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4010"/>
  </bookViews>
  <sheets>
    <sheet name="книги+ настольные игры" sheetId="1" r:id="rId1"/>
  </sheets>
  <definedNames>
    <definedName name="_xlnm._FilterDatabase" localSheetId="0" hidden="1">'книги+ настольные игры'!$A$10:$AZ$203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2" i="1" l="1"/>
  <c r="F112" i="1"/>
  <c r="E112" i="1"/>
  <c r="D112" i="1"/>
  <c r="C112" i="1"/>
  <c r="Q113" i="1"/>
  <c r="F113" i="1"/>
  <c r="E113" i="1"/>
  <c r="D113" i="1"/>
  <c r="C113" i="1"/>
  <c r="Q114" i="1"/>
  <c r="F114" i="1"/>
  <c r="E114" i="1"/>
  <c r="D114" i="1"/>
  <c r="C114" i="1"/>
  <c r="Q115" i="1"/>
  <c r="F115" i="1"/>
  <c r="E115" i="1"/>
  <c r="D115" i="1"/>
  <c r="C115" i="1"/>
  <c r="Q59" i="1"/>
  <c r="F59" i="1"/>
  <c r="E59" i="1"/>
  <c r="D59" i="1"/>
  <c r="C59" i="1"/>
  <c r="Q43" i="1"/>
  <c r="F43" i="1"/>
  <c r="E43" i="1"/>
  <c r="D43" i="1"/>
  <c r="C43" i="1"/>
  <c r="Q42" i="1"/>
  <c r="F42" i="1"/>
  <c r="E42" i="1"/>
  <c r="D42" i="1"/>
  <c r="C42" i="1"/>
  <c r="Q41" i="1"/>
  <c r="F41" i="1"/>
  <c r="E41" i="1"/>
  <c r="D41" i="1"/>
  <c r="C41" i="1"/>
  <c r="Q40" i="1"/>
  <c r="F40" i="1"/>
  <c r="E40" i="1"/>
  <c r="D40" i="1"/>
  <c r="C40" i="1"/>
  <c r="Q39" i="1"/>
  <c r="F39" i="1"/>
  <c r="E39" i="1"/>
  <c r="D39" i="1"/>
  <c r="C39" i="1"/>
  <c r="C116" i="1"/>
  <c r="Q86" i="1" l="1"/>
  <c r="F86" i="1"/>
  <c r="E86" i="1"/>
  <c r="D86" i="1"/>
  <c r="C86" i="1"/>
  <c r="Q93" i="1"/>
  <c r="F93" i="1"/>
  <c r="E93" i="1"/>
  <c r="D93" i="1"/>
  <c r="C93" i="1"/>
  <c r="Q92" i="1"/>
  <c r="F92" i="1"/>
  <c r="E92" i="1"/>
  <c r="D92" i="1"/>
  <c r="C92" i="1"/>
  <c r="Q53" i="1"/>
  <c r="F53" i="1"/>
  <c r="E53" i="1"/>
  <c r="D53" i="1"/>
  <c r="C53" i="1"/>
  <c r="Q52" i="1"/>
  <c r="F52" i="1"/>
  <c r="E52" i="1"/>
  <c r="D52" i="1"/>
  <c r="C52" i="1"/>
  <c r="Q96" i="1"/>
  <c r="F96" i="1"/>
  <c r="E96" i="1"/>
  <c r="D96" i="1"/>
  <c r="C96" i="1"/>
  <c r="Q14" i="1"/>
  <c r="F14" i="1"/>
  <c r="E14" i="1"/>
  <c r="D14" i="1"/>
  <c r="C14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F185" i="1"/>
  <c r="E185" i="1"/>
  <c r="D185" i="1"/>
  <c r="C185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Q203" i="1" l="1"/>
  <c r="Q195" i="1"/>
  <c r="Q196" i="1"/>
  <c r="Q197" i="1"/>
  <c r="Q198" i="1"/>
  <c r="Q199" i="1"/>
  <c r="Q200" i="1"/>
  <c r="Q201" i="1"/>
  <c r="Q202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86" i="1"/>
  <c r="Q187" i="1"/>
  <c r="Q192" i="1"/>
  <c r="Q193" i="1"/>
  <c r="Q188" i="1"/>
  <c r="Q189" i="1"/>
  <c r="Q190" i="1"/>
  <c r="Q191" i="1"/>
  <c r="Q194" i="1"/>
  <c r="C157" i="1"/>
  <c r="C158" i="1"/>
  <c r="C159" i="1"/>
  <c r="C160" i="1"/>
  <c r="C161" i="1"/>
  <c r="C162" i="1"/>
  <c r="C163" i="1"/>
  <c r="C164" i="1"/>
  <c r="C165" i="1"/>
  <c r="C166" i="1"/>
  <c r="C186" i="1"/>
  <c r="C187" i="1"/>
  <c r="C192" i="1"/>
  <c r="C193" i="1"/>
  <c r="C188" i="1"/>
  <c r="C189" i="1"/>
  <c r="C190" i="1"/>
  <c r="C191" i="1"/>
  <c r="C194" i="1"/>
  <c r="C156" i="1"/>
  <c r="D157" i="1"/>
  <c r="D158" i="1"/>
  <c r="D159" i="1"/>
  <c r="D160" i="1"/>
  <c r="D161" i="1"/>
  <c r="D162" i="1"/>
  <c r="D163" i="1"/>
  <c r="D164" i="1"/>
  <c r="D165" i="1"/>
  <c r="D166" i="1"/>
  <c r="D186" i="1"/>
  <c r="D187" i="1"/>
  <c r="D192" i="1"/>
  <c r="D193" i="1"/>
  <c r="D188" i="1"/>
  <c r="D189" i="1"/>
  <c r="D190" i="1"/>
  <c r="D191" i="1"/>
  <c r="D194" i="1"/>
  <c r="D156" i="1"/>
  <c r="E157" i="1"/>
  <c r="E158" i="1"/>
  <c r="E159" i="1"/>
  <c r="E160" i="1"/>
  <c r="E161" i="1"/>
  <c r="E162" i="1"/>
  <c r="E163" i="1"/>
  <c r="E164" i="1"/>
  <c r="E165" i="1"/>
  <c r="E166" i="1"/>
  <c r="E186" i="1"/>
  <c r="E187" i="1"/>
  <c r="E192" i="1"/>
  <c r="E193" i="1"/>
  <c r="E188" i="1"/>
  <c r="E189" i="1"/>
  <c r="E190" i="1"/>
  <c r="E191" i="1"/>
  <c r="E194" i="1"/>
  <c r="E156" i="1"/>
  <c r="F160" i="1"/>
  <c r="F161" i="1"/>
  <c r="F162" i="1"/>
  <c r="F163" i="1"/>
  <c r="F164" i="1"/>
  <c r="F165" i="1"/>
  <c r="F166" i="1"/>
  <c r="F187" i="1"/>
  <c r="F192" i="1"/>
  <c r="F193" i="1"/>
  <c r="F188" i="1"/>
  <c r="F189" i="1"/>
  <c r="F190" i="1"/>
  <c r="F191" i="1"/>
  <c r="F194" i="1"/>
  <c r="F157" i="1"/>
  <c r="F158" i="1"/>
  <c r="F159" i="1"/>
  <c r="F156" i="1"/>
  <c r="C87" i="1" l="1"/>
  <c r="C57" i="1"/>
  <c r="C58" i="1"/>
  <c r="C60" i="1"/>
  <c r="C56" i="1"/>
  <c r="Q108" i="1"/>
  <c r="Q109" i="1"/>
  <c r="Q110" i="1"/>
  <c r="Q111" i="1"/>
  <c r="C108" i="1"/>
  <c r="D108" i="1"/>
  <c r="E108" i="1"/>
  <c r="F108" i="1"/>
  <c r="C109" i="1"/>
  <c r="D109" i="1"/>
  <c r="E109" i="1"/>
  <c r="F109" i="1"/>
  <c r="Q107" i="1"/>
  <c r="F107" i="1"/>
  <c r="E107" i="1"/>
  <c r="D107" i="1"/>
  <c r="C107" i="1"/>
  <c r="Q106" i="1"/>
  <c r="F106" i="1"/>
  <c r="E106" i="1"/>
  <c r="D106" i="1"/>
  <c r="C106" i="1"/>
  <c r="Q105" i="1"/>
  <c r="F105" i="1"/>
  <c r="E105" i="1"/>
  <c r="D105" i="1"/>
  <c r="C105" i="1"/>
  <c r="Q104" i="1"/>
  <c r="F104" i="1"/>
  <c r="E104" i="1"/>
  <c r="D104" i="1"/>
  <c r="C104" i="1"/>
  <c r="C50" i="1"/>
  <c r="D50" i="1"/>
  <c r="E50" i="1"/>
  <c r="F50" i="1"/>
  <c r="Q50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4" i="1"/>
  <c r="Q45" i="1"/>
  <c r="Q46" i="1"/>
  <c r="Q47" i="1"/>
  <c r="Q48" i="1"/>
  <c r="Q49" i="1"/>
  <c r="Q51" i="1"/>
  <c r="Q54" i="1"/>
  <c r="Q55" i="1"/>
  <c r="Q56" i="1"/>
  <c r="Q57" i="1"/>
  <c r="Q58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7" i="1"/>
  <c r="Q88" i="1"/>
  <c r="Q89" i="1"/>
  <c r="Q90" i="1"/>
  <c r="Q91" i="1"/>
  <c r="Q94" i="1"/>
  <c r="Q95" i="1"/>
  <c r="Q116" i="1"/>
  <c r="Q97" i="1"/>
  <c r="Q98" i="1"/>
  <c r="Q99" i="1"/>
  <c r="Q100" i="1"/>
  <c r="Q101" i="1"/>
  <c r="Q102" i="1"/>
  <c r="Q103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C125" i="1"/>
  <c r="C126" i="1"/>
  <c r="D125" i="1"/>
  <c r="D126" i="1"/>
  <c r="E125" i="1"/>
  <c r="E126" i="1"/>
  <c r="E127" i="1"/>
  <c r="F125" i="1"/>
  <c r="F126" i="1"/>
  <c r="C97" i="1"/>
  <c r="C98" i="1"/>
  <c r="C99" i="1"/>
  <c r="C100" i="1"/>
  <c r="C101" i="1"/>
  <c r="C102" i="1"/>
  <c r="C103" i="1"/>
  <c r="D103" i="1"/>
  <c r="E103" i="1"/>
  <c r="F103" i="1"/>
  <c r="D102" i="1"/>
  <c r="E102" i="1"/>
  <c r="F102" i="1"/>
  <c r="D101" i="1"/>
  <c r="E101" i="1"/>
  <c r="F101" i="1"/>
  <c r="D100" i="1"/>
  <c r="E100" i="1"/>
  <c r="F100" i="1"/>
  <c r="D99" i="1"/>
  <c r="E99" i="1"/>
  <c r="F99" i="1"/>
  <c r="F89" i="1"/>
  <c r="E89" i="1"/>
  <c r="D89" i="1"/>
  <c r="C89" i="1"/>
  <c r="C38" i="1"/>
  <c r="C44" i="1"/>
  <c r="C45" i="1"/>
  <c r="C37" i="1"/>
  <c r="C85" i="1"/>
  <c r="C124" i="1"/>
  <c r="C122" i="1"/>
  <c r="C123" i="1"/>
  <c r="C121" i="1"/>
  <c r="F85" i="1"/>
  <c r="E85" i="1"/>
  <c r="D85" i="1"/>
  <c r="F128" i="1"/>
  <c r="E128" i="1"/>
  <c r="D128" i="1"/>
  <c r="C128" i="1"/>
  <c r="D37" i="1" l="1"/>
  <c r="D38" i="1"/>
  <c r="D44" i="1"/>
  <c r="D45" i="1"/>
  <c r="E37" i="1"/>
  <c r="E38" i="1"/>
  <c r="E44" i="1"/>
  <c r="E45" i="1"/>
  <c r="F37" i="1"/>
  <c r="F38" i="1"/>
  <c r="F44" i="1"/>
  <c r="F45" i="1"/>
  <c r="F46" i="1"/>
  <c r="D124" i="1"/>
  <c r="E124" i="1"/>
  <c r="F124" i="1"/>
  <c r="D123" i="1"/>
  <c r="E123" i="1"/>
  <c r="F123" i="1"/>
  <c r="D122" i="1"/>
  <c r="E122" i="1"/>
  <c r="F122" i="1"/>
  <c r="D121" i="1"/>
  <c r="E121" i="1"/>
  <c r="F121" i="1"/>
  <c r="C46" i="1"/>
  <c r="D46" i="1"/>
  <c r="E46" i="1"/>
  <c r="F117" i="1"/>
  <c r="E117" i="1"/>
  <c r="D117" i="1"/>
  <c r="C117" i="1"/>
  <c r="F135" i="1"/>
  <c r="E135" i="1"/>
  <c r="D135" i="1"/>
  <c r="C135" i="1"/>
  <c r="F136" i="1"/>
  <c r="E136" i="1"/>
  <c r="D136" i="1"/>
  <c r="C136" i="1"/>
  <c r="F134" i="1"/>
  <c r="E134" i="1"/>
  <c r="D134" i="1"/>
  <c r="C134" i="1"/>
  <c r="F133" i="1"/>
  <c r="E133" i="1"/>
  <c r="D133" i="1"/>
  <c r="C133" i="1"/>
  <c r="F33" i="1"/>
  <c r="E33" i="1"/>
  <c r="D33" i="1"/>
  <c r="C33" i="1"/>
  <c r="C88" i="1"/>
  <c r="D88" i="1"/>
  <c r="E88" i="1"/>
  <c r="F88" i="1"/>
  <c r="F77" i="1"/>
  <c r="E77" i="1"/>
  <c r="D77" i="1"/>
  <c r="C77" i="1"/>
  <c r="F79" i="1"/>
  <c r="E79" i="1"/>
  <c r="D79" i="1"/>
  <c r="C79" i="1"/>
  <c r="F84" i="1"/>
  <c r="E84" i="1"/>
  <c r="D84" i="1"/>
  <c r="C84" i="1"/>
  <c r="F82" i="1"/>
  <c r="E82" i="1"/>
  <c r="D82" i="1"/>
  <c r="C82" i="1"/>
  <c r="F81" i="1"/>
  <c r="E81" i="1"/>
  <c r="D81" i="1"/>
  <c r="C81" i="1"/>
  <c r="F80" i="1"/>
  <c r="E80" i="1"/>
  <c r="D80" i="1"/>
  <c r="C80" i="1"/>
  <c r="F26" i="1"/>
  <c r="E26" i="1"/>
  <c r="D26" i="1"/>
  <c r="C26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29" i="1"/>
  <c r="E129" i="1"/>
  <c r="D129" i="1"/>
  <c r="C129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1" i="1"/>
  <c r="E131" i="1"/>
  <c r="D131" i="1"/>
  <c r="C131" i="1"/>
  <c r="F130" i="1"/>
  <c r="E130" i="1"/>
  <c r="D130" i="1"/>
  <c r="C130" i="1"/>
  <c r="F127" i="1"/>
  <c r="D127" i="1"/>
  <c r="C127" i="1"/>
  <c r="F111" i="1"/>
  <c r="E111" i="1"/>
  <c r="D111" i="1"/>
  <c r="C111" i="1"/>
  <c r="F110" i="1"/>
  <c r="E110" i="1"/>
  <c r="D110" i="1"/>
  <c r="C110" i="1"/>
  <c r="F98" i="1"/>
  <c r="E98" i="1"/>
  <c r="D98" i="1"/>
  <c r="F97" i="1"/>
  <c r="E97" i="1"/>
  <c r="D97" i="1"/>
  <c r="F116" i="1"/>
  <c r="E116" i="1"/>
  <c r="D116" i="1"/>
  <c r="F94" i="1"/>
  <c r="E94" i="1"/>
  <c r="D94" i="1"/>
  <c r="C94" i="1"/>
  <c r="F91" i="1"/>
  <c r="E91" i="1"/>
  <c r="D91" i="1"/>
  <c r="C91" i="1"/>
  <c r="F90" i="1"/>
  <c r="E90" i="1"/>
  <c r="D90" i="1"/>
  <c r="C90" i="1"/>
  <c r="F87" i="1"/>
  <c r="E87" i="1"/>
  <c r="D87" i="1"/>
  <c r="F83" i="1"/>
  <c r="E83" i="1"/>
  <c r="D83" i="1"/>
  <c r="C83" i="1"/>
  <c r="F78" i="1"/>
  <c r="E78" i="1"/>
  <c r="D78" i="1"/>
  <c r="C78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0" i="1"/>
  <c r="E60" i="1"/>
  <c r="D60" i="1"/>
  <c r="F58" i="1"/>
  <c r="E58" i="1"/>
  <c r="D58" i="1"/>
  <c r="F57" i="1"/>
  <c r="E57" i="1"/>
  <c r="D57" i="1"/>
  <c r="F56" i="1"/>
  <c r="E56" i="1"/>
  <c r="D56" i="1"/>
  <c r="F54" i="1"/>
  <c r="E54" i="1"/>
  <c r="D54" i="1"/>
  <c r="C54" i="1"/>
  <c r="F51" i="1"/>
  <c r="E51" i="1"/>
  <c r="D51" i="1"/>
  <c r="C51" i="1"/>
  <c r="F49" i="1"/>
  <c r="E49" i="1"/>
  <c r="D49" i="1"/>
  <c r="C49" i="1"/>
  <c r="F48" i="1"/>
  <c r="E48" i="1"/>
  <c r="D48" i="1"/>
  <c r="C48" i="1"/>
  <c r="F47" i="1"/>
  <c r="E47" i="1"/>
  <c r="D47" i="1"/>
  <c r="C47" i="1"/>
  <c r="F36" i="1"/>
  <c r="E36" i="1"/>
  <c r="D36" i="1"/>
  <c r="C36" i="1"/>
  <c r="F35" i="1"/>
  <c r="E35" i="1"/>
  <c r="D35" i="1"/>
  <c r="C35" i="1"/>
  <c r="F32" i="1"/>
  <c r="E32" i="1"/>
  <c r="D32" i="1"/>
  <c r="C32" i="1"/>
  <c r="F31" i="1"/>
  <c r="E31" i="1"/>
  <c r="D31" i="1"/>
  <c r="C31" i="1"/>
  <c r="F30" i="1"/>
  <c r="E30" i="1"/>
  <c r="D30" i="1"/>
  <c r="C30" i="1"/>
  <c r="F28" i="1"/>
  <c r="E28" i="1"/>
  <c r="D28" i="1"/>
  <c r="C28" i="1"/>
  <c r="F27" i="1"/>
  <c r="E27" i="1"/>
  <c r="D27" i="1"/>
  <c r="C27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Q13" i="1"/>
  <c r="J7" i="1" s="1"/>
  <c r="F13" i="1"/>
  <c r="E13" i="1"/>
  <c r="D13" i="1"/>
  <c r="C13" i="1"/>
  <c r="J8" i="1"/>
  <c r="J6" i="1" l="1"/>
</calcChain>
</file>

<file path=xl/sharedStrings.xml><?xml version="1.0" encoding="utf-8"?>
<sst xmlns="http://schemas.openxmlformats.org/spreadsheetml/2006/main" count="1162" uniqueCount="757">
  <si>
    <t>Издательство «Счастье внутри»
г. Ярославль, 
ул. Полушкина Роща, д.1</t>
  </si>
  <si>
    <t>для Оптового заказа</t>
  </si>
  <si>
    <t>ИНФОРМАЦИЯ ПО ЗАКАЗУ</t>
  </si>
  <si>
    <t> </t>
  </si>
  <si>
    <t>ВСЕГО</t>
  </si>
  <si>
    <t>Ваш заказ, без учета оптовой скидки руб</t>
  </si>
  <si>
    <t>Ваш заказ, с учетом оптовой скидки руб</t>
  </si>
  <si>
    <t>Штук (в россыпи)</t>
  </si>
  <si>
    <t>Название</t>
  </si>
  <si>
    <t>Заказ шт</t>
  </si>
  <si>
    <t>Цена при заказе от 300 000 руб.</t>
  </si>
  <si>
    <t>Цена при заказе от 100 000 руб.</t>
  </si>
  <si>
    <t>Цена при заказе от 50 000 руб.</t>
  </si>
  <si>
    <t>Цена при заказе от 20 000 руб.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</si>
  <si>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</si>
  <si>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</si>
  <si>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</si>
  <si>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</si>
  <si>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</si>
  <si>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</si>
  <si>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</si>
  <si>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</si>
  <si>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</si>
  <si>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</si>
  <si>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</si>
  <si>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</si>
  <si>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</si>
  <si>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</si>
  <si>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</si>
  <si>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</si>
  <si>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</si>
  <si>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</si>
  <si>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</si>
  <si>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</si>
  <si>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</si>
  <si>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</si>
  <si>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</si>
  <si>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</si>
  <si>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</si>
  <si>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</si>
  <si>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</si>
  <si>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</si>
  <si>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</si>
  <si>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</si>
  <si>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</si>
  <si>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</si>
  <si>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</si>
  <si>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9785604411056</t>
  </si>
  <si>
    <t>https://clck.ru/3Bxqqp</t>
  </si>
  <si>
    <t>18х18</t>
  </si>
  <si>
    <t>Тактильная развивающая книга игрушка, сказка для детей "Три Поросенка"</t>
  </si>
  <si>
    <t>9785604848661</t>
  </si>
  <si>
    <t>https://clck.ru/3BxquC</t>
  </si>
  <si>
    <t>20,5х17,5</t>
  </si>
  <si>
    <t>Тактильная книга Веселые пупырышки "Транспорт"</t>
  </si>
  <si>
    <t>9785604786277</t>
  </si>
  <si>
    <t>https://clck.ru/3BxqvX</t>
  </si>
  <si>
    <t>17,8х23,8</t>
  </si>
  <si>
    <t>Тактильная книга Веселые пупырышки "Животные"</t>
  </si>
  <si>
    <t>9785604786284</t>
  </si>
  <si>
    <t>https://clck.ru/3Bxqxn</t>
  </si>
  <si>
    <t>17,8х23,9</t>
  </si>
  <si>
    <t>Книга с окошками "Ну очень большая Слониха"</t>
  </si>
  <si>
    <t>9785604656129</t>
  </si>
  <si>
    <t>https://clck.ru/3BxqzN</t>
  </si>
  <si>
    <t>17х20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</si>
  <si>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</si>
  <si>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</si>
  <si>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</si>
  <si>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</si>
  <si>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</si>
  <si>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</si>
  <si>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</si>
  <si>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22х22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</si>
  <si>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</si>
  <si>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</si>
  <si>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</si>
  <si>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</si>
  <si>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</si>
  <si>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</si>
  <si>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</si>
  <si>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</si>
  <si>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</si>
  <si>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</si>
  <si>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</si>
  <si>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</si>
  <si>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</si>
  <si>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</si>
  <si>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</si>
  <si>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</si>
  <si>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33,5х23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</si>
  <si>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</si>
  <si>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</si>
  <si>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</si>
  <si>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</si>
  <si>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</si>
  <si>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</si>
  <si>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</si>
  <si>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</si>
  <si>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</si>
  <si>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35х24</t>
  </si>
  <si>
    <t>"Ой! Показалось" Сказки для детей/Детские книги для детей с 3-х лет интерактивные с фонариком</t>
  </si>
  <si>
    <t>9785604751763</t>
  </si>
  <si>
    <t>https://clck.ru/3BxrMj</t>
  </si>
  <si>
    <t>32х22</t>
  </si>
  <si>
    <t>Интерактивная книга "Прятки на ферме"</t>
  </si>
  <si>
    <t>9785604751718</t>
  </si>
  <si>
    <t>20х20</t>
  </si>
  <si>
    <t>Научная серия DISCOVERY</t>
  </si>
  <si>
    <t>Мои первые открытия "Животные"</t>
  </si>
  <si>
    <t>9785604751725</t>
  </si>
  <si>
    <t>https://clck.ru/3Bxrej</t>
  </si>
  <si>
    <t>33х25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</si>
  <si>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</si>
  <si>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</si>
  <si>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</si>
  <si>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</si>
  <si>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</si>
  <si>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</si>
  <si>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</si>
  <si>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</si>
  <si>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</si>
  <si>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</si>
  <si>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</si>
  <si>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</si>
  <si>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</si>
  <si>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</si>
  <si>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10х10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</si>
  <si>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</si>
  <si>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</si>
  <si>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</si>
  <si>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</si>
  <si>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</si>
  <si>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</si>
  <si>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</si>
  <si>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</si>
  <si>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</si>
  <si>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</si>
  <si>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</si>
  <si>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13х16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</si>
  <si>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</si>
  <si>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</si>
  <si>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</si>
  <si>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</si>
  <si>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</si>
  <si>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</si>
  <si>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</si>
  <si>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</si>
  <si>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</si>
  <si>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</si>
  <si>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23х23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</si>
  <si>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</si>
  <si>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</si>
  <si>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</si>
  <si>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</si>
  <si>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</si>
  <si>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</si>
  <si>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24х24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</si>
  <si>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</si>
  <si>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</si>
  <si>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</si>
  <si>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</si>
  <si>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</si>
  <si>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</si>
  <si>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</si>
  <si>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</si>
  <si>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</si>
  <si>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18х19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</si>
  <si>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</si>
  <si>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</si>
  <si>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</si>
  <si>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</si>
  <si>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</si>
  <si>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</si>
  <si>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Развивающие карточки Домана для развития речи для занятий с детьми "Животные"</t>
  </si>
  <si>
    <t>9785604848678</t>
  </si>
  <si>
    <t>https://clck.ru/3BxsaH</t>
  </si>
  <si>
    <t>15,5х10,5</t>
  </si>
  <si>
    <t>Тактильные карточки-говорилки с пупырышками "Первые Слова"</t>
  </si>
  <si>
    <t>9785605019749</t>
  </si>
  <si>
    <t>https://clck.ru/3CrFaK</t>
  </si>
  <si>
    <t>14х11</t>
  </si>
  <si>
    <t>Раскраска для малышей с заданиями Рисуем пальчиками "Сад и огород"</t>
  </si>
  <si>
    <t>9785604848739</t>
  </si>
  <si>
    <t>https://clck.ru/3BxseS</t>
  </si>
  <si>
    <t>22х26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</si>
  <si>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</si>
  <si>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</si>
  <si>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</si>
  <si>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</si>
  <si>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</si>
  <si>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</si>
  <si>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</si>
  <si>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</si>
  <si>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</si>
  <si>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</si>
  <si>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25,5х25,5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</si>
  <si>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</si>
  <si>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</si>
  <si>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</si>
  <si>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</si>
  <si>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</si>
  <si>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</si>
  <si>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25,5х25,6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</si>
  <si>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</si>
  <si>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</si>
  <si>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</si>
  <si>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</si>
  <si>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</si>
  <si>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</si>
  <si>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</si>
  <si>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</si>
  <si>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</si>
  <si>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Книги для детей игра с заданиями и переводными тату  "Пират"</t>
  </si>
  <si>
    <t>9785604656198</t>
  </si>
  <si>
    <t>https://clck.ru/3Bxuze</t>
  </si>
  <si>
    <t>2+</t>
  </si>
  <si>
    <t>21х28</t>
  </si>
  <si>
    <t>Книги для детей игра с заданиями и переводными тату  "СуперГерой"</t>
  </si>
  <si>
    <t>9785604751619</t>
  </si>
  <si>
    <t>https://clck.ru/3Bxv5k</t>
  </si>
  <si>
    <t>1040-10</t>
  </si>
  <si>
    <t>https://clck.ru/3C7G87</t>
  </si>
  <si>
    <t>23*23</t>
  </si>
  <si>
    <t>1040-11</t>
  </si>
  <si>
    <t>https://clck.ru/3C8McN</t>
  </si>
  <si>
    <t>1040-12</t>
  </si>
  <si>
    <t>https://clck.ru/3C8NKB</t>
  </si>
  <si>
    <t>1040-13</t>
  </si>
  <si>
    <t>https://clck.ru/3C6bvR</t>
  </si>
  <si>
    <t>1040-14</t>
  </si>
  <si>
    <t>https://clck.ru/3C7Fys</t>
  </si>
  <si>
    <t>Дополнительный блок для Альбома на кольцах (Белые листы)</t>
  </si>
  <si>
    <t>1040-16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</si>
  <si>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</si>
  <si>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</si>
  <si>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</si>
  <si>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1040-17</t>
  </si>
  <si>
    <t>https://clck.ru/3C7FtT</t>
  </si>
  <si>
    <t>1040-2</t>
  </si>
  <si>
    <t>https://clck.ru/3C6bxN</t>
  </si>
  <si>
    <t>26*28</t>
  </si>
  <si>
    <t>1040-3</t>
  </si>
  <si>
    <t>https://clck.ru/3C7Fro</t>
  </si>
  <si>
    <t>1040-4</t>
  </si>
  <si>
    <t>https://clck.ru/3C7Fq6</t>
  </si>
  <si>
    <t>Уголки для оформления альбомов (408 шт)</t>
  </si>
  <si>
    <t>1040-18</t>
  </si>
  <si>
    <t>https://clck.ru/3C7FoX</t>
  </si>
  <si>
    <t>10*15</t>
  </si>
  <si>
    <t>1040-5</t>
  </si>
  <si>
    <t>https://clck.ru/3C6byt</t>
  </si>
  <si>
    <t>1040-6</t>
  </si>
  <si>
    <t>https://clck.ru/3C8Mi6</t>
  </si>
  <si>
    <t>1040-7</t>
  </si>
  <si>
    <t>https://clck.ru/3C6bzi</t>
  </si>
  <si>
    <t>1040-8</t>
  </si>
  <si>
    <t>https://clck.ru/3C6c3U</t>
  </si>
  <si>
    <t>1040-9</t>
  </si>
  <si>
    <t>https://clck.ru/3C6c4c</t>
  </si>
  <si>
    <t>Набор наклеек для оформления Альбома ЧБ ( 4 листа)</t>
  </si>
  <si>
    <t>1030-8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</si>
  <si>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</si>
  <si>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</si>
  <si>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</si>
  <si>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</si>
  <si>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</si>
  <si>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Книга с подвижным элементом"ЛОЖИМСЯ СПАТЬ"</t>
  </si>
  <si>
    <t>Книга с подвижным элементом "САДИМСЯ НА ГОРШОК"</t>
  </si>
  <si>
    <t>Книга с подвижным элементом "РЕЖИМ ДНЯ"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</si>
  <si>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</si>
  <si>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</si>
  <si>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</si>
  <si>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</si>
  <si>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</si>
  <si>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</si>
  <si>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</si>
  <si>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</si>
  <si>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</si>
  <si>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</si>
  <si>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</si>
  <si>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</si>
  <si>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</si>
  <si>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</si>
  <si>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</si>
  <si>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</si>
  <si>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</si>
  <si>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</si>
  <si>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</si>
  <si>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</si>
  <si>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</si>
  <si>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10,5х8,5</t>
  </si>
  <si>
    <t>https://clck.ru/3FeRJS</t>
  </si>
  <si>
    <t>16х16</t>
  </si>
  <si>
    <t>https://clck.ru/3FibEm</t>
  </si>
  <si>
    <t>https://clck.ru/3FibKN</t>
  </si>
  <si>
    <t>https://clck.ru/3FibRN</t>
  </si>
  <si>
    <t>17,5х17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</si>
  <si>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</si>
  <si>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</si>
  <si>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</si>
  <si>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</si>
  <si>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</si>
  <si>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</si>
  <si>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</si>
  <si>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</si>
  <si>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</si>
  <si>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</si>
  <si>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</si>
  <si>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</si>
  <si>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</si>
  <si>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</si>
  <si>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</si>
  <si>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</si>
  <si>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</si>
  <si>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</si>
  <si>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</si>
  <si>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</si>
  <si>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</si>
  <si>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</si>
  <si>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</si>
  <si>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</si>
  <si>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</si>
  <si>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</si>
  <si>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</si>
  <si>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</si>
  <si>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</si>
  <si>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</si>
  <si>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</si>
  <si>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</si>
  <si>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</si>
  <si>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</si>
  <si>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</si>
  <si>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</si>
  <si>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</si>
  <si>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</si>
  <si>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</si>
  <si>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</si>
  <si>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</si>
  <si>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</si>
  <si>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</si>
  <si>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</si>
  <si>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</si>
  <si>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</si>
  <si>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</si>
  <si>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</si>
  <si>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</si>
  <si>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</si>
  <si>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</si>
  <si>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</si>
  <si>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</si>
  <si>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</si>
  <si>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</si>
  <si>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</si>
  <si>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</si>
  <si>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</si>
  <si>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</si>
  <si>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</si>
  <si>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</si>
  <si>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</si>
  <si>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</si>
  <si>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</si>
  <si>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</si>
  <si>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</si>
  <si>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</si>
  <si>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</si>
  <si>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</si>
  <si>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1070/Пират/Раскраска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</si>
  <si>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</si>
  <si>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</si>
  <si>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</si>
  <si>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</si>
  <si>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</si>
  <si>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</si>
  <si>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</si>
  <si>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</si>
  <si>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</si>
  <si>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</si>
  <si>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</si>
  <si>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</si>
  <si>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</si>
  <si>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</si>
  <si>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</si>
  <si>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</si>
  <si>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</si>
  <si>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</si>
  <si>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</si>
  <si>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</si>
  <si>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</si>
  <si>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</si>
  <si>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</si>
  <si>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</si>
  <si>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</si>
  <si>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23х27</t>
  </si>
  <si>
    <t>13х18</t>
  </si>
  <si>
    <t>Вес гр</t>
  </si>
  <si>
    <t>19х21,5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</si>
  <si>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</si>
  <si>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</si>
  <si>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</si>
  <si>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</si>
  <si>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</si>
  <si>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</si>
  <si>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</si>
  <si>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</si>
  <si>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</si>
  <si>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</si>
  <si>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</si>
  <si>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</si>
  <si>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</si>
  <si>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</si>
  <si>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</si>
  <si>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</si>
  <si>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</si>
  <si>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</si>
  <si>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</si>
  <si>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</si>
  <si>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</si>
  <si>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</si>
  <si>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</si>
  <si>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</si>
  <si>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</si>
  <si>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</si>
  <si>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</si>
  <si>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</si>
  <si>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</si>
  <si>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</si>
  <si>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</si>
  <si>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</si>
  <si>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</si>
  <si>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</si>
  <si>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</si>
  <si>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</si>
  <si>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</si>
  <si>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</si>
  <si>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</si>
  <si>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 xml:space="preserve"> Книга с окошками "Машины в нашей жизни"</t>
  </si>
  <si>
    <t xml:space="preserve"> 
Условия оптового заказа:
от 20 000 руб. — скидка 20%,
от 50 000 руб. — скидка 25%,
от 100 000 руб. — скидка 30%,
свыше 300 000 руб. — скидка 40%.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</si>
  <si>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</si>
  <si>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</si>
  <si>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</si>
  <si>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</si>
  <si>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</si>
  <si>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</si>
  <si>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</si>
  <si>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</si>
  <si>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33х26</t>
  </si>
  <si>
    <t>24х22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</si>
  <si>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</si>
  <si>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</si>
  <si>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</si>
  <si>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</si>
  <si>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</si>
  <si>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</si>
  <si>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</si>
  <si>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>9785605294580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</si>
  <si>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</si>
  <si>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</si>
  <si>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</si>
  <si>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</si>
  <si>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</si>
  <si>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</si>
  <si>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</si>
  <si>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</si>
  <si>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</si>
  <si>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</si>
  <si>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</si>
  <si>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</si>
  <si>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</si>
  <si>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</si>
  <si>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</si>
  <si>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</si>
  <si>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</si>
  <si>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</si>
  <si>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</si>
  <si>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</si>
  <si>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</si>
  <si>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</si>
  <si>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</si>
  <si>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</si>
  <si>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34х26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</si>
  <si>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</si>
  <si>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</si>
  <si>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</si>
  <si>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</si>
  <si>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</si>
  <si>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</si>
  <si>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</si>
  <si>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</si>
  <si>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</si>
  <si>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</si>
  <si>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</si>
  <si>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</si>
  <si>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</si>
  <si>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</si>
  <si>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</si>
  <si>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</si>
  <si>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</si>
  <si>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</si>
  <si>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</si>
  <si>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</si>
  <si>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</si>
  <si>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</si>
  <si>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</si>
  <si>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</si>
  <si>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</si>
  <si>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</si>
  <si>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</si>
  <si>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</si>
  <si>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</si>
  <si>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</si>
  <si>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</si>
  <si>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</si>
  <si>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</si>
  <si>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</si>
  <si>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</si>
  <si>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 xml:space="preserve"> РЦ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</si>
  <si>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</si>
  <si>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</si>
  <si>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</si>
  <si>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</si>
  <si>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</si>
  <si>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</si>
  <si>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</si>
  <si>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</si>
  <si>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</si>
  <si>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</si>
  <si>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</si>
  <si>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</si>
  <si>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</si>
  <si>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t>1054/играМемы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</si>
  <si>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</si>
  <si>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</si>
  <si>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</si>
  <si>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</si>
  <si>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</si>
  <si>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</si>
  <si>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</si>
  <si>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</si>
  <si>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</si>
  <si>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</si>
  <si>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</si>
  <si>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</si>
  <si>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</si>
  <si>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</si>
  <si>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</si>
  <si>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</si>
  <si>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</si>
  <si>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</si>
  <si>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</si>
  <si>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</si>
  <si>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</si>
  <si>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</si>
  <si>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</si>
  <si>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</si>
  <si>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</si>
  <si>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</si>
  <si>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</si>
  <si>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</si>
  <si>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</si>
  <si>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</si>
  <si>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</si>
  <si>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</si>
  <si>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</si>
  <si>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</si>
  <si>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</si>
  <si>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</si>
  <si>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</si>
  <si>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</si>
  <si>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</si>
  <si>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</si>
  <si>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</si>
  <si>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</si>
  <si>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</si>
  <si>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</si>
  <si>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</si>
  <si>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</si>
  <si>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</si>
  <si>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</si>
  <si>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</si>
  <si>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</si>
  <si>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</si>
  <si>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</si>
  <si>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</si>
  <si>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</si>
  <si>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</si>
  <si>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</si>
  <si>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</si>
  <si>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</si>
  <si>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</si>
  <si>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</si>
  <si>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</si>
  <si>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</si>
  <si>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</si>
  <si>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</si>
  <si>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</si>
  <si>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</si>
  <si>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</si>
  <si>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</si>
  <si>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</si>
  <si>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</si>
  <si>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</si>
  <si>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</si>
  <si>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</si>
  <si>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</si>
  <si>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</si>
  <si>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</si>
  <si>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</si>
  <si>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</si>
  <si>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</si>
  <si>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</si>
  <si>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</si>
  <si>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</si>
  <si>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</si>
  <si>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</si>
  <si>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</si>
  <si>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</si>
  <si>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</si>
  <si>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</si>
  <si>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</si>
  <si>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</si>
  <si>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</si>
  <si>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</si>
  <si>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</si>
  <si>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</si>
  <si>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</si>
  <si>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</si>
  <si>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</si>
  <si>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</si>
  <si>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</si>
  <si>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</si>
  <si>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</si>
  <si>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</si>
  <si>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</si>
  <si>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</si>
  <si>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</si>
  <si>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</si>
  <si>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</si>
  <si>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</si>
  <si>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</si>
  <si>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</si>
  <si>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</si>
  <si>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</si>
  <si>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</si>
  <si>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</si>
  <si>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</si>
  <si>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</si>
  <si>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</si>
  <si>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</si>
  <si>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</si>
  <si>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</si>
  <si>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</si>
  <si>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</si>
  <si>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</si>
  <si>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</si>
  <si>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</si>
  <si>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</si>
  <si>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</si>
  <si>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</si>
  <si>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</si>
  <si>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</si>
  <si>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</si>
  <si>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</si>
  <si>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</si>
  <si>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</si>
  <si>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</si>
  <si>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</si>
  <si>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</si>
  <si>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</si>
  <si>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</si>
  <si>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</si>
  <si>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</si>
  <si>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</si>
  <si>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</si>
  <si>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</si>
  <si>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</si>
  <si>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</si>
  <si>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</si>
  <si>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</si>
  <si>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</si>
  <si>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</si>
  <si>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</si>
  <si>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</si>
  <si>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</si>
  <si>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</si>
  <si>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</si>
  <si>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</si>
  <si>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</si>
  <si>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</si>
  <si>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</si>
  <si>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</si>
  <si>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</si>
  <si>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</si>
  <si>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</si>
  <si>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</si>
  <si>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</si>
  <si>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</si>
  <si>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</si>
  <si>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</si>
  <si>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</si>
  <si>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</si>
  <si>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</si>
  <si>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25х18</t>
  </si>
  <si>
    <t>Развивающая вырезалка для детей "Зооазбука"</t>
  </si>
  <si>
    <t>1079-12/ТяниСмотриГдеЧейДом/Карточки</t>
  </si>
  <si>
    <t>9785908020145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</si>
  <si>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</si>
  <si>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</si>
  <si>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</si>
  <si>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</si>
  <si>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</si>
  <si>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</si>
  <si>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</si>
  <si>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</si>
  <si>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</si>
  <si>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</si>
  <si>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</si>
  <si>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</si>
  <si>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30х21</t>
  </si>
  <si>
    <t>9785605371809</t>
  </si>
  <si>
    <t>1094-3/Спортивная/КонструктКниги</t>
  </si>
  <si>
    <t>9785605294498</t>
  </si>
  <si>
    <t>1093-4/МуравейДодо/ПопАп</t>
  </si>
  <si>
    <t>9785605371939</t>
  </si>
  <si>
    <t>1093-3/ПингвинДуду/ПопАп</t>
  </si>
  <si>
    <t>9785605371922</t>
  </si>
  <si>
    <t>9785605371915</t>
  </si>
  <si>
    <t>1093-2/ДинозаврТото/ПопАп</t>
  </si>
  <si>
    <t>9785605371908</t>
  </si>
  <si>
    <t>1093-1/ЕжикКики/ПопАп</t>
  </si>
  <si>
    <t>9785605294450</t>
  </si>
  <si>
    <t>1062-8/КакЭтоРаботает/Дискавери</t>
  </si>
  <si>
    <t>Мои первые открытия  "Как это работает?"</t>
  </si>
  <si>
    <t>Приключения маленького муравья ДоДо (ПОП АП)</t>
  </si>
  <si>
    <t>Приключения маленького пингвина ДуДу (ПОП АП)</t>
  </si>
  <si>
    <t>Приключения маленького динозавра ТоТо (ПОП АП)</t>
  </si>
  <si>
    <t>Приключения маленького ёжика КиКи (ПОП АП)</t>
  </si>
  <si>
    <t>Самая СПОРТИВНАЯ книга</t>
  </si>
  <si>
    <t>https://clck.ru/3Qef8j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</si>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</sst>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0" fontId="9" fillId="7" borderId="17" xfId="0" applyFont="1" applyFill="1" applyBorder="1" applyAlignment="1">
      <alignment horizontal="left" wrapText="1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2" fontId="9" fillId="7" borderId="17" xfId="0" applyNumberFormat="1" applyFont="1" applyFill="1" applyBorder="1" applyAlignment="1">
      <alignment horizontal="left" wrapText="1"/>
    </xf>
    <xf numFmtId="49" fontId="9" fillId="7" borderId="18" xfId="0" applyNumberFormat="1" applyFont="1" applyFill="1" applyBorder="1" applyAlignment="1">
      <alignment horizontal="left" wrapText="1"/>
    </xf>
    <xf numFmtId="0" fontId="11" fillId="0" borderId="5" xfId="0" applyFont="1" applyBorder="1" applyAlignment="1">
      <alignment horizontal="left"/>
    </xf>
    <xf numFmtId="0" fontId="9" fillId="7" borderId="19" xfId="0" applyFont="1" applyFill="1" applyBorder="1" applyAlignment="1">
      <alignment horizontal="left" wrapText="1"/>
    </xf>
    <xf numFmtId="1" fontId="9" fillId="7" borderId="17" xfId="0" applyNumberFormat="1" applyFont="1" applyFill="1" applyBorder="1" applyAlignment="1">
      <alignment horizontal="left" wrapText="1"/>
    </xf>
    <xf numFmtId="0" fontId="9" fillId="7" borderId="20" xfId="0" applyFont="1" applyFill="1" applyBorder="1" applyAlignment="1">
      <alignment horizontal="left" wrapText="1"/>
    </xf>
    <xf numFmtId="0" fontId="9" fillId="7" borderId="21" xfId="0" applyFont="1" applyFill="1" applyBorder="1" applyAlignment="1">
      <alignment horizontal="left" wrapText="1"/>
    </xf>
    <xf numFmtId="49" fontId="9" fillId="7" borderId="17" xfId="0" applyNumberFormat="1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1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49" fontId="10" fillId="0" borderId="0" xfId="0" applyNumberFormat="1" applyFont="1" applyAlignment="1">
      <alignment horizontal="left" wrapText="1"/>
    </xf>
    <xf numFmtId="0" fontId="17" fillId="7" borderId="17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7" borderId="17" xfId="0" applyNumberFormat="1" applyFont="1" applyFill="1" applyBorder="1" applyAlignment="1">
      <alignment horizontal="left"/>
    </xf>
    <xf numFmtId="0" fontId="9" fillId="7" borderId="17" xfId="0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2" fillId="7" borderId="17" xfId="0" applyFont="1" applyFill="1" applyBorder="1" applyAlignment="1">
      <alignment horizontal="left" wrapText="1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164" fontId="24" fillId="7" borderId="17" xfId="0" applyNumberFormat="1" applyFont="1" applyFill="1" applyBorder="1" applyAlignment="1">
      <alignment horizontal="left" wrapText="1"/>
    </xf>
    <xf numFmtId="0" fontId="24" fillId="7" borderId="17" xfId="0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0" borderId="17" xfId="0" applyFont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2" fontId="27" fillId="10" borderId="17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wrapText="1"/>
    </xf>
    <xf numFmtId="49" fontId="27" fillId="0" borderId="17" xfId="0" applyNumberFormat="1" applyFont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49" fontId="26" fillId="0" borderId="17" xfId="0" applyNumberFormat="1" applyFont="1" applyBorder="1" applyAlignment="1">
      <alignment horizontal="left" wrapText="1"/>
    </xf>
    <xf numFmtId="0" fontId="26" fillId="0" borderId="17" xfId="0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0" fontId="27" fillId="10" borderId="21" xfId="0" applyFont="1" applyFill="1" applyBorder="1" applyAlignment="1">
      <alignment horizontal="left" wrapText="1"/>
    </xf>
    <xf numFmtId="0" fontId="27" fillId="10" borderId="25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right"/>
    </xf>
    <xf numFmtId="0" fontId="26" fillId="0" borderId="0" xfId="0" applyFont="1"/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9" fillId="11" borderId="17" xfId="0" applyFont="1" applyFill="1" applyBorder="1" applyAlignment="1">
      <alignment horizontal="left" wrapText="1"/>
    </xf>
    <xf numFmtId="1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11" borderId="17" xfId="0" applyNumberFormat="1" applyFont="1" applyFill="1" applyBorder="1" applyAlignment="1">
      <alignment horizontal="left"/>
    </xf>
    <xf numFmtId="164" fontId="22" fillId="11" borderId="17" xfId="0" applyNumberFormat="1" applyFont="1" applyFill="1" applyBorder="1" applyAlignment="1">
      <alignment horizontal="left" wrapText="1"/>
    </xf>
    <xf numFmtId="49" fontId="9" fillId="11" borderId="17" xfId="0" applyNumberFormat="1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/>
    </xf>
    <xf numFmtId="1" fontId="10" fillId="11" borderId="17" xfId="0" applyNumberFormat="1" applyFont="1" applyFill="1" applyBorder="1" applyAlignment="1">
      <alignment horizontal="left"/>
    </xf>
    <xf numFmtId="0" fontId="9" fillId="13" borderId="21" xfId="0" applyFont="1" applyFill="1" applyBorder="1" applyAlignment="1">
      <alignment horizontal="left" wrapText="1"/>
    </xf>
    <xf numFmtId="0" fontId="9" fillId="13" borderId="25" xfId="0" applyFont="1" applyFill="1" applyBorder="1" applyAlignment="1">
      <alignment horizontal="left" wrapText="1"/>
    </xf>
    <xf numFmtId="0" fontId="12" fillId="11" borderId="17" xfId="0" applyFont="1" applyFill="1" applyBorder="1" applyAlignment="1">
      <alignment horizontal="right"/>
    </xf>
    <xf numFmtId="0" fontId="12" fillId="11" borderId="17" xfId="0" applyFont="1" applyFill="1" applyBorder="1"/>
    <xf numFmtId="0" fontId="1" fillId="11" borderId="0" xfId="0" applyFont="1" applyFill="1"/>
    <xf numFmtId="0" fontId="12" fillId="11" borderId="0" xfId="0" applyFont="1" applyFill="1"/>
    <xf numFmtId="0" fontId="9" fillId="12" borderId="17" xfId="0" applyFont="1" applyFill="1" applyBorder="1" applyAlignment="1">
      <alignment horizontal="left" wrapText="1"/>
    </xf>
    <xf numFmtId="2" fontId="9" fillId="13" borderId="17" xfId="0" applyNumberFormat="1" applyFont="1" applyFill="1" applyBorder="1" applyAlignment="1">
      <alignment horizontal="left"/>
    </xf>
    <xf numFmtId="0" fontId="22" fillId="13" borderId="17" xfId="0" applyFont="1" applyFill="1" applyBorder="1" applyAlignment="1">
      <alignment horizontal="left" wrapText="1"/>
    </xf>
    <xf numFmtId="49" fontId="9" fillId="13" borderId="17" xfId="0" applyNumberFormat="1" applyFont="1" applyFill="1" applyBorder="1" applyAlignment="1">
      <alignment horizontal="left" wrapText="1"/>
    </xf>
    <xf numFmtId="0" fontId="20" fillId="12" borderId="17" xfId="2" applyFill="1" applyBorder="1" applyAlignment="1">
      <alignment horizontal="left" wrapText="1"/>
    </xf>
    <xf numFmtId="0" fontId="9" fillId="13" borderId="17" xfId="0" applyFont="1" applyFill="1" applyBorder="1" applyAlignment="1">
      <alignment horizontal="left" wrapText="1"/>
    </xf>
    <xf numFmtId="0" fontId="9" fillId="13" borderId="17" xfId="0" applyFont="1" applyFill="1" applyBorder="1" applyAlignment="1">
      <alignment horizontal="left"/>
    </xf>
    <xf numFmtId="1" fontId="9" fillId="13" borderId="17" xfId="0" applyNumberFormat="1" applyFont="1" applyFill="1" applyBorder="1" applyAlignment="1">
      <alignment horizontal="left"/>
    </xf>
    <xf numFmtId="0" fontId="10" fillId="11" borderId="17" xfId="0" applyFont="1" applyFill="1" applyBorder="1" applyAlignment="1">
      <alignment horizontal="right"/>
    </xf>
    <xf numFmtId="0" fontId="10" fillId="11" borderId="17" xfId="0" applyFont="1" applyFill="1" applyBorder="1"/>
    <xf numFmtId="0" fontId="10" fillId="11" borderId="0" xfId="0" applyFont="1" applyFill="1"/>
    <xf numFmtId="0" fontId="10" fillId="12" borderId="17" xfId="0" applyFont="1" applyFill="1" applyBorder="1" applyAlignment="1">
      <alignment horizontal="left" wrapText="1"/>
    </xf>
    <xf numFmtId="49" fontId="10" fillId="11" borderId="17" xfId="0" applyNumberFormat="1" applyFont="1" applyFill="1" applyBorder="1" applyAlignment="1">
      <alignment horizontal="left" wrapText="1"/>
    </xf>
    <xf numFmtId="0" fontId="9" fillId="11" borderId="21" xfId="0" applyFont="1" applyFill="1" applyBorder="1" applyAlignment="1">
      <alignment horizontal="left" wrapText="1"/>
    </xf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4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 wrapText="1"/>
    </xf>
    <xf numFmtId="2" fontId="9" fillId="13" borderId="17" xfId="0" applyNumberFormat="1" applyFont="1" applyFill="1" applyBorder="1" applyAlignment="1">
      <alignment horizontal="left" vertical="top" wrapText="1"/>
    </xf>
    <xf numFmtId="1" fontId="9" fillId="11" borderId="17" xfId="0" applyNumberFormat="1" applyFont="1" applyFill="1" applyBorder="1" applyAlignment="1">
      <alignment horizontal="left" wrapText="1"/>
    </xf>
    <xf numFmtId="0" fontId="31" fillId="13" borderId="21" xfId="0" applyFont="1" applyFill="1" applyBorder="1" applyAlignment="1">
      <alignment horizontal="left" vertical="top" wrapText="1"/>
    </xf>
    <xf numFmtId="49" fontId="30" fillId="11" borderId="17" xfId="0" applyNumberFormat="1" applyFont="1" applyFill="1" applyBorder="1" applyAlignment="1">
      <alignment horizontal="left" vertical="top" wrapText="1"/>
    </xf>
    <xf numFmtId="1" fontId="30" fillId="11" borderId="17" xfId="0" applyNumberFormat="1" applyFont="1" applyFill="1" applyBorder="1" applyAlignment="1">
      <alignment horizontal="left" vertical="top"/>
    </xf>
    <xf numFmtId="0" fontId="36" fillId="11" borderId="17" xfId="0" applyFont="1" applyFill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0" fillId="8" borderId="0" xfId="0" applyFill="1" applyAlignment="1">
      <alignment horizontal="left"/>
    </xf>
    <xf numFmtId="0" fontId="31" fillId="16" borderId="25" xfId="0" applyFont="1" applyFill="1" applyBorder="1" applyAlignment="1">
      <alignment horizontal="left" vertical="top" wrapText="1"/>
    </xf>
    <xf numFmtId="49" fontId="34" fillId="11" borderId="17" xfId="0" applyNumberFormat="1" applyFont="1" applyFill="1" applyBorder="1" applyAlignment="1">
      <alignment horizontal="left" vertical="top" wrapText="1"/>
    </xf>
    <xf numFmtId="0" fontId="3" fillId="11" borderId="17" xfId="0" applyFont="1" applyFill="1" applyBorder="1" applyAlignment="1">
      <alignment horizontal="left" vertical="top" wrapText="1"/>
    </xf>
    <xf numFmtId="0" fontId="0" fillId="11" borderId="17" xfId="0" applyFill="1" applyBorder="1" applyAlignment="1">
      <alignment horizontal="right"/>
    </xf>
    <xf numFmtId="0" fontId="0" fillId="11" borderId="17" xfId="0" applyFill="1" applyBorder="1"/>
    <xf numFmtId="0" fontId="0" fillId="11" borderId="0" xfId="0" applyFill="1"/>
    <xf numFmtId="2" fontId="10" fillId="12" borderId="17" xfId="0" applyNumberFormat="1" applyFont="1" applyFill="1" applyBorder="1" applyAlignment="1">
      <alignment horizontal="left" wrapText="1"/>
    </xf>
    <xf numFmtId="0" fontId="23" fillId="11" borderId="17" xfId="0" applyFont="1" applyFill="1" applyBorder="1" applyAlignment="1">
      <alignment horizontal="left" vertical="top" wrapText="1"/>
    </xf>
    <xf numFmtId="1" fontId="30" fillId="11" borderId="17" xfId="0" applyNumberFormat="1" applyFont="1" applyFill="1" applyBorder="1" applyAlignment="1">
      <alignment horizontal="left"/>
    </xf>
    <xf numFmtId="0" fontId="31" fillId="13" borderId="21" xfId="0" applyFont="1" applyFill="1" applyBorder="1" applyAlignment="1">
      <alignment horizontal="left" wrapText="1"/>
    </xf>
    <xf numFmtId="0" fontId="10" fillId="11" borderId="17" xfId="0" applyFont="1" applyFill="1" applyBorder="1" applyAlignment="1">
      <alignment horizontal="left" vertical="top"/>
    </xf>
    <xf numFmtId="0" fontId="31" fillId="11" borderId="25" xfId="0" applyFont="1" applyFill="1" applyBorder="1" applyAlignment="1">
      <alignment horizontal="left" vertical="top" wrapText="1"/>
    </xf>
    <xf numFmtId="2" fontId="9" fillId="11" borderId="17" xfId="0" applyNumberFormat="1" applyFont="1" applyFill="1" applyBorder="1" applyAlignment="1">
      <alignment horizontal="left" wrapText="1"/>
    </xf>
    <xf numFmtId="0" fontId="22" fillId="11" borderId="17" xfId="0" applyFont="1" applyFill="1" applyBorder="1" applyAlignment="1">
      <alignment horizontal="left" wrapText="1"/>
    </xf>
    <xf numFmtId="49" fontId="9" fillId="11" borderId="18" xfId="0" applyNumberFormat="1" applyFont="1" applyFill="1" applyBorder="1" applyAlignment="1">
      <alignment horizontal="left" wrapText="1"/>
    </xf>
    <xf numFmtId="0" fontId="9" fillId="11" borderId="19" xfId="0" applyFont="1" applyFill="1" applyBorder="1" applyAlignment="1">
      <alignment horizontal="left" wrapText="1"/>
    </xf>
    <xf numFmtId="0" fontId="9" fillId="11" borderId="20" xfId="0" applyFont="1" applyFill="1" applyBorder="1" applyAlignment="1">
      <alignment horizontal="left" wrapText="1"/>
    </xf>
    <xf numFmtId="0" fontId="9" fillId="11" borderId="25" xfId="0" applyFont="1" applyFill="1" applyBorder="1" applyAlignment="1">
      <alignment horizontal="left" wrapText="1"/>
    </xf>
    <xf numFmtId="2" fontId="9" fillId="8" borderId="17" xfId="0" applyNumberFormat="1" applyFont="1" applyFill="1" applyBorder="1" applyAlignment="1">
      <alignment horizontal="left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1" fontId="9" fillId="9" borderId="17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1" fontId="31" fillId="9" borderId="17" xfId="0" applyNumberFormat="1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1" fontId="3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30" fillId="8" borderId="17" xfId="0" applyNumberFormat="1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1" fontId="10" fillId="8" borderId="17" xfId="0" applyNumberFormat="1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0" fontId="23" fillId="11" borderId="17" xfId="0" applyFont="1" applyFill="1" applyBorder="1" applyAlignment="1">
      <alignment horizontal="left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11" borderId="17" xfId="0" applyNumberFormat="1" applyFont="1" applyFill="1" applyBorder="1" applyAlignment="1">
      <alignment horizontal="left" wrapText="1"/>
    </xf>
    <xf numFmtId="2" fontId="10" fillId="11" borderId="17" xfId="0" applyNumberFormat="1" applyFont="1" applyFill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2" fontId="9" fillId="11" borderId="17" xfId="0" applyNumberFormat="1" applyFont="1" applyFill="1" applyBorder="1" applyAlignment="1">
      <alignment horizontal="left"/>
    </xf>
    <xf numFmtId="0" fontId="20" fillId="11" borderId="5" xfId="2" applyFill="1" applyBorder="1" applyAlignment="1">
      <alignment horizontal="left"/>
    </xf>
    <xf numFmtId="0" fontId="10" fillId="11" borderId="17" xfId="0" applyFont="1" applyFill="1" applyBorder="1" applyAlignment="1">
      <alignment horizontal="left" wrapText="1"/>
    </xf>
    <xf numFmtId="0" fontId="20" fillId="11" borderId="17" xfId="2" applyFill="1" applyBorder="1" applyAlignment="1">
      <alignment horizontal="left"/>
    </xf>
    <xf numFmtId="0" fontId="17" fillId="13" borderId="17" xfId="0" applyFont="1" applyFill="1" applyBorder="1" applyAlignment="1">
      <alignment horizontal="left" wrapText="1"/>
    </xf>
    <xf numFmtId="0" fontId="24" fillId="13" borderId="17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  <xf numFmtId="0" fontId="13" fillId="15" borderId="18" xfId="0" applyFont="1" applyFill="1" applyBorder="1" applyAlignment="1">
      <alignment horizontal="left"/>
    </xf>
    <xf numFmtId="0" fontId="13" fillId="15" borderId="25" xfId="0" applyFont="1" applyFill="1" applyBorder="1" applyAlignment="1">
      <alignment horizontal="left"/>
    </xf>
    <xf numFmtId="0" fontId="13" fillId="15" borderId="2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8" fillId="15" borderId="31" xfId="0" applyFont="1" applyFill="1" applyBorder="1" applyAlignment="1">
      <alignment horizontal="left" wrapText="1"/>
    </xf>
    <xf numFmtId="0" fontId="18" fillId="15" borderId="0" xfId="0" applyFont="1" applyFill="1" applyAlignment="1">
      <alignment horizontal="left" wrapText="1"/>
    </xf>
    <xf numFmtId="0" fontId="18" fillId="15" borderId="32" xfId="0" applyFont="1" applyFill="1" applyBorder="1" applyAlignment="1">
      <alignment horizontal="left" wrapText="1"/>
    </xf>
    <xf numFmtId="0" fontId="18" fillId="15" borderId="33" xfId="0" applyFont="1" applyFill="1" applyBorder="1" applyAlignment="1">
      <alignment horizontal="left" wrapText="1"/>
    </xf>
    <xf numFmtId="0" fontId="18" fillId="15" borderId="34" xfId="0" applyFont="1" applyFill="1" applyBorder="1" applyAlignment="1">
      <alignment horizontal="left" wrapText="1"/>
    </xf>
    <xf numFmtId="1" fontId="18" fillId="15" borderId="18" xfId="0" applyNumberFormat="1" applyFont="1" applyFill="1" applyBorder="1" applyAlignment="1">
      <alignment horizontal="left" wrapText="1"/>
    </xf>
    <xf numFmtId="1" fontId="18" fillId="15" borderId="25" xfId="0" applyNumberFormat="1" applyFont="1" applyFill="1" applyBorder="1" applyAlignment="1">
      <alignment horizontal="left" wrapText="1"/>
    </xf>
    <xf numFmtId="1" fontId="18" fillId="15" borderId="21" xfId="0" applyNumberFormat="1" applyFont="1" applyFill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xmlns="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bS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seS" TargetMode="External"/><Relationship Id="rId63" Type="http://schemas.openxmlformats.org/officeDocument/2006/relationships/hyperlink" Target="https://clck.ru/3C8Mi6" TargetMode="External"/><Relationship Id="rId84" Type="http://schemas.openxmlformats.org/officeDocument/2006/relationships/hyperlink" Target="https://clck.ru/3Gi9Hy" TargetMode="External"/><Relationship Id="rId138" Type="http://schemas.openxmlformats.org/officeDocument/2006/relationships/hyperlink" Target="https://ru.disai.org/barcode/ean-13/7930139601737" TargetMode="External"/><Relationship Id="rId159" Type="http://schemas.openxmlformats.org/officeDocument/2006/relationships/hyperlink" Target="https://ru.disai.org/barcode/ean-13/7930139600686" TargetMode="External"/><Relationship Id="rId170" Type="http://schemas.openxmlformats.org/officeDocument/2006/relationships/hyperlink" Target="https://ru.disai.org/barcode/ean-13/7930139601690" TargetMode="External"/><Relationship Id="rId191" Type="http://schemas.openxmlformats.org/officeDocument/2006/relationships/hyperlink" Target="https://clck.ru/3QFchp" TargetMode="External"/><Relationship Id="rId196" Type="http://schemas.openxmlformats.org/officeDocument/2006/relationships/hyperlink" Target="https://clck.ru/3QfYVp" TargetMode="External"/><Relationship Id="rId200" Type="http://schemas.openxmlformats.org/officeDocument/2006/relationships/hyperlink" Target="https://clck.ru/3Qirod" TargetMode="External"/><Relationship Id="rId16" Type="http://schemas.openxmlformats.org/officeDocument/2006/relationships/hyperlink" Target="https://clck.ru/3BxrAh" TargetMode="External"/><Relationship Id="rId107" Type="http://schemas.openxmlformats.org/officeDocument/2006/relationships/hyperlink" Target="https://clck.ru/3PMYKp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tw" TargetMode="External"/><Relationship Id="rId37" Type="http://schemas.openxmlformats.org/officeDocument/2006/relationships/hyperlink" Target="https://clck.ru/3BxsGR" TargetMode="External"/><Relationship Id="rId53" Type="http://schemas.openxmlformats.org/officeDocument/2006/relationships/hyperlink" Target="https://clck.ru/3C8NKB" TargetMode="External"/><Relationship Id="rId58" Type="http://schemas.openxmlformats.org/officeDocument/2006/relationships/hyperlink" Target="https://clck.ru/3C6bxN" TargetMode="External"/><Relationship Id="rId74" Type="http://schemas.openxmlformats.org/officeDocument/2006/relationships/hyperlink" Target="https://clck.ru/3FeHPY" TargetMode="External"/><Relationship Id="rId79" Type="http://schemas.openxmlformats.org/officeDocument/2006/relationships/hyperlink" Target="https://clck.ru/3BxsHa" TargetMode="External"/><Relationship Id="rId102" Type="http://schemas.openxmlformats.org/officeDocument/2006/relationships/hyperlink" Target="https://clck.ru/3Nbm2C" TargetMode="External"/><Relationship Id="rId123" Type="http://schemas.openxmlformats.org/officeDocument/2006/relationships/hyperlink" Target="https://ru.disai.org/barcode/ean-13/7930139601041" TargetMode="External"/><Relationship Id="rId128" Type="http://schemas.openxmlformats.org/officeDocument/2006/relationships/hyperlink" Target="https://ru.disai.org/barcode/ean-13/7930139601256" TargetMode="External"/><Relationship Id="rId144" Type="http://schemas.openxmlformats.org/officeDocument/2006/relationships/hyperlink" Target="https://ru.disai.org/barcode/ean-13/7930139600075" TargetMode="External"/><Relationship Id="rId149" Type="http://schemas.openxmlformats.org/officeDocument/2006/relationships/hyperlink" Target="https://clck.ru/3PR94Q" TargetMode="External"/><Relationship Id="rId5" Type="http://schemas.openxmlformats.org/officeDocument/2006/relationships/hyperlink" Target="https://clck.ru/3Bxqdb" TargetMode="External"/><Relationship Id="rId90" Type="http://schemas.openxmlformats.org/officeDocument/2006/relationships/hyperlink" Target="https://clck.ru/3HYd3s" TargetMode="External"/><Relationship Id="rId95" Type="http://schemas.openxmlformats.org/officeDocument/2006/relationships/hyperlink" Target="https://clck.ru/3HYg3h" TargetMode="External"/><Relationship Id="rId160" Type="http://schemas.openxmlformats.org/officeDocument/2006/relationships/hyperlink" Target="https://ru.disai.org/barcode/ean-13/7930139600693" TargetMode="External"/><Relationship Id="rId165" Type="http://schemas.openxmlformats.org/officeDocument/2006/relationships/hyperlink" Target="https://ru.disai.org/barcode/ean-13/7930139601027" TargetMode="External"/><Relationship Id="rId181" Type="http://schemas.openxmlformats.org/officeDocument/2006/relationships/hyperlink" Target="https://clck.ru/3Q9Eex" TargetMode="External"/><Relationship Id="rId186" Type="http://schemas.openxmlformats.org/officeDocument/2006/relationships/hyperlink" Target="https://clck.ru/3QC2NQ" TargetMode="External"/><Relationship Id="rId22" Type="http://schemas.openxmlformats.org/officeDocument/2006/relationships/hyperlink" Target="https://clck.ru/3BxrMj" TargetMode="External"/><Relationship Id="rId27" Type="http://schemas.openxmlformats.org/officeDocument/2006/relationships/hyperlink" Target="https://clck.ru/3AmaM3" TargetMode="External"/><Relationship Id="rId43" Type="http://schemas.openxmlformats.org/officeDocument/2006/relationships/hyperlink" Target="https://clck.ru/3BxuWq" TargetMode="External"/><Relationship Id="rId48" Type="http://schemas.openxmlformats.org/officeDocument/2006/relationships/hyperlink" Target="https://clck.ru/3Bxuqp" TargetMode="External"/><Relationship Id="rId64" Type="http://schemas.openxmlformats.org/officeDocument/2006/relationships/hyperlink" Target="https://clck.ru/3C6bzi" TargetMode="External"/><Relationship Id="rId69" Type="http://schemas.openxmlformats.org/officeDocument/2006/relationships/hyperlink" Target="https://clck.ru/3FeD7i" TargetMode="External"/><Relationship Id="rId113" Type="http://schemas.openxmlformats.org/officeDocument/2006/relationships/hyperlink" Target="https://clck.ru/3PR8TG" TargetMode="External"/><Relationship Id="rId118" Type="http://schemas.openxmlformats.org/officeDocument/2006/relationships/hyperlink" Target="https://clck.ru/3PR8c7" TargetMode="External"/><Relationship Id="rId134" Type="http://schemas.openxmlformats.org/officeDocument/2006/relationships/hyperlink" Target="https://ru.disai.org/barcode/ean-13/7930139601454" TargetMode="External"/><Relationship Id="rId139" Type="http://schemas.openxmlformats.org/officeDocument/2006/relationships/hyperlink" Target="https://ru.disai.org/barcode/ean-13/7930139601751" TargetMode="External"/><Relationship Id="rId80" Type="http://schemas.openxmlformats.org/officeDocument/2006/relationships/hyperlink" Target="https://clck.ru/3Ft2iV" TargetMode="External"/><Relationship Id="rId85" Type="http://schemas.openxmlformats.org/officeDocument/2006/relationships/hyperlink" Target="https://clck.ru/3Gi9LC" TargetMode="External"/><Relationship Id="rId150" Type="http://schemas.openxmlformats.org/officeDocument/2006/relationships/hyperlink" Target="https://clck.ru/3PR96q" TargetMode="External"/><Relationship Id="rId155" Type="http://schemas.openxmlformats.org/officeDocument/2006/relationships/hyperlink" Target="https://clck.ru/3PR9Eb" TargetMode="External"/><Relationship Id="rId171" Type="http://schemas.openxmlformats.org/officeDocument/2006/relationships/hyperlink" Target="https://ru.disai.org/barcode/ean-13/7930139601713" TargetMode="External"/><Relationship Id="rId176" Type="http://schemas.openxmlformats.org/officeDocument/2006/relationships/hyperlink" Target="https://ru.disai.org/barcode/ean-13/7930139601799" TargetMode="External"/><Relationship Id="rId192" Type="http://schemas.openxmlformats.org/officeDocument/2006/relationships/hyperlink" Target="https://clck.ru/3QFckn" TargetMode="External"/><Relationship Id="rId197" Type="http://schemas.openxmlformats.org/officeDocument/2006/relationships/hyperlink" Target="https://clck.ru/3Qirdm" TargetMode="External"/><Relationship Id="rId201" Type="http://schemas.openxmlformats.org/officeDocument/2006/relationships/hyperlink" Target="https://clck.ru/3QiscC" TargetMode="External"/><Relationship Id="rId12" Type="http://schemas.openxmlformats.org/officeDocument/2006/relationships/hyperlink" Target="https://clck.ru/3BxqzN" TargetMode="External"/><Relationship Id="rId17" Type="http://schemas.openxmlformats.org/officeDocument/2006/relationships/hyperlink" Target="https://clck.ru/3Efirs" TargetMode="External"/><Relationship Id="rId33" Type="http://schemas.openxmlformats.org/officeDocument/2006/relationships/hyperlink" Target="https://clck.ru/3Bxrzk" TargetMode="External"/><Relationship Id="rId38" Type="http://schemas.openxmlformats.org/officeDocument/2006/relationships/hyperlink" Target="https://clck.ru/3CrFSS" TargetMode="External"/><Relationship Id="rId59" Type="http://schemas.openxmlformats.org/officeDocument/2006/relationships/hyperlink" Target="https://clck.ru/3C7Fro" TargetMode="External"/><Relationship Id="rId103" Type="http://schemas.openxmlformats.org/officeDocument/2006/relationships/hyperlink" Target="https://clck.ru/3Nbm3x" TargetMode="External"/><Relationship Id="rId108" Type="http://schemas.openxmlformats.org/officeDocument/2006/relationships/hyperlink" Target="https://clck.ru/3PMYPH" TargetMode="External"/><Relationship Id="rId124" Type="http://schemas.openxmlformats.org/officeDocument/2006/relationships/hyperlink" Target="https://ru.disai.org/barcode/ean-13/7930139600624" TargetMode="External"/><Relationship Id="rId129" Type="http://schemas.openxmlformats.org/officeDocument/2006/relationships/hyperlink" Target="https://ru.disai.org/barcode/ean-13/7930139601362" TargetMode="External"/><Relationship Id="rId54" Type="http://schemas.openxmlformats.org/officeDocument/2006/relationships/hyperlink" Target="https://clck.ru/3C6bvR" TargetMode="External"/><Relationship Id="rId70" Type="http://schemas.openxmlformats.org/officeDocument/2006/relationships/hyperlink" Target="https://clck.ru/3FeDEX" TargetMode="External"/><Relationship Id="rId75" Type="http://schemas.openxmlformats.org/officeDocument/2006/relationships/hyperlink" Target="https://clck.ru/3FeRJS" TargetMode="External"/><Relationship Id="rId91" Type="http://schemas.openxmlformats.org/officeDocument/2006/relationships/hyperlink" Target="https://clck.ru/3HYdGh" TargetMode="External"/><Relationship Id="rId96" Type="http://schemas.openxmlformats.org/officeDocument/2006/relationships/hyperlink" Target="https://clck.ru/3HYgsh" TargetMode="External"/><Relationship Id="rId140" Type="http://schemas.openxmlformats.org/officeDocument/2006/relationships/hyperlink" Target="https://ru.disai.org/barcode/ean-13/7930139600006" TargetMode="External"/><Relationship Id="rId145" Type="http://schemas.openxmlformats.org/officeDocument/2006/relationships/hyperlink" Target="https://ru.disai.org/barcode/ean-13/7930139600037" TargetMode="External"/><Relationship Id="rId161" Type="http://schemas.openxmlformats.org/officeDocument/2006/relationships/hyperlink" Target="https://ru.disai.org/barcode/ean-13/7930139600716" TargetMode="External"/><Relationship Id="rId166" Type="http://schemas.openxmlformats.org/officeDocument/2006/relationships/hyperlink" Target="https://ru.disai.org/barcode/ean-13/7930139601577" TargetMode="External"/><Relationship Id="rId182" Type="http://schemas.openxmlformats.org/officeDocument/2006/relationships/hyperlink" Target="https://clck.ru/3EfiaA" TargetMode="External"/><Relationship Id="rId187" Type="http://schemas.openxmlformats.org/officeDocument/2006/relationships/hyperlink" Target="https://clck.ru/3QEa5q" TargetMode="External"/><Relationship Id="rId1" Type="http://schemas.openxmlformats.org/officeDocument/2006/relationships/hyperlink" Target="https://clck.ru/3Efid7" TargetMode="External"/><Relationship Id="rId6" Type="http://schemas.openxmlformats.org/officeDocument/2006/relationships/hyperlink" Target="https://clck.ru/3Bxqiy" TargetMode="External"/><Relationship Id="rId23" Type="http://schemas.openxmlformats.org/officeDocument/2006/relationships/hyperlink" Target="https://clck.ru/3Bxrej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Bxuze" TargetMode="External"/><Relationship Id="rId114" Type="http://schemas.openxmlformats.org/officeDocument/2006/relationships/hyperlink" Target="https://clck.ru/3PR8WL" TargetMode="External"/><Relationship Id="rId119" Type="http://schemas.openxmlformats.org/officeDocument/2006/relationships/hyperlink" Target="https://clck.ru/3PR8eD" TargetMode="External"/><Relationship Id="rId44" Type="http://schemas.openxmlformats.org/officeDocument/2006/relationships/hyperlink" Target="https://clck.ru/3Ax34A" TargetMode="External"/><Relationship Id="rId60" Type="http://schemas.openxmlformats.org/officeDocument/2006/relationships/hyperlink" Target="https://clck.ru/3C7Fq6" TargetMode="External"/><Relationship Id="rId65" Type="http://schemas.openxmlformats.org/officeDocument/2006/relationships/hyperlink" Target="https://clck.ru/3C6c3U" TargetMode="External"/><Relationship Id="rId81" Type="http://schemas.openxmlformats.org/officeDocument/2006/relationships/hyperlink" Target="https://clck.ru/3Ft2mL" TargetMode="External"/><Relationship Id="rId86" Type="http://schemas.openxmlformats.org/officeDocument/2006/relationships/hyperlink" Target="https://clck.ru/3Gi9PH" TargetMode="External"/><Relationship Id="rId130" Type="http://schemas.openxmlformats.org/officeDocument/2006/relationships/hyperlink" Target="https://ru.disai.org/barcode/ean-13/7930139600792" TargetMode="External"/><Relationship Id="rId135" Type="http://schemas.openxmlformats.org/officeDocument/2006/relationships/hyperlink" Target="https://ru.disai.org/barcode/ean-13/7930139601607" TargetMode="External"/><Relationship Id="rId151" Type="http://schemas.openxmlformats.org/officeDocument/2006/relationships/hyperlink" Target="https://clck.ru/3PR98Y" TargetMode="External"/><Relationship Id="rId156" Type="http://schemas.openxmlformats.org/officeDocument/2006/relationships/hyperlink" Target="https://clck.ru/3PR8fM" TargetMode="External"/><Relationship Id="rId177" Type="http://schemas.openxmlformats.org/officeDocument/2006/relationships/hyperlink" Target="https://clck.ru/3Q9EZQ" TargetMode="External"/><Relationship Id="rId198" Type="http://schemas.openxmlformats.org/officeDocument/2006/relationships/hyperlink" Target="https://clck.ru/3Qirjq" TargetMode="External"/><Relationship Id="rId172" Type="http://schemas.openxmlformats.org/officeDocument/2006/relationships/hyperlink" Target="https://ru.disai.org/barcode/ean-13/7930139601720" TargetMode="External"/><Relationship Id="rId193" Type="http://schemas.openxmlformats.org/officeDocument/2006/relationships/hyperlink" Target="https://clck.ru/3QFcnU" TargetMode="External"/><Relationship Id="rId202" Type="http://schemas.openxmlformats.org/officeDocument/2006/relationships/printerSettings" Target="../printerSettings/printerSettings1.bin"/><Relationship Id="rId13" Type="http://schemas.openxmlformats.org/officeDocument/2006/relationships/hyperlink" Target="https://clck.ru/3Bxr2o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CrFWL" TargetMode="External"/><Relationship Id="rId109" Type="http://schemas.openxmlformats.org/officeDocument/2006/relationships/hyperlink" Target="https://clck.ru/3PVxVu" TargetMode="External"/><Relationship Id="rId34" Type="http://schemas.openxmlformats.org/officeDocument/2006/relationships/hyperlink" Target="https://clck.ru/3Bxrwv" TargetMode="External"/><Relationship Id="rId50" Type="http://schemas.openxmlformats.org/officeDocument/2006/relationships/hyperlink" Target="https://clck.ru/3Bxv5k" TargetMode="External"/><Relationship Id="rId55" Type="http://schemas.openxmlformats.org/officeDocument/2006/relationships/hyperlink" Target="https://clck.ru/3C7Fys" TargetMode="External"/><Relationship Id="rId76" Type="http://schemas.openxmlformats.org/officeDocument/2006/relationships/hyperlink" Target="https://clck.ru/3FibEm" TargetMode="External"/><Relationship Id="rId97" Type="http://schemas.openxmlformats.org/officeDocument/2006/relationships/hyperlink" Target="https://clck.ru/3BxunR" TargetMode="External"/><Relationship Id="rId104" Type="http://schemas.openxmlformats.org/officeDocument/2006/relationships/hyperlink" Target="https://clck.ru/3P3hnf" TargetMode="External"/><Relationship Id="rId120" Type="http://schemas.openxmlformats.org/officeDocument/2006/relationships/hyperlink" Target="https://clck.ru/3PR8fM" TargetMode="External"/><Relationship Id="rId125" Type="http://schemas.openxmlformats.org/officeDocument/2006/relationships/hyperlink" Target="https://ru.disai.org/barcode/ean-13/7930139601201" TargetMode="External"/><Relationship Id="rId141" Type="http://schemas.openxmlformats.org/officeDocument/2006/relationships/hyperlink" Target="https://ru.disai.org/barcode/ean-13/7930139600013" TargetMode="External"/><Relationship Id="rId146" Type="http://schemas.openxmlformats.org/officeDocument/2006/relationships/hyperlink" Target="https://ru.disai.org/barcode/ean-13/7930139600044" TargetMode="External"/><Relationship Id="rId167" Type="http://schemas.openxmlformats.org/officeDocument/2006/relationships/hyperlink" Target="https://ru.disai.org/barcode/ean-13/7930139601652" TargetMode="External"/><Relationship Id="rId188" Type="http://schemas.openxmlformats.org/officeDocument/2006/relationships/hyperlink" Target="https://clck.ru/3QEaFU" TargetMode="External"/><Relationship Id="rId7" Type="http://schemas.openxmlformats.org/officeDocument/2006/relationships/hyperlink" Target="https://clck.ru/3BxqoH" TargetMode="External"/><Relationship Id="rId71" Type="http://schemas.openxmlformats.org/officeDocument/2006/relationships/hyperlink" Target="https://clck.ru/3FeDHP" TargetMode="External"/><Relationship Id="rId92" Type="http://schemas.openxmlformats.org/officeDocument/2006/relationships/hyperlink" Target="https://clck.ru/3HYdxQ" TargetMode="External"/><Relationship Id="rId162" Type="http://schemas.openxmlformats.org/officeDocument/2006/relationships/hyperlink" Target="https://ru.disai.org/barcode/ean-13/7930139600792" TargetMode="External"/><Relationship Id="rId183" Type="http://schemas.openxmlformats.org/officeDocument/2006/relationships/hyperlink" Target="https://clck.ru/3BxudK" TargetMode="Externa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24" Type="http://schemas.openxmlformats.org/officeDocument/2006/relationships/hyperlink" Target="https://clck.ru/3Bxrfk" TargetMode="External"/><Relationship Id="rId40" Type="http://schemas.openxmlformats.org/officeDocument/2006/relationships/hyperlink" Target="https://clck.ru/3BxsaH" TargetMode="External"/><Relationship Id="rId45" Type="http://schemas.openxmlformats.org/officeDocument/2006/relationships/hyperlink" Target="https://clck.ru/3Ax2xa" TargetMode="External"/><Relationship Id="rId66" Type="http://schemas.openxmlformats.org/officeDocument/2006/relationships/hyperlink" Target="https://clck.ru/3C6c4c" TargetMode="External"/><Relationship Id="rId87" Type="http://schemas.openxmlformats.org/officeDocument/2006/relationships/hyperlink" Target="https://clck.ru/3Gi9Ru" TargetMode="External"/><Relationship Id="rId110" Type="http://schemas.openxmlformats.org/officeDocument/2006/relationships/hyperlink" Target="https://clck.ru/3PVxY6" TargetMode="External"/><Relationship Id="rId115" Type="http://schemas.openxmlformats.org/officeDocument/2006/relationships/hyperlink" Target="https://clck.ru/3PR8Xu" TargetMode="External"/><Relationship Id="rId131" Type="http://schemas.openxmlformats.org/officeDocument/2006/relationships/hyperlink" Target="https://ru.disai.org/barcode/ean-13/7930139601461" TargetMode="External"/><Relationship Id="rId136" Type="http://schemas.openxmlformats.org/officeDocument/2006/relationships/hyperlink" Target="https://ru.disai.org/barcode/ean-13/7930139601553" TargetMode="External"/><Relationship Id="rId157" Type="http://schemas.openxmlformats.org/officeDocument/2006/relationships/hyperlink" Target="https://clck.ru/3PR8fM" TargetMode="External"/><Relationship Id="rId178" Type="http://schemas.openxmlformats.org/officeDocument/2006/relationships/hyperlink" Target="https://clck.ru/3Q9Eam" TargetMode="External"/><Relationship Id="rId61" Type="http://schemas.openxmlformats.org/officeDocument/2006/relationships/hyperlink" Target="https://clck.ru/3C7FoX" TargetMode="External"/><Relationship Id="rId82" Type="http://schemas.openxmlformats.org/officeDocument/2006/relationships/hyperlink" Target="https://clck.ru/3Ft2oP" TargetMode="External"/><Relationship Id="rId152" Type="http://schemas.openxmlformats.org/officeDocument/2006/relationships/hyperlink" Target="https://clck.ru/3PR99n" TargetMode="External"/><Relationship Id="rId173" Type="http://schemas.openxmlformats.org/officeDocument/2006/relationships/hyperlink" Target="https://ru.disai.org/barcode/ean-13/7930139601775" TargetMode="External"/><Relationship Id="rId194" Type="http://schemas.openxmlformats.org/officeDocument/2006/relationships/hyperlink" Target="https://clck.ru/3QFcrD" TargetMode="External"/><Relationship Id="rId199" Type="http://schemas.openxmlformats.org/officeDocument/2006/relationships/hyperlink" Target="https://clck.ru/3QirnL" TargetMode="External"/><Relationship Id="rId203" Type="http://schemas.openxmlformats.org/officeDocument/2006/relationships/drawing" Target="../drawings/drawing1.xml"/><Relationship Id="rId19" Type="http://schemas.openxmlformats.org/officeDocument/2006/relationships/hyperlink" Target="https://clck.ru/3BxrEs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BP" TargetMode="External"/><Relationship Id="rId56" Type="http://schemas.openxmlformats.org/officeDocument/2006/relationships/hyperlink" Target="https://clck.ru/3C7FuZ" TargetMode="External"/><Relationship Id="rId77" Type="http://schemas.openxmlformats.org/officeDocument/2006/relationships/hyperlink" Target="https://clck.ru/3FibKN" TargetMode="External"/><Relationship Id="rId100" Type="http://schemas.openxmlformats.org/officeDocument/2006/relationships/hyperlink" Target="https://clck.ru/3Nbkw8" TargetMode="External"/><Relationship Id="rId105" Type="http://schemas.openxmlformats.org/officeDocument/2006/relationships/hyperlink" Target="https://clck.ru/3PMYBT" TargetMode="External"/><Relationship Id="rId126" Type="http://schemas.openxmlformats.org/officeDocument/2006/relationships/hyperlink" Target="https://ru.disai.org/barcode/ean-13/7930139601287" TargetMode="External"/><Relationship Id="rId147" Type="http://schemas.openxmlformats.org/officeDocument/2006/relationships/hyperlink" Target="https://ru.disai.org/barcode/ean-13/7930139600051" TargetMode="External"/><Relationship Id="rId168" Type="http://schemas.openxmlformats.org/officeDocument/2006/relationships/hyperlink" Target="https://ru.disai.org/barcode/ean-13/7930139601669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7G87" TargetMode="External"/><Relationship Id="rId72" Type="http://schemas.openxmlformats.org/officeDocument/2006/relationships/hyperlink" Target="https://clck.ru/3FeDMN" TargetMode="External"/><Relationship Id="rId93" Type="http://schemas.openxmlformats.org/officeDocument/2006/relationships/hyperlink" Target="https://clck.ru/3HYfLJ" TargetMode="External"/><Relationship Id="rId98" Type="http://schemas.openxmlformats.org/officeDocument/2006/relationships/hyperlink" Target="https://clck.ru/3LkFPo" TargetMode="External"/><Relationship Id="rId121" Type="http://schemas.openxmlformats.org/officeDocument/2006/relationships/hyperlink" Target="https://clck.ru/3PR8ag" TargetMode="External"/><Relationship Id="rId142" Type="http://schemas.openxmlformats.org/officeDocument/2006/relationships/hyperlink" Target="https://ru.disai.org/barcode/ean-13/7930139600020" TargetMode="External"/><Relationship Id="rId163" Type="http://schemas.openxmlformats.org/officeDocument/2006/relationships/hyperlink" Target="https://ru.disai.org/barcode/ean-13/7930139600990" TargetMode="External"/><Relationship Id="rId184" Type="http://schemas.openxmlformats.org/officeDocument/2006/relationships/hyperlink" Target="https://clck.ru/3BxuZi" TargetMode="External"/><Relationship Id="rId189" Type="http://schemas.openxmlformats.org/officeDocument/2006/relationships/hyperlink" Target="https://clck.ru/3QFcdE" TargetMode="External"/><Relationship Id="rId3" Type="http://schemas.openxmlformats.org/officeDocument/2006/relationships/hyperlink" Target="https://clck.ru/3BxqWN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Bxufi" TargetMode="External"/><Relationship Id="rId67" Type="http://schemas.openxmlformats.org/officeDocument/2006/relationships/hyperlink" Target="https://clck.ru/3C7FTe" TargetMode="External"/><Relationship Id="rId116" Type="http://schemas.openxmlformats.org/officeDocument/2006/relationships/hyperlink" Target="https://clck.ru/3PR8Yk" TargetMode="External"/><Relationship Id="rId137" Type="http://schemas.openxmlformats.org/officeDocument/2006/relationships/hyperlink" Target="https://ru.disai.org/barcode/ean-13/7930139601706" TargetMode="External"/><Relationship Id="rId158" Type="http://schemas.openxmlformats.org/officeDocument/2006/relationships/hyperlink" Target="https://ru.disai.org/barcode/ean-13/7930139600679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CrFaK" TargetMode="External"/><Relationship Id="rId62" Type="http://schemas.openxmlformats.org/officeDocument/2006/relationships/hyperlink" Target="https://clck.ru/3C6byt" TargetMode="External"/><Relationship Id="rId83" Type="http://schemas.openxmlformats.org/officeDocument/2006/relationships/hyperlink" Target="https://clck.ru/3GRvJ7" TargetMode="External"/><Relationship Id="rId88" Type="http://schemas.openxmlformats.org/officeDocument/2006/relationships/hyperlink" Target="https://clck.ru/3Gi9w9" TargetMode="External"/><Relationship Id="rId111" Type="http://schemas.openxmlformats.org/officeDocument/2006/relationships/hyperlink" Target="https://clck.ru/3PR8Qm" TargetMode="External"/><Relationship Id="rId132" Type="http://schemas.openxmlformats.org/officeDocument/2006/relationships/hyperlink" Target="https://ru.disai.org/barcode/ean-13/7930139601430" TargetMode="External"/><Relationship Id="rId153" Type="http://schemas.openxmlformats.org/officeDocument/2006/relationships/hyperlink" Target="https://clck.ru/3PR9BD" TargetMode="External"/><Relationship Id="rId174" Type="http://schemas.openxmlformats.org/officeDocument/2006/relationships/hyperlink" Target="https://ru.disai.org/barcode/ean-13/7930139601744" TargetMode="External"/><Relationship Id="rId179" Type="http://schemas.openxmlformats.org/officeDocument/2006/relationships/hyperlink" Target="https://clck.ru/3Q9EbG" TargetMode="External"/><Relationship Id="rId195" Type="http://schemas.openxmlformats.org/officeDocument/2006/relationships/hyperlink" Target="https://clck.ru/3Qef8j" TargetMode="External"/><Relationship Id="rId190" Type="http://schemas.openxmlformats.org/officeDocument/2006/relationships/hyperlink" Target="https://clck.ru/3QFcgT" TargetMode="External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EP" TargetMode="External"/><Relationship Id="rId57" Type="http://schemas.openxmlformats.org/officeDocument/2006/relationships/hyperlink" Target="https://clck.ru/3C7FtT" TargetMode="External"/><Relationship Id="rId106" Type="http://schemas.openxmlformats.org/officeDocument/2006/relationships/hyperlink" Target="https://clck.ru/3PMYG7" TargetMode="External"/><Relationship Id="rId127" Type="http://schemas.openxmlformats.org/officeDocument/2006/relationships/hyperlink" Target="https://ru.disai.org/barcode/ean-13/7930139601317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8McN" TargetMode="External"/><Relationship Id="rId73" Type="http://schemas.openxmlformats.org/officeDocument/2006/relationships/hyperlink" Target="https://clck.ru/3FeH79" TargetMode="External"/><Relationship Id="rId78" Type="http://schemas.openxmlformats.org/officeDocument/2006/relationships/hyperlink" Target="https://clck.ru/3FibRN" TargetMode="External"/><Relationship Id="rId94" Type="http://schemas.openxmlformats.org/officeDocument/2006/relationships/hyperlink" Target="https://clck.ru/3HYfg5" TargetMode="External"/><Relationship Id="rId99" Type="http://schemas.openxmlformats.org/officeDocument/2006/relationships/hyperlink" Target="https://clck.ru/3Nbkt4" TargetMode="External"/><Relationship Id="rId101" Type="http://schemas.openxmlformats.org/officeDocument/2006/relationships/hyperlink" Target="https://clck.ru/3Nbkxv" TargetMode="External"/><Relationship Id="rId122" Type="http://schemas.openxmlformats.org/officeDocument/2006/relationships/hyperlink" Target="https://ru.disai.org/barcode/ean-13/7930139600617" TargetMode="External"/><Relationship Id="rId143" Type="http://schemas.openxmlformats.org/officeDocument/2006/relationships/hyperlink" Target="https://ru.disai.org/barcode/ean-13/7930139600068" TargetMode="External"/><Relationship Id="rId148" Type="http://schemas.openxmlformats.org/officeDocument/2006/relationships/hyperlink" Target="https://clck.ru/3PR8za" TargetMode="External"/><Relationship Id="rId164" Type="http://schemas.openxmlformats.org/officeDocument/2006/relationships/hyperlink" Target="https://ru.disai.org/barcode/ean-13/7930139601010" TargetMode="External"/><Relationship Id="rId169" Type="http://schemas.openxmlformats.org/officeDocument/2006/relationships/hyperlink" Target="https://ru.disai.org/barcode/ean-13/7930139601676" TargetMode="External"/><Relationship Id="rId185" Type="http://schemas.openxmlformats.org/officeDocument/2006/relationships/hyperlink" Target="https://clck.ru/3QC2QF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Q9Edg" TargetMode="Externa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AmawS" TargetMode="External"/><Relationship Id="rId68" Type="http://schemas.openxmlformats.org/officeDocument/2006/relationships/hyperlink" Target="https://clck.ru/3C7Fdd" TargetMode="External"/><Relationship Id="rId89" Type="http://schemas.openxmlformats.org/officeDocument/2006/relationships/hyperlink" Target="https://clck.ru/3BxrDA" TargetMode="External"/><Relationship Id="rId112" Type="http://schemas.openxmlformats.org/officeDocument/2006/relationships/hyperlink" Target="https://clck.ru/3PR8Rm" TargetMode="External"/><Relationship Id="rId133" Type="http://schemas.openxmlformats.org/officeDocument/2006/relationships/hyperlink" Target="https://ru.disai.org/barcode/ean-13/7930139601546" TargetMode="External"/><Relationship Id="rId154" Type="http://schemas.openxmlformats.org/officeDocument/2006/relationships/hyperlink" Target="https://clck.ru/3PR9DV" TargetMode="External"/><Relationship Id="rId175" Type="http://schemas.openxmlformats.org/officeDocument/2006/relationships/hyperlink" Target="https://ru.disai.org/barcode/ean-13/7930139601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Z203"/>
  <sheetViews>
    <sheetView tabSelected="1" topLeftCell="A26" zoomScale="80" zoomScaleNormal="80" workbookViewId="0">
      <pane xSplit="1" topLeftCell="B1" activePane="topRight" state="frozen"/>
      <selection activeCell="A5" sqref="A5"/>
      <selection pane="topRight" activeCell="A39" sqref="A39:XFD43"/>
    </sheetView>
  </sheetViews>
  <sheetFormatPr defaultRowHeight="12.75" outlineLevelRow="2" x14ac:dyDescent="0.2"/>
  <cols>
    <col min="1" max="1" width="62.28515625" style="1" customWidth="1"/>
    <col min="2" max="2" width="13.42578125" style="1" customWidth="1"/>
    <col min="3" max="3" width="10.28515625" style="73" customWidth="1"/>
    <col min="4" max="4" width="8.42578125" style="73" customWidth="1"/>
    <col min="5" max="5" width="8.5703125" style="73" customWidth="1"/>
    <col min="6" max="7" width="8.7109375" style="73" customWidth="1"/>
    <col min="8" max="8" width="40.85546875" style="1" customWidth="1"/>
    <col min="9" max="9" width="17.28515625" style="1" customWidth="1"/>
    <col min="10" max="10" width="20" style="1" customWidth="1"/>
    <col min="11" max="12" width="7.42578125" style="1" customWidth="1"/>
    <col min="13" max="13" width="37.5703125" style="1" customWidth="1"/>
    <col min="14" max="14" width="9.5703125" style="1" customWidth="1"/>
    <col min="15" max="15" width="7.28515625" style="104" customWidth="1"/>
    <col min="16" max="16" width="10.42578125" style="1" customWidth="1"/>
    <col min="17" max="17" width="7.85546875" style="1" customWidth="1"/>
    <col min="18" max="18" width="6.7109375" style="1" customWidth="1"/>
    <col min="19" max="19" width="13.140625" style="84" customWidth="1"/>
    <col min="20" max="20" width="11.140625" customWidth="1"/>
    <col min="21" max="21" width="12.42578125" customWidth="1"/>
    <col min="22" max="23" width="5.7109375" customWidth="1"/>
    <col min="24" max="24" width="5.42578125" customWidth="1"/>
    <col min="25" max="25" width="8.28515625" customWidth="1"/>
  </cols>
  <sheetData>
    <row r="1" spans="1:52" ht="13.5" thickTop="1" x14ac:dyDescent="0.2">
      <c r="A1" s="276"/>
      <c r="B1" s="279" t="s">
        <v>0</v>
      </c>
      <c r="C1" s="280"/>
      <c r="D1" s="280"/>
      <c r="E1" s="280"/>
      <c r="F1" s="280"/>
      <c r="G1" s="280"/>
      <c r="H1" s="280"/>
      <c r="I1" s="280" t="s">
        <v>1</v>
      </c>
      <c r="J1" s="280"/>
      <c r="K1" s="283" t="s">
        <v>437</v>
      </c>
      <c r="L1" s="283"/>
      <c r="M1" s="283"/>
      <c r="N1" s="284"/>
      <c r="O1" s="284"/>
      <c r="P1" s="284"/>
      <c r="Q1" s="284"/>
      <c r="R1" s="28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52" ht="33" customHeight="1" x14ac:dyDescent="0.2">
      <c r="A2" s="277"/>
      <c r="B2" s="281"/>
      <c r="C2" s="282"/>
      <c r="D2" s="282"/>
      <c r="E2" s="282"/>
      <c r="F2" s="282"/>
      <c r="G2" s="282"/>
      <c r="H2" s="282"/>
      <c r="I2" s="282"/>
      <c r="J2" s="282"/>
      <c r="K2" s="286"/>
      <c r="L2" s="286"/>
      <c r="M2" s="286"/>
      <c r="N2" s="286"/>
      <c r="O2" s="286"/>
      <c r="P2" s="286"/>
      <c r="Q2" s="286"/>
      <c r="R2" s="28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52" x14ac:dyDescent="0.2">
      <c r="A3" s="277"/>
      <c r="B3" s="281" t="s">
        <v>2</v>
      </c>
      <c r="C3" s="282"/>
      <c r="D3" s="282"/>
      <c r="E3" s="282"/>
      <c r="F3" s="282"/>
      <c r="G3" s="282"/>
      <c r="H3" s="282"/>
      <c r="I3" s="282"/>
      <c r="J3" s="282"/>
      <c r="K3" s="286"/>
      <c r="L3" s="286"/>
      <c r="M3" s="286"/>
      <c r="N3" s="286"/>
      <c r="O3" s="286"/>
      <c r="P3" s="286"/>
      <c r="Q3" s="286"/>
      <c r="R3" s="287"/>
    </row>
    <row r="4" spans="1:52" ht="18.600000000000001" customHeight="1" x14ac:dyDescent="0.2">
      <c r="A4" s="277"/>
      <c r="B4" s="281"/>
      <c r="C4" s="282"/>
      <c r="D4" s="282"/>
      <c r="E4" s="282"/>
      <c r="F4" s="282"/>
      <c r="G4" s="282"/>
      <c r="H4" s="282"/>
      <c r="I4" s="282"/>
      <c r="J4" s="282"/>
      <c r="K4" s="286"/>
      <c r="L4" s="286"/>
      <c r="M4" s="286"/>
      <c r="N4" s="286"/>
      <c r="O4" s="286"/>
      <c r="P4" s="286"/>
      <c r="Q4" s="286"/>
      <c r="R4" s="287"/>
    </row>
    <row r="5" spans="1:52" ht="25.9" customHeight="1" x14ac:dyDescent="0.2">
      <c r="A5" s="277"/>
      <c r="B5" s="290" t="s">
        <v>3</v>
      </c>
      <c r="C5" s="291"/>
      <c r="D5" s="291"/>
      <c r="E5" s="291"/>
      <c r="F5" s="291"/>
      <c r="G5" s="291"/>
      <c r="H5" s="291"/>
      <c r="I5" s="291"/>
      <c r="J5" s="2" t="s">
        <v>4</v>
      </c>
      <c r="K5" s="286"/>
      <c r="L5" s="286"/>
      <c r="M5" s="286"/>
      <c r="N5" s="286"/>
      <c r="O5" s="286"/>
      <c r="P5" s="286"/>
      <c r="Q5" s="286"/>
      <c r="R5" s="28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52" ht="31.15" customHeight="1" x14ac:dyDescent="0.2">
      <c r="A6" s="277"/>
      <c r="B6" s="292" t="s">
        <v>5</v>
      </c>
      <c r="C6" s="293"/>
      <c r="D6" s="293"/>
      <c r="E6" s="293"/>
      <c r="F6" s="293"/>
      <c r="G6" s="293"/>
      <c r="H6" s="293"/>
      <c r="I6" s="293"/>
      <c r="J6" s="3">
        <f>SUM(Q:R)</f>
        <v>0</v>
      </c>
      <c r="K6" s="286"/>
      <c r="L6" s="286"/>
      <c r="M6" s="286"/>
      <c r="N6" s="286"/>
      <c r="O6" s="286"/>
      <c r="P6" s="286"/>
      <c r="Q6" s="286"/>
      <c r="R6" s="28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52" ht="30" customHeight="1" x14ac:dyDescent="0.2">
      <c r="A7" s="277"/>
      <c r="B7" s="294" t="s">
        <v>6</v>
      </c>
      <c r="C7" s="295"/>
      <c r="D7" s="295"/>
      <c r="E7" s="295"/>
      <c r="F7" s="295"/>
      <c r="G7" s="295"/>
      <c r="H7" s="295"/>
      <c r="I7" s="295"/>
      <c r="J7" s="4">
        <f>IF(SUM(Q:Q)&lt;20000,SUM(Q:Q),IF(SUM(Q:Q)&lt;50000,SUM(Q:Q)*0.8,IF(SUM(Q:Q)&lt;100000,SUM(Q:Q)*0.75,IF(SUM(Q:Q)&lt;300000,SUM(Q:Q)*0.7,SUMIF(L:L,"1",Q:Q)*0.6+SUMIF(L:L,"0",Q:Q)*0.7))))</f>
        <v>0</v>
      </c>
      <c r="K7" s="286"/>
      <c r="L7" s="286"/>
      <c r="M7" s="286"/>
      <c r="N7" s="286"/>
      <c r="O7" s="286"/>
      <c r="P7" s="286"/>
      <c r="Q7" s="286"/>
      <c r="R7" s="28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52" ht="28.9" customHeight="1" thickBot="1" x14ac:dyDescent="0.25">
      <c r="A8" s="278"/>
      <c r="B8" s="296" t="s">
        <v>7</v>
      </c>
      <c r="C8" s="297"/>
      <c r="D8" s="297"/>
      <c r="E8" s="297"/>
      <c r="F8" s="297"/>
      <c r="G8" s="297"/>
      <c r="H8" s="297"/>
      <c r="I8" s="297"/>
      <c r="J8" s="5">
        <f>SUM(B:B)</f>
        <v>0</v>
      </c>
      <c r="K8" s="288"/>
      <c r="L8" s="288"/>
      <c r="M8" s="288"/>
      <c r="N8" s="288"/>
      <c r="O8" s="288"/>
      <c r="P8" s="288"/>
      <c r="Q8" s="288"/>
      <c r="R8" s="289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52" s="6" customFormat="1" ht="18.600000000000001" customHeight="1" thickTop="1" thickBot="1" x14ac:dyDescent="0.3">
      <c r="A9" s="268"/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85"/>
    </row>
    <row r="10" spans="1:52" ht="72.599999999999994" customHeight="1" thickTop="1" x14ac:dyDescent="0.2">
      <c r="A10" s="7" t="s">
        <v>8</v>
      </c>
      <c r="B10" s="8" t="s">
        <v>9</v>
      </c>
      <c r="C10" s="70" t="s">
        <v>10</v>
      </c>
      <c r="D10" s="70" t="s">
        <v>11</v>
      </c>
      <c r="E10" s="70" t="s">
        <v>12</v>
      </c>
      <c r="F10" s="70" t="s">
        <v>13</v>
      </c>
      <c r="G10" s="70" t="s">
        <v>516</v>
      </c>
      <c r="H10" s="9" t="s">
        <v>14</v>
      </c>
      <c r="I10" s="9" t="s">
        <v>625</v>
      </c>
      <c r="J10" s="9" t="s">
        <v>15</v>
      </c>
      <c r="K10" s="9" t="s">
        <v>16</v>
      </c>
      <c r="L10" s="9"/>
      <c r="M10" s="9" t="s">
        <v>517</v>
      </c>
      <c r="N10" s="9" t="s">
        <v>17</v>
      </c>
      <c r="O10" s="103" t="s">
        <v>395</v>
      </c>
      <c r="P10" s="10" t="s">
        <v>18</v>
      </c>
      <c r="Q10" s="269" t="s">
        <v>19</v>
      </c>
      <c r="R10" s="270"/>
      <c r="S10" s="263" t="s">
        <v>368</v>
      </c>
      <c r="T10" s="263"/>
      <c r="U10" s="88" t="s">
        <v>374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52" ht="27" customHeight="1" x14ac:dyDescent="0.2">
      <c r="A11" s="171" t="s">
        <v>20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271"/>
      <c r="R11" s="271"/>
      <c r="S11" s="89"/>
      <c r="T11" s="41"/>
      <c r="U11" s="8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52" ht="19.149999999999999" customHeight="1" outlineLevel="1" x14ac:dyDescent="0.25">
      <c r="A12" s="272" t="s">
        <v>21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4"/>
      <c r="P12" s="11"/>
      <c r="Q12" s="275"/>
      <c r="R12" s="275"/>
      <c r="S12" s="89"/>
      <c r="T12" s="97"/>
      <c r="U12" s="89"/>
    </row>
    <row r="13" spans="1:52" s="187" customFormat="1" ht="15" customHeight="1" outlineLevel="1" x14ac:dyDescent="0.2">
      <c r="A13" s="130" t="s">
        <v>684</v>
      </c>
      <c r="B13" s="131"/>
      <c r="C13" s="194">
        <f t="shared" ref="C13:C110" si="0">G13-(G13*0.4)</f>
        <v>480</v>
      </c>
      <c r="D13" s="194">
        <f t="shared" ref="D13:D110" si="1">G13-(G13*0.3)</f>
        <v>560</v>
      </c>
      <c r="E13" s="194">
        <f t="shared" ref="E13:E110" si="2">G13-(G13*0.25)</f>
        <v>600</v>
      </c>
      <c r="F13" s="194">
        <f t="shared" ref="F13:F110" si="3">G13-(G13*0.2)</f>
        <v>640</v>
      </c>
      <c r="G13" s="194">
        <v>800</v>
      </c>
      <c r="H13" s="195" t="s">
        <v>687</v>
      </c>
      <c r="I13" s="196" t="s">
        <v>719</v>
      </c>
      <c r="J13" s="258" t="s">
        <v>709</v>
      </c>
      <c r="K13" s="197" t="s">
        <v>24</v>
      </c>
      <c r="L13" s="197">
        <v>1</v>
      </c>
      <c r="M13" s="197"/>
      <c r="N13" s="130" t="s">
        <v>25</v>
      </c>
      <c r="O13" s="174">
        <v>421</v>
      </c>
      <c r="P13" s="198">
        <v>20</v>
      </c>
      <c r="Q13" s="156">
        <f t="shared" ref="Q13:Q50" si="4">IF(B13="нет в наличии",0,IF(B13="по запросу",0,B13*G13))</f>
        <v>0</v>
      </c>
      <c r="R13" s="199"/>
      <c r="S13" s="185"/>
      <c r="T13" s="186"/>
      <c r="U13" s="185"/>
    </row>
    <row r="14" spans="1:52" ht="15" customHeight="1" outlineLevel="1" x14ac:dyDescent="0.2">
      <c r="A14" s="12" t="s">
        <v>685</v>
      </c>
      <c r="B14" s="13"/>
      <c r="C14" s="14">
        <f t="shared" ref="C14" si="5">G14-(G14*0.4)</f>
        <v>480</v>
      </c>
      <c r="D14" s="14">
        <f t="shared" ref="D14" si="6">G14-(G14*0.3)</f>
        <v>560</v>
      </c>
      <c r="E14" s="14">
        <f t="shared" ref="E14" si="7">G14-(G14*0.25)</f>
        <v>600</v>
      </c>
      <c r="F14" s="14">
        <f t="shared" ref="F14" si="8">G14-(G14*0.2)</f>
        <v>640</v>
      </c>
      <c r="G14" s="14">
        <v>800</v>
      </c>
      <c r="H14" s="74" t="s">
        <v>307</v>
      </c>
      <c r="I14" s="15" t="s">
        <v>22</v>
      </c>
      <c r="J14" s="16" t="s">
        <v>23</v>
      </c>
      <c r="K14" s="17" t="s">
        <v>24</v>
      </c>
      <c r="L14" s="17">
        <v>1</v>
      </c>
      <c r="M14" s="17"/>
      <c r="N14" s="12" t="s">
        <v>25</v>
      </c>
      <c r="O14" s="18">
        <v>460</v>
      </c>
      <c r="P14" s="19">
        <v>20</v>
      </c>
      <c r="Q14" s="20">
        <f t="shared" ref="Q14" si="9">IF(B14="нет в наличии",0,IF(B14="по запросу",0,B14*G14))</f>
        <v>0</v>
      </c>
      <c r="R14" s="86"/>
      <c r="S14" s="89">
        <v>283430941</v>
      </c>
      <c r="T14" s="97"/>
      <c r="U14" s="89">
        <v>1758202536</v>
      </c>
    </row>
    <row r="15" spans="1:52" ht="14.45" customHeight="1" outlineLevel="2" x14ac:dyDescent="0.2">
      <c r="A15" s="12" t="s">
        <v>686</v>
      </c>
      <c r="B15" s="13"/>
      <c r="C15" s="14">
        <f t="shared" si="0"/>
        <v>480</v>
      </c>
      <c r="D15" s="14">
        <f t="shared" si="1"/>
        <v>560</v>
      </c>
      <c r="E15" s="14">
        <f t="shared" si="2"/>
        <v>600</v>
      </c>
      <c r="F15" s="14">
        <f t="shared" si="3"/>
        <v>640</v>
      </c>
      <c r="G15" s="14">
        <v>800</v>
      </c>
      <c r="H15" s="74" t="s">
        <v>308</v>
      </c>
      <c r="I15" s="21" t="s">
        <v>26</v>
      </c>
      <c r="J15" s="22" t="s">
        <v>27</v>
      </c>
      <c r="K15" s="12" t="s">
        <v>24</v>
      </c>
      <c r="L15" s="12">
        <v>1</v>
      </c>
      <c r="M15" s="12"/>
      <c r="N15" s="12" t="s">
        <v>25</v>
      </c>
      <c r="O15" s="18">
        <v>450</v>
      </c>
      <c r="P15" s="20">
        <v>20</v>
      </c>
      <c r="Q15" s="20">
        <f t="shared" si="4"/>
        <v>0</v>
      </c>
      <c r="R15" s="86"/>
      <c r="S15" s="89">
        <v>283432676</v>
      </c>
      <c r="T15" s="97"/>
      <c r="U15" s="89">
        <v>1758195086</v>
      </c>
    </row>
    <row r="16" spans="1:52" s="23" customFormat="1" ht="15" outlineLevel="2" x14ac:dyDescent="0.25">
      <c r="A16" s="24" t="s">
        <v>28</v>
      </c>
      <c r="B16" s="13"/>
      <c r="C16" s="14">
        <f t="shared" si="0"/>
        <v>480</v>
      </c>
      <c r="D16" s="14">
        <f t="shared" si="1"/>
        <v>560</v>
      </c>
      <c r="E16" s="14">
        <f t="shared" si="2"/>
        <v>600</v>
      </c>
      <c r="F16" s="14">
        <f t="shared" si="3"/>
        <v>640</v>
      </c>
      <c r="G16" s="14">
        <v>800</v>
      </c>
      <c r="H16" s="75" t="s">
        <v>309</v>
      </c>
      <c r="I16" s="25" t="s">
        <v>29</v>
      </c>
      <c r="J16" s="26" t="s">
        <v>30</v>
      </c>
      <c r="K16" s="27" t="s">
        <v>24</v>
      </c>
      <c r="L16" s="27" t="s">
        <v>626</v>
      </c>
      <c r="M16" s="27"/>
      <c r="N16" s="27" t="s">
        <v>25</v>
      </c>
      <c r="O16" s="18">
        <v>450</v>
      </c>
      <c r="P16" s="20">
        <v>20</v>
      </c>
      <c r="Q16" s="20">
        <f t="shared" si="4"/>
        <v>0</v>
      </c>
      <c r="R16" s="86"/>
      <c r="S16" s="90">
        <v>40526111</v>
      </c>
      <c r="T16" s="95"/>
      <c r="U16" s="90">
        <v>321916251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43" s="23" customFormat="1" ht="15" outlineLevel="2" x14ac:dyDescent="0.25">
      <c r="A17" s="24" t="s">
        <v>31</v>
      </c>
      <c r="B17" s="13"/>
      <c r="C17" s="14">
        <f t="shared" si="0"/>
        <v>480</v>
      </c>
      <c r="D17" s="14">
        <f t="shared" si="1"/>
        <v>560</v>
      </c>
      <c r="E17" s="14">
        <f t="shared" si="2"/>
        <v>600</v>
      </c>
      <c r="F17" s="14">
        <f t="shared" si="3"/>
        <v>640</v>
      </c>
      <c r="G17" s="14">
        <v>800</v>
      </c>
      <c r="H17" s="76" t="s">
        <v>310</v>
      </c>
      <c r="I17" s="25" t="s">
        <v>32</v>
      </c>
      <c r="J17" s="26" t="s">
        <v>33</v>
      </c>
      <c r="K17" s="27" t="s">
        <v>24</v>
      </c>
      <c r="L17" s="27" t="s">
        <v>626</v>
      </c>
      <c r="M17" s="27"/>
      <c r="N17" s="30" t="s">
        <v>25</v>
      </c>
      <c r="O17" s="18">
        <v>450</v>
      </c>
      <c r="P17" s="20">
        <v>20</v>
      </c>
      <c r="Q17" s="20">
        <f t="shared" si="4"/>
        <v>0</v>
      </c>
      <c r="R17" s="86"/>
      <c r="S17" s="90">
        <v>40526110</v>
      </c>
      <c r="T17" s="95"/>
      <c r="U17" s="90">
        <v>321925245</v>
      </c>
      <c r="AK17" s="29"/>
      <c r="AL17" s="29"/>
      <c r="AM17" s="29"/>
      <c r="AN17" s="29"/>
      <c r="AO17" s="29"/>
      <c r="AP17" s="29"/>
      <c r="AQ17" s="29"/>
    </row>
    <row r="18" spans="1:43" s="23" customFormat="1" ht="13.9" customHeight="1" outlineLevel="2" x14ac:dyDescent="0.25">
      <c r="A18" s="24" t="s">
        <v>34</v>
      </c>
      <c r="B18" s="13"/>
      <c r="C18" s="14">
        <f t="shared" si="0"/>
        <v>480</v>
      </c>
      <c r="D18" s="14">
        <f t="shared" si="1"/>
        <v>560</v>
      </c>
      <c r="E18" s="14">
        <f t="shared" si="2"/>
        <v>600</v>
      </c>
      <c r="F18" s="14">
        <f t="shared" si="3"/>
        <v>640</v>
      </c>
      <c r="G18" s="14">
        <v>800</v>
      </c>
      <c r="H18" s="75" t="s">
        <v>311</v>
      </c>
      <c r="I18" s="25" t="s">
        <v>36</v>
      </c>
      <c r="J18" s="26" t="s">
        <v>37</v>
      </c>
      <c r="K18" s="27" t="s">
        <v>24</v>
      </c>
      <c r="L18" s="27" t="s">
        <v>626</v>
      </c>
      <c r="M18" s="27"/>
      <c r="N18" s="30" t="s">
        <v>25</v>
      </c>
      <c r="O18" s="18">
        <v>450</v>
      </c>
      <c r="P18" s="20">
        <v>20</v>
      </c>
      <c r="Q18" s="20">
        <f t="shared" si="4"/>
        <v>0</v>
      </c>
      <c r="R18" s="86"/>
      <c r="S18" s="90">
        <v>150857012</v>
      </c>
      <c r="T18" s="95"/>
      <c r="U18" s="90">
        <v>892195547</v>
      </c>
      <c r="AK18" s="29"/>
      <c r="AL18" s="29"/>
      <c r="AM18" s="29"/>
      <c r="AN18" s="29"/>
      <c r="AO18" s="29"/>
      <c r="AP18" s="29"/>
      <c r="AQ18" s="29"/>
    </row>
    <row r="19" spans="1:43" s="23" customFormat="1" ht="15" outlineLevel="2" x14ac:dyDescent="0.25">
      <c r="A19" s="24" t="s">
        <v>38</v>
      </c>
      <c r="B19" s="13"/>
      <c r="C19" s="14">
        <f t="shared" si="0"/>
        <v>480</v>
      </c>
      <c r="D19" s="14">
        <f t="shared" si="1"/>
        <v>560</v>
      </c>
      <c r="E19" s="14">
        <f t="shared" si="2"/>
        <v>600</v>
      </c>
      <c r="F19" s="14">
        <f t="shared" si="3"/>
        <v>640</v>
      </c>
      <c r="G19" s="14">
        <v>800</v>
      </c>
      <c r="H19" s="75" t="s">
        <v>312</v>
      </c>
      <c r="I19" s="25" t="s">
        <v>39</v>
      </c>
      <c r="J19" s="26" t="s">
        <v>40</v>
      </c>
      <c r="K19" s="27" t="s">
        <v>24</v>
      </c>
      <c r="L19" s="27" t="s">
        <v>626</v>
      </c>
      <c r="M19" s="27"/>
      <c r="N19" s="30" t="s">
        <v>25</v>
      </c>
      <c r="O19" s="18">
        <v>450</v>
      </c>
      <c r="P19" s="20">
        <v>20</v>
      </c>
      <c r="Q19" s="20">
        <f t="shared" si="4"/>
        <v>0</v>
      </c>
      <c r="R19" s="86"/>
      <c r="S19" s="90">
        <v>150857011</v>
      </c>
      <c r="T19" s="95"/>
      <c r="U19" s="90">
        <v>892154398</v>
      </c>
      <c r="AK19" s="29"/>
      <c r="AL19" s="29"/>
      <c r="AM19" s="29"/>
      <c r="AN19" s="29"/>
      <c r="AO19" s="29"/>
      <c r="AP19" s="29"/>
      <c r="AQ19" s="29"/>
    </row>
    <row r="20" spans="1:43" s="23" customFormat="1" ht="15" outlineLevel="2" x14ac:dyDescent="0.25">
      <c r="A20" s="24" t="s">
        <v>41</v>
      </c>
      <c r="B20" s="13"/>
      <c r="C20" s="14">
        <f t="shared" si="0"/>
        <v>480</v>
      </c>
      <c r="D20" s="14">
        <f t="shared" si="1"/>
        <v>560</v>
      </c>
      <c r="E20" s="14">
        <f t="shared" si="2"/>
        <v>600</v>
      </c>
      <c r="F20" s="14">
        <f t="shared" si="3"/>
        <v>640</v>
      </c>
      <c r="G20" s="14">
        <v>800</v>
      </c>
      <c r="H20" s="75" t="s">
        <v>313</v>
      </c>
      <c r="I20" s="25" t="s">
        <v>42</v>
      </c>
      <c r="J20" s="26" t="s">
        <v>43</v>
      </c>
      <c r="K20" s="27" t="s">
        <v>24</v>
      </c>
      <c r="L20" s="27" t="s">
        <v>626</v>
      </c>
      <c r="M20" s="27"/>
      <c r="N20" s="30" t="s">
        <v>25</v>
      </c>
      <c r="O20" s="18">
        <v>450</v>
      </c>
      <c r="P20" s="20">
        <v>20</v>
      </c>
      <c r="Q20" s="20">
        <f t="shared" si="4"/>
        <v>0</v>
      </c>
      <c r="R20" s="86"/>
      <c r="S20" s="90">
        <v>49416067</v>
      </c>
      <c r="T20" s="95"/>
      <c r="U20" s="90">
        <v>410580209</v>
      </c>
      <c r="AK20" s="29"/>
      <c r="AL20" s="29"/>
      <c r="AM20" s="29"/>
      <c r="AN20" s="29"/>
      <c r="AO20" s="29"/>
      <c r="AP20" s="29"/>
      <c r="AQ20" s="29"/>
    </row>
    <row r="21" spans="1:43" s="23" customFormat="1" ht="15" outlineLevel="2" x14ac:dyDescent="0.25">
      <c r="A21" s="31" t="s">
        <v>627</v>
      </c>
      <c r="B21" s="13"/>
      <c r="C21" s="14">
        <f t="shared" si="0"/>
        <v>480</v>
      </c>
      <c r="D21" s="14">
        <f t="shared" si="1"/>
        <v>560</v>
      </c>
      <c r="E21" s="14">
        <f t="shared" si="2"/>
        <v>600</v>
      </c>
      <c r="F21" s="14">
        <f t="shared" si="3"/>
        <v>640</v>
      </c>
      <c r="G21" s="14">
        <v>800</v>
      </c>
      <c r="H21" s="75" t="s">
        <v>315</v>
      </c>
      <c r="I21" s="25" t="s">
        <v>44</v>
      </c>
      <c r="J21" s="26" t="s">
        <v>45</v>
      </c>
      <c r="K21" s="27" t="s">
        <v>24</v>
      </c>
      <c r="L21" s="27" t="s">
        <v>626</v>
      </c>
      <c r="M21" s="27"/>
      <c r="N21" s="30" t="s">
        <v>25</v>
      </c>
      <c r="O21" s="18">
        <v>450</v>
      </c>
      <c r="P21" s="20">
        <v>20</v>
      </c>
      <c r="Q21" s="20">
        <f t="shared" si="4"/>
        <v>0</v>
      </c>
      <c r="R21" s="86"/>
      <c r="S21" s="90">
        <v>49415800</v>
      </c>
      <c r="T21" s="95"/>
      <c r="U21" s="90">
        <v>410580214</v>
      </c>
      <c r="AK21" s="29"/>
      <c r="AL21" s="29"/>
      <c r="AM21" s="29"/>
      <c r="AN21" s="29"/>
      <c r="AO21" s="29"/>
      <c r="AP21" s="29"/>
      <c r="AQ21" s="29"/>
    </row>
    <row r="22" spans="1:43" s="23" customFormat="1" ht="15" outlineLevel="1" x14ac:dyDescent="0.25">
      <c r="A22" s="24" t="s">
        <v>46</v>
      </c>
      <c r="B22" s="13"/>
      <c r="C22" s="14">
        <f t="shared" si="0"/>
        <v>480</v>
      </c>
      <c r="D22" s="14">
        <f t="shared" si="1"/>
        <v>560</v>
      </c>
      <c r="E22" s="14">
        <f t="shared" si="2"/>
        <v>600</v>
      </c>
      <c r="F22" s="14">
        <f t="shared" si="3"/>
        <v>640</v>
      </c>
      <c r="G22" s="14">
        <v>800</v>
      </c>
      <c r="H22" s="75" t="s">
        <v>314</v>
      </c>
      <c r="I22" s="25" t="s">
        <v>47</v>
      </c>
      <c r="J22" s="26" t="s">
        <v>48</v>
      </c>
      <c r="K22" s="27" t="s">
        <v>24</v>
      </c>
      <c r="L22" s="27" t="s">
        <v>626</v>
      </c>
      <c r="M22" s="27"/>
      <c r="N22" s="30" t="s">
        <v>49</v>
      </c>
      <c r="O22" s="28">
        <v>396</v>
      </c>
      <c r="P22" s="20">
        <v>24</v>
      </c>
      <c r="Q22" s="20">
        <f t="shared" si="4"/>
        <v>0</v>
      </c>
      <c r="R22" s="86"/>
      <c r="S22" s="90">
        <v>18403789</v>
      </c>
      <c r="T22" s="95">
        <v>215248606</v>
      </c>
      <c r="U22" s="90">
        <v>222468316</v>
      </c>
      <c r="AK22" s="29"/>
      <c r="AL22" s="29"/>
      <c r="AM22" s="29"/>
      <c r="AN22" s="29"/>
      <c r="AO22" s="29"/>
      <c r="AP22" s="29"/>
      <c r="AQ22" s="29"/>
    </row>
    <row r="23" spans="1:43" s="23" customFormat="1" ht="14.45" customHeight="1" outlineLevel="1" x14ac:dyDescent="0.25">
      <c r="A23" s="24" t="s">
        <v>50</v>
      </c>
      <c r="B23" s="13"/>
      <c r="C23" s="14">
        <f t="shared" si="0"/>
        <v>480</v>
      </c>
      <c r="D23" s="14">
        <f t="shared" si="1"/>
        <v>560</v>
      </c>
      <c r="E23" s="14">
        <f t="shared" si="2"/>
        <v>600</v>
      </c>
      <c r="F23" s="14">
        <f t="shared" si="3"/>
        <v>640</v>
      </c>
      <c r="G23" s="14">
        <v>800</v>
      </c>
      <c r="H23" s="75" t="s">
        <v>316</v>
      </c>
      <c r="I23" s="25" t="s">
        <v>51</v>
      </c>
      <c r="J23" s="26" t="s">
        <v>52</v>
      </c>
      <c r="K23" s="27" t="s">
        <v>24</v>
      </c>
      <c r="L23" s="27" t="s">
        <v>626</v>
      </c>
      <c r="M23" s="27"/>
      <c r="N23" s="30" t="s">
        <v>53</v>
      </c>
      <c r="O23" s="28">
        <v>495</v>
      </c>
      <c r="P23" s="20">
        <v>20</v>
      </c>
      <c r="Q23" s="20">
        <f t="shared" si="4"/>
        <v>0</v>
      </c>
      <c r="R23" s="86"/>
      <c r="S23" s="90">
        <v>175154431</v>
      </c>
      <c r="T23" s="95"/>
      <c r="U23" s="90">
        <v>1162904926</v>
      </c>
      <c r="AK23" s="29"/>
      <c r="AL23" s="29"/>
      <c r="AM23" s="29"/>
      <c r="AN23" s="29"/>
      <c r="AO23" s="29"/>
      <c r="AP23" s="29"/>
      <c r="AQ23" s="29"/>
    </row>
    <row r="24" spans="1:43" s="23" customFormat="1" ht="15" outlineLevel="1" x14ac:dyDescent="0.25">
      <c r="A24" s="24" t="s">
        <v>54</v>
      </c>
      <c r="B24" s="13"/>
      <c r="C24" s="14">
        <f t="shared" si="0"/>
        <v>507.59999999999997</v>
      </c>
      <c r="D24" s="14">
        <f t="shared" si="1"/>
        <v>592.20000000000005</v>
      </c>
      <c r="E24" s="14">
        <f t="shared" si="2"/>
        <v>634.5</v>
      </c>
      <c r="F24" s="14">
        <f t="shared" si="3"/>
        <v>676.8</v>
      </c>
      <c r="G24" s="14">
        <v>846</v>
      </c>
      <c r="H24" s="75" t="s">
        <v>317</v>
      </c>
      <c r="I24" s="25" t="s">
        <v>55</v>
      </c>
      <c r="J24" s="26" t="s">
        <v>56</v>
      </c>
      <c r="K24" s="27" t="s">
        <v>24</v>
      </c>
      <c r="L24" s="27" t="s">
        <v>626</v>
      </c>
      <c r="M24" s="27"/>
      <c r="N24" s="32" t="s">
        <v>57</v>
      </c>
      <c r="O24" s="33">
        <v>800</v>
      </c>
      <c r="P24" s="20">
        <v>20</v>
      </c>
      <c r="Q24" s="20">
        <f t="shared" si="4"/>
        <v>0</v>
      </c>
      <c r="R24" s="86"/>
      <c r="S24" s="90">
        <v>145216657</v>
      </c>
      <c r="T24" s="95"/>
      <c r="U24" s="90">
        <v>850939410</v>
      </c>
      <c r="AK24" s="29"/>
      <c r="AL24" s="29"/>
      <c r="AM24" s="29"/>
      <c r="AN24" s="29"/>
      <c r="AO24" s="29"/>
      <c r="AP24" s="29"/>
      <c r="AQ24" s="29"/>
    </row>
    <row r="25" spans="1:43" s="23" customFormat="1" ht="15" outlineLevel="1" x14ac:dyDescent="0.25">
      <c r="A25" s="24" t="s">
        <v>58</v>
      </c>
      <c r="B25" s="13"/>
      <c r="C25" s="14">
        <f t="shared" si="0"/>
        <v>507.59999999999997</v>
      </c>
      <c r="D25" s="14">
        <f t="shared" si="1"/>
        <v>592.20000000000005</v>
      </c>
      <c r="E25" s="14">
        <f t="shared" si="2"/>
        <v>634.5</v>
      </c>
      <c r="F25" s="14">
        <f t="shared" si="3"/>
        <v>676.8</v>
      </c>
      <c r="G25" s="14">
        <v>846</v>
      </c>
      <c r="H25" s="75" t="s">
        <v>318</v>
      </c>
      <c r="I25" s="25" t="s">
        <v>59</v>
      </c>
      <c r="J25" s="26" t="s">
        <v>60</v>
      </c>
      <c r="K25" s="27" t="s">
        <v>24</v>
      </c>
      <c r="L25" s="27" t="s">
        <v>626</v>
      </c>
      <c r="M25" s="27"/>
      <c r="N25" s="32" t="s">
        <v>61</v>
      </c>
      <c r="O25" s="33">
        <v>800</v>
      </c>
      <c r="P25" s="20">
        <v>20</v>
      </c>
      <c r="Q25" s="20">
        <f t="shared" si="4"/>
        <v>0</v>
      </c>
      <c r="R25" s="86"/>
      <c r="S25" s="90">
        <v>145214559</v>
      </c>
      <c r="T25" s="95"/>
      <c r="U25" s="90">
        <v>850928685</v>
      </c>
      <c r="AK25" s="29"/>
      <c r="AL25" s="29"/>
      <c r="AM25" s="29"/>
      <c r="AN25" s="29"/>
      <c r="AO25" s="29"/>
      <c r="AP25" s="29"/>
      <c r="AQ25" s="29"/>
    </row>
    <row r="26" spans="1:43" s="63" customFormat="1" ht="15" outlineLevel="1" x14ac:dyDescent="0.25">
      <c r="A26" s="24" t="s">
        <v>270</v>
      </c>
      <c r="B26" s="55"/>
      <c r="C26" s="111">
        <f t="shared" ref="C26" si="10">G26-(G26*0.4)</f>
        <v>362.4</v>
      </c>
      <c r="D26" s="111">
        <f t="shared" ref="D26" si="11">G26-(G26*0.3)</f>
        <v>422.8</v>
      </c>
      <c r="E26" s="111">
        <f t="shared" ref="E26" si="12">G26-(G26*0.25)</f>
        <v>453</v>
      </c>
      <c r="F26" s="111">
        <f t="shared" ref="F26" si="13">G26-(G26*0.2)</f>
        <v>483.2</v>
      </c>
      <c r="G26" s="111">
        <v>604</v>
      </c>
      <c r="H26" s="78" t="s">
        <v>319</v>
      </c>
      <c r="I26" s="58" t="s">
        <v>287</v>
      </c>
      <c r="J26" s="106" t="s">
        <v>281</v>
      </c>
      <c r="K26" s="59" t="s">
        <v>24</v>
      </c>
      <c r="L26" s="59" t="s">
        <v>626</v>
      </c>
      <c r="M26" s="59"/>
      <c r="N26" s="32" t="s">
        <v>293</v>
      </c>
      <c r="O26" s="57">
        <v>386</v>
      </c>
      <c r="P26" s="61">
        <v>30</v>
      </c>
      <c r="Q26" s="20">
        <f t="shared" si="4"/>
        <v>0</v>
      </c>
      <c r="R26" s="87"/>
      <c r="S26" s="93">
        <v>310969029</v>
      </c>
      <c r="T26" s="96"/>
      <c r="U26" s="93">
        <v>1823639517</v>
      </c>
      <c r="AK26" s="66"/>
      <c r="AL26" s="66"/>
      <c r="AM26" s="66"/>
      <c r="AN26" s="66"/>
      <c r="AO26" s="66"/>
      <c r="AP26" s="66"/>
      <c r="AQ26" s="66"/>
    </row>
    <row r="27" spans="1:43" s="23" customFormat="1" ht="15" outlineLevel="1" x14ac:dyDescent="0.25">
      <c r="A27" s="30" t="s">
        <v>62</v>
      </c>
      <c r="B27" s="13"/>
      <c r="C27" s="14">
        <f t="shared" si="0"/>
        <v>304.79999999999995</v>
      </c>
      <c r="D27" s="14">
        <f t="shared" si="1"/>
        <v>355.6</v>
      </c>
      <c r="E27" s="14">
        <f t="shared" si="2"/>
        <v>381</v>
      </c>
      <c r="F27" s="14">
        <f t="shared" si="3"/>
        <v>406.4</v>
      </c>
      <c r="G27" s="14">
        <v>508</v>
      </c>
      <c r="H27" s="75" t="s">
        <v>320</v>
      </c>
      <c r="I27" s="25" t="s">
        <v>63</v>
      </c>
      <c r="J27" s="26" t="s">
        <v>64</v>
      </c>
      <c r="K27" s="27" t="s">
        <v>24</v>
      </c>
      <c r="L27" s="27" t="s">
        <v>626</v>
      </c>
      <c r="M27" s="27"/>
      <c r="N27" s="34" t="s">
        <v>65</v>
      </c>
      <c r="O27" s="33">
        <v>330</v>
      </c>
      <c r="P27" s="20">
        <v>24</v>
      </c>
      <c r="Q27" s="20">
        <f t="shared" si="4"/>
        <v>0</v>
      </c>
      <c r="R27" s="86"/>
      <c r="S27" s="90">
        <v>72797038</v>
      </c>
      <c r="T27" s="95"/>
      <c r="U27" s="90">
        <v>546666511</v>
      </c>
      <c r="AK27" s="29"/>
      <c r="AL27" s="29"/>
      <c r="AM27" s="29"/>
      <c r="AN27" s="29"/>
      <c r="AO27" s="29"/>
      <c r="AP27" s="29"/>
      <c r="AQ27" s="29"/>
    </row>
    <row r="28" spans="1:43" s="23" customFormat="1" ht="15" outlineLevel="1" x14ac:dyDescent="0.25">
      <c r="A28" s="30" t="s">
        <v>66</v>
      </c>
      <c r="B28" s="13"/>
      <c r="C28" s="14">
        <f t="shared" si="0"/>
        <v>304.79999999999995</v>
      </c>
      <c r="D28" s="14">
        <f t="shared" si="1"/>
        <v>355.6</v>
      </c>
      <c r="E28" s="14">
        <f t="shared" si="2"/>
        <v>381</v>
      </c>
      <c r="F28" s="14">
        <f t="shared" si="3"/>
        <v>406.4</v>
      </c>
      <c r="G28" s="14">
        <v>508</v>
      </c>
      <c r="H28" s="75" t="s">
        <v>321</v>
      </c>
      <c r="I28" s="25" t="s">
        <v>67</v>
      </c>
      <c r="J28" s="26" t="s">
        <v>68</v>
      </c>
      <c r="K28" s="27" t="s">
        <v>24</v>
      </c>
      <c r="L28" s="27" t="s">
        <v>626</v>
      </c>
      <c r="M28" s="27"/>
      <c r="N28" s="34" t="s">
        <v>65</v>
      </c>
      <c r="O28" s="33">
        <v>330</v>
      </c>
      <c r="P28" s="20">
        <v>24</v>
      </c>
      <c r="Q28" s="20">
        <f t="shared" si="4"/>
        <v>0</v>
      </c>
      <c r="R28" s="86"/>
      <c r="S28" s="90">
        <v>72797039</v>
      </c>
      <c r="T28" s="95"/>
      <c r="U28" s="90">
        <v>546703543</v>
      </c>
      <c r="AK28" s="29"/>
      <c r="AL28" s="29"/>
      <c r="AM28" s="29"/>
      <c r="AN28" s="29"/>
      <c r="AO28" s="29"/>
      <c r="AP28" s="29"/>
      <c r="AQ28" s="29"/>
    </row>
    <row r="29" spans="1:43" ht="20.45" customHeight="1" x14ac:dyDescent="0.25">
      <c r="A29" s="265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7"/>
      <c r="Q29" s="20">
        <f t="shared" si="4"/>
        <v>0</v>
      </c>
      <c r="R29" s="86"/>
      <c r="S29" s="89"/>
      <c r="T29" s="97"/>
      <c r="U29" s="89"/>
    </row>
    <row r="30" spans="1:43" s="23" customFormat="1" ht="13.5" customHeight="1" outlineLevel="1" x14ac:dyDescent="0.25">
      <c r="A30" s="30" t="s">
        <v>69</v>
      </c>
      <c r="B30" s="13"/>
      <c r="C30" s="35">
        <f t="shared" si="0"/>
        <v>493.79999999999995</v>
      </c>
      <c r="D30" s="35">
        <f t="shared" si="1"/>
        <v>576.1</v>
      </c>
      <c r="E30" s="35">
        <f t="shared" si="2"/>
        <v>617.25</v>
      </c>
      <c r="F30" s="35">
        <f t="shared" si="3"/>
        <v>658.4</v>
      </c>
      <c r="G30" s="35">
        <v>823</v>
      </c>
      <c r="H30" s="76" t="s">
        <v>322</v>
      </c>
      <c r="I30" s="25" t="s">
        <v>70</v>
      </c>
      <c r="J30" s="26" t="s">
        <v>71</v>
      </c>
      <c r="K30" s="27" t="s">
        <v>72</v>
      </c>
      <c r="L30" s="27" t="s">
        <v>626</v>
      </c>
      <c r="M30" s="27"/>
      <c r="N30" s="34" t="s">
        <v>73</v>
      </c>
      <c r="O30" s="33">
        <v>390</v>
      </c>
      <c r="P30" s="20">
        <v>20</v>
      </c>
      <c r="Q30" s="20">
        <f t="shared" si="4"/>
        <v>0</v>
      </c>
      <c r="R30" s="86"/>
      <c r="S30" s="91">
        <v>138633717</v>
      </c>
      <c r="T30" s="98"/>
      <c r="U30" s="91">
        <v>807085548</v>
      </c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3" s="23" customFormat="1" ht="13.15" customHeight="1" outlineLevel="1" x14ac:dyDescent="0.25">
      <c r="A31" s="30" t="s">
        <v>74</v>
      </c>
      <c r="B31" s="13"/>
      <c r="C31" s="35">
        <f t="shared" si="0"/>
        <v>493.79999999999995</v>
      </c>
      <c r="D31" s="35">
        <f t="shared" si="1"/>
        <v>576.1</v>
      </c>
      <c r="E31" s="35">
        <f t="shared" si="2"/>
        <v>617.25</v>
      </c>
      <c r="F31" s="35">
        <f t="shared" si="3"/>
        <v>658.4</v>
      </c>
      <c r="G31" s="35">
        <v>823</v>
      </c>
      <c r="H31" s="76" t="s">
        <v>323</v>
      </c>
      <c r="I31" s="25" t="s">
        <v>75</v>
      </c>
      <c r="J31" s="26" t="s">
        <v>76</v>
      </c>
      <c r="K31" s="27" t="s">
        <v>72</v>
      </c>
      <c r="L31" s="27" t="s">
        <v>626</v>
      </c>
      <c r="M31" s="27"/>
      <c r="N31" s="34" t="s">
        <v>73</v>
      </c>
      <c r="O31" s="33">
        <v>390</v>
      </c>
      <c r="P31" s="20">
        <v>20</v>
      </c>
      <c r="Q31" s="20">
        <f t="shared" si="4"/>
        <v>0</v>
      </c>
      <c r="R31" s="86"/>
      <c r="S31" s="91">
        <v>45532277</v>
      </c>
      <c r="T31" s="98"/>
      <c r="U31" s="91">
        <v>366924780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3" s="23" customFormat="1" ht="13.5" customHeight="1" outlineLevel="1" x14ac:dyDescent="0.25">
      <c r="A32" s="30" t="s">
        <v>77</v>
      </c>
      <c r="B32" s="13"/>
      <c r="C32" s="35">
        <f t="shared" si="0"/>
        <v>493.79999999999995</v>
      </c>
      <c r="D32" s="35">
        <f t="shared" si="1"/>
        <v>576.1</v>
      </c>
      <c r="E32" s="35">
        <f t="shared" si="2"/>
        <v>617.25</v>
      </c>
      <c r="F32" s="35">
        <f t="shared" si="3"/>
        <v>658.4</v>
      </c>
      <c r="G32" s="35">
        <v>823</v>
      </c>
      <c r="H32" s="75" t="s">
        <v>324</v>
      </c>
      <c r="I32" s="25" t="s">
        <v>78</v>
      </c>
      <c r="J32" s="26" t="s">
        <v>79</v>
      </c>
      <c r="K32" s="27" t="s">
        <v>72</v>
      </c>
      <c r="L32" s="27" t="s">
        <v>626</v>
      </c>
      <c r="M32" s="27"/>
      <c r="N32" s="34" t="s">
        <v>73</v>
      </c>
      <c r="O32" s="33">
        <v>390</v>
      </c>
      <c r="P32" s="20">
        <v>20</v>
      </c>
      <c r="Q32" s="20">
        <f t="shared" si="4"/>
        <v>0</v>
      </c>
      <c r="R32" s="86"/>
      <c r="S32" s="91">
        <v>222142944</v>
      </c>
      <c r="T32" s="98"/>
      <c r="U32" s="91">
        <v>1535579178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52" s="63" customFormat="1" ht="13.15" customHeight="1" outlineLevel="1" x14ac:dyDescent="0.25">
      <c r="A33" s="54" t="s">
        <v>456</v>
      </c>
      <c r="B33" s="55"/>
      <c r="C33" s="35">
        <f t="shared" ref="C33" si="14">G33-(G33*0.4)</f>
        <v>493.79999999999995</v>
      </c>
      <c r="D33" s="35">
        <f t="shared" ref="D33" si="15">G33-(G33*0.3)</f>
        <v>576.1</v>
      </c>
      <c r="E33" s="35">
        <f t="shared" ref="E33" si="16">G33-(G33*0.25)</f>
        <v>617.25</v>
      </c>
      <c r="F33" s="35">
        <f t="shared" ref="F33" si="17">G33-(G33*0.2)</f>
        <v>658.4</v>
      </c>
      <c r="G33" s="35">
        <v>823</v>
      </c>
      <c r="H33" s="78" t="s">
        <v>372</v>
      </c>
      <c r="I33" s="58" t="s">
        <v>375</v>
      </c>
      <c r="J33" s="106" t="s">
        <v>373</v>
      </c>
      <c r="K33" s="59" t="s">
        <v>72</v>
      </c>
      <c r="L33" s="59" t="s">
        <v>626</v>
      </c>
      <c r="M33" s="59"/>
      <c r="N33" s="60" t="s">
        <v>73</v>
      </c>
      <c r="O33" s="57">
        <v>390</v>
      </c>
      <c r="P33" s="61">
        <v>20</v>
      </c>
      <c r="Q33" s="20">
        <f t="shared" si="4"/>
        <v>0</v>
      </c>
      <c r="R33" s="87"/>
      <c r="S33" s="92">
        <v>330717397</v>
      </c>
      <c r="T33" s="99"/>
      <c r="U33" s="92">
        <v>1867493249</v>
      </c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</row>
    <row r="34" spans="1:52" ht="22.15" customHeight="1" x14ac:dyDescent="0.25">
      <c r="A34" s="265" t="s">
        <v>80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7"/>
      <c r="Q34" s="20">
        <f t="shared" si="4"/>
        <v>0</v>
      </c>
      <c r="R34" s="86"/>
      <c r="S34" s="89"/>
      <c r="T34" s="97"/>
      <c r="U34" s="89"/>
    </row>
    <row r="35" spans="1:52" outlineLevel="1" x14ac:dyDescent="0.2">
      <c r="A35" s="30" t="s">
        <v>81</v>
      </c>
      <c r="B35" s="13"/>
      <c r="C35" s="37">
        <f t="shared" si="0"/>
        <v>336</v>
      </c>
      <c r="D35" s="37">
        <f t="shared" si="1"/>
        <v>392</v>
      </c>
      <c r="E35" s="37">
        <f t="shared" si="2"/>
        <v>420</v>
      </c>
      <c r="F35" s="37">
        <f t="shared" si="3"/>
        <v>448</v>
      </c>
      <c r="G35" s="37">
        <v>560</v>
      </c>
      <c r="H35" s="76" t="s">
        <v>326</v>
      </c>
      <c r="I35" s="25" t="s">
        <v>82</v>
      </c>
      <c r="J35" s="38" t="s">
        <v>83</v>
      </c>
      <c r="K35" s="27" t="s">
        <v>24</v>
      </c>
      <c r="L35" s="39" t="s">
        <v>626</v>
      </c>
      <c r="M35" s="27"/>
      <c r="N35" s="34" t="s">
        <v>393</v>
      </c>
      <c r="O35" s="33">
        <v>470</v>
      </c>
      <c r="P35" s="19">
        <v>15</v>
      </c>
      <c r="Q35" s="20">
        <f t="shared" si="4"/>
        <v>0</v>
      </c>
      <c r="R35" s="86"/>
      <c r="S35" s="89">
        <v>40118250</v>
      </c>
      <c r="T35" s="97"/>
      <c r="U35" s="89">
        <v>318877072</v>
      </c>
    </row>
    <row r="36" spans="1:52" ht="13.9" customHeight="1" outlineLevel="1" x14ac:dyDescent="0.2">
      <c r="A36" s="30" t="s">
        <v>84</v>
      </c>
      <c r="B36" s="13"/>
      <c r="C36" s="37">
        <f t="shared" si="0"/>
        <v>336</v>
      </c>
      <c r="D36" s="37">
        <f t="shared" si="1"/>
        <v>392</v>
      </c>
      <c r="E36" s="37">
        <f t="shared" si="2"/>
        <v>420</v>
      </c>
      <c r="F36" s="37">
        <f t="shared" si="3"/>
        <v>448</v>
      </c>
      <c r="G36" s="37">
        <v>560</v>
      </c>
      <c r="H36" s="76" t="s">
        <v>325</v>
      </c>
      <c r="I36" s="25" t="s">
        <v>85</v>
      </c>
      <c r="J36" s="38" t="s">
        <v>86</v>
      </c>
      <c r="K36" s="27" t="s">
        <v>24</v>
      </c>
      <c r="L36" s="27" t="s">
        <v>626</v>
      </c>
      <c r="M36" s="27"/>
      <c r="N36" s="34" t="s">
        <v>393</v>
      </c>
      <c r="O36" s="33">
        <v>470</v>
      </c>
      <c r="P36" s="19">
        <v>15</v>
      </c>
      <c r="Q36" s="20">
        <f t="shared" si="4"/>
        <v>0</v>
      </c>
      <c r="R36" s="86"/>
      <c r="S36" s="89">
        <v>40118251</v>
      </c>
      <c r="T36" s="97"/>
      <c r="U36" s="89">
        <v>318866265</v>
      </c>
    </row>
    <row r="37" spans="1:52" s="69" customFormat="1" ht="13.9" customHeight="1" outlineLevel="1" x14ac:dyDescent="0.2">
      <c r="A37" s="54" t="s">
        <v>426</v>
      </c>
      <c r="B37" s="55"/>
      <c r="C37" s="56">
        <f>G37-(G37*0.3)</f>
        <v>714</v>
      </c>
      <c r="D37" s="56">
        <f t="shared" si="1"/>
        <v>714</v>
      </c>
      <c r="E37" s="56">
        <f t="shared" si="2"/>
        <v>765</v>
      </c>
      <c r="F37" s="56">
        <f t="shared" si="3"/>
        <v>816</v>
      </c>
      <c r="G37" s="56">
        <v>1020</v>
      </c>
      <c r="H37" s="124" t="s">
        <v>425</v>
      </c>
      <c r="I37" s="58" t="s">
        <v>427</v>
      </c>
      <c r="J37" s="125" t="s">
        <v>439</v>
      </c>
      <c r="K37" s="59" t="s">
        <v>216</v>
      </c>
      <c r="L37" s="59" t="s">
        <v>628</v>
      </c>
      <c r="M37" s="59"/>
      <c r="N37" s="60" t="s">
        <v>447</v>
      </c>
      <c r="O37" s="57">
        <v>700</v>
      </c>
      <c r="P37" s="126">
        <v>20</v>
      </c>
      <c r="Q37" s="20">
        <f t="shared" si="4"/>
        <v>0</v>
      </c>
      <c r="R37" s="127"/>
      <c r="S37" s="128"/>
      <c r="T37" s="129"/>
      <c r="U37" s="128"/>
    </row>
    <row r="38" spans="1:52" s="69" customFormat="1" ht="13.9" customHeight="1" outlineLevel="1" x14ac:dyDescent="0.2">
      <c r="A38" s="54" t="s">
        <v>430</v>
      </c>
      <c r="B38" s="55"/>
      <c r="C38" s="56">
        <f t="shared" ref="C38:C45" si="18">G38-(G38*0.3)</f>
        <v>714</v>
      </c>
      <c r="D38" s="56">
        <f t="shared" si="1"/>
        <v>714</v>
      </c>
      <c r="E38" s="56">
        <f t="shared" si="2"/>
        <v>765</v>
      </c>
      <c r="F38" s="56">
        <f t="shared" si="3"/>
        <v>816</v>
      </c>
      <c r="G38" s="56">
        <v>1020</v>
      </c>
      <c r="H38" s="77" t="s">
        <v>428</v>
      </c>
      <c r="I38" s="58" t="s">
        <v>429</v>
      </c>
      <c r="J38" s="125" t="s">
        <v>440</v>
      </c>
      <c r="K38" s="59" t="s">
        <v>216</v>
      </c>
      <c r="L38" s="59" t="s">
        <v>628</v>
      </c>
      <c r="M38" s="59"/>
      <c r="N38" s="60" t="s">
        <v>447</v>
      </c>
      <c r="O38" s="57">
        <v>700</v>
      </c>
      <c r="P38" s="126">
        <v>20</v>
      </c>
      <c r="Q38" s="20">
        <f t="shared" si="4"/>
        <v>0</v>
      </c>
      <c r="R38" s="127"/>
      <c r="S38" s="128"/>
      <c r="T38" s="129"/>
      <c r="U38" s="128"/>
    </row>
    <row r="39" spans="1:52" s="187" customFormat="1" ht="13.9" hidden="1" customHeight="1" outlineLevel="1" x14ac:dyDescent="0.2">
      <c r="A39" s="259" t="s">
        <v>737</v>
      </c>
      <c r="B39" s="131"/>
      <c r="C39" s="132">
        <f t="shared" ref="C39:C43" si="19">G39-(G39*0.3)</f>
        <v>714</v>
      </c>
      <c r="D39" s="132">
        <f t="shared" ref="D39:D43" si="20">G39-(G39*0.3)</f>
        <v>714</v>
      </c>
      <c r="E39" s="132">
        <f t="shared" ref="E39:E43" si="21">G39-(G39*0.25)</f>
        <v>765</v>
      </c>
      <c r="F39" s="132">
        <f t="shared" ref="F39:F43" si="22">G39-(G39*0.2)</f>
        <v>816</v>
      </c>
      <c r="G39" s="132">
        <v>1020</v>
      </c>
      <c r="H39" s="250" t="s">
        <v>720</v>
      </c>
      <c r="I39" s="134" t="s">
        <v>721</v>
      </c>
      <c r="J39" s="260" t="s">
        <v>738</v>
      </c>
      <c r="K39" s="155" t="s">
        <v>216</v>
      </c>
      <c r="L39" s="155" t="s">
        <v>628</v>
      </c>
      <c r="M39" s="155"/>
      <c r="N39" s="135"/>
      <c r="O39" s="136"/>
      <c r="P39" s="156">
        <v>16</v>
      </c>
      <c r="Q39" s="156">
        <f t="shared" ref="Q39:Q43" si="23">IF(B39="нет в наличии",0,IF(B39="по запросу",0,B39*G39))</f>
        <v>0</v>
      </c>
      <c r="R39" s="199"/>
      <c r="S39" s="185"/>
      <c r="T39" s="186"/>
      <c r="U39" s="185"/>
    </row>
    <row r="40" spans="1:52" s="187" customFormat="1" ht="13.9" hidden="1" customHeight="1" outlineLevel="1" x14ac:dyDescent="0.2">
      <c r="A40" s="259" t="s">
        <v>733</v>
      </c>
      <c r="B40" s="131"/>
      <c r="C40" s="132">
        <f t="shared" si="19"/>
        <v>714</v>
      </c>
      <c r="D40" s="132">
        <f t="shared" si="20"/>
        <v>714</v>
      </c>
      <c r="E40" s="132">
        <f t="shared" si="21"/>
        <v>765</v>
      </c>
      <c r="F40" s="132">
        <f t="shared" si="22"/>
        <v>816</v>
      </c>
      <c r="G40" s="132">
        <v>1020</v>
      </c>
      <c r="H40" s="250" t="s">
        <v>722</v>
      </c>
      <c r="I40" s="134" t="s">
        <v>723</v>
      </c>
      <c r="J40" s="260"/>
      <c r="K40" s="155" t="s">
        <v>216</v>
      </c>
      <c r="L40" s="155" t="s">
        <v>628</v>
      </c>
      <c r="M40" s="155"/>
      <c r="N40" s="135"/>
      <c r="O40" s="136"/>
      <c r="P40" s="156">
        <v>16</v>
      </c>
      <c r="Q40" s="156">
        <f t="shared" si="23"/>
        <v>0</v>
      </c>
      <c r="R40" s="199"/>
      <c r="S40" s="185"/>
      <c r="T40" s="186"/>
      <c r="U40" s="185"/>
    </row>
    <row r="41" spans="1:52" s="187" customFormat="1" ht="13.9" hidden="1" customHeight="1" outlineLevel="1" x14ac:dyDescent="0.2">
      <c r="A41" s="259" t="s">
        <v>734</v>
      </c>
      <c r="B41" s="131"/>
      <c r="C41" s="132">
        <f t="shared" si="19"/>
        <v>714</v>
      </c>
      <c r="D41" s="132">
        <f t="shared" si="20"/>
        <v>714</v>
      </c>
      <c r="E41" s="132">
        <f t="shared" si="21"/>
        <v>765</v>
      </c>
      <c r="F41" s="132">
        <f t="shared" si="22"/>
        <v>816</v>
      </c>
      <c r="G41" s="132">
        <v>1020</v>
      </c>
      <c r="H41" s="250" t="s">
        <v>724</v>
      </c>
      <c r="I41" s="134" t="s">
        <v>725</v>
      </c>
      <c r="J41" s="260"/>
      <c r="K41" s="155" t="s">
        <v>216</v>
      </c>
      <c r="L41" s="155" t="s">
        <v>628</v>
      </c>
      <c r="M41" s="155"/>
      <c r="N41" s="135"/>
      <c r="O41" s="136"/>
      <c r="P41" s="156">
        <v>16</v>
      </c>
      <c r="Q41" s="156">
        <f t="shared" si="23"/>
        <v>0</v>
      </c>
      <c r="R41" s="199"/>
      <c r="S41" s="185"/>
      <c r="T41" s="186"/>
      <c r="U41" s="185"/>
    </row>
    <row r="42" spans="1:52" s="187" customFormat="1" ht="13.9" hidden="1" customHeight="1" outlineLevel="1" x14ac:dyDescent="0.2">
      <c r="A42" s="259" t="s">
        <v>735</v>
      </c>
      <c r="B42" s="131"/>
      <c r="C42" s="132">
        <f t="shared" si="19"/>
        <v>714</v>
      </c>
      <c r="D42" s="132">
        <f t="shared" si="20"/>
        <v>714</v>
      </c>
      <c r="E42" s="132">
        <f t="shared" si="21"/>
        <v>765</v>
      </c>
      <c r="F42" s="132">
        <f t="shared" si="22"/>
        <v>816</v>
      </c>
      <c r="G42" s="132">
        <v>1020</v>
      </c>
      <c r="H42" s="250" t="s">
        <v>727</v>
      </c>
      <c r="I42" s="134" t="s">
        <v>726</v>
      </c>
      <c r="J42" s="260"/>
      <c r="K42" s="155" t="s">
        <v>216</v>
      </c>
      <c r="L42" s="155" t="s">
        <v>628</v>
      </c>
      <c r="M42" s="155"/>
      <c r="N42" s="135"/>
      <c r="O42" s="136"/>
      <c r="P42" s="156">
        <v>16</v>
      </c>
      <c r="Q42" s="156">
        <f t="shared" si="23"/>
        <v>0</v>
      </c>
      <c r="R42" s="199"/>
      <c r="S42" s="185"/>
      <c r="T42" s="186"/>
      <c r="U42" s="185"/>
    </row>
    <row r="43" spans="1:52" s="187" customFormat="1" ht="13.9" hidden="1" customHeight="1" outlineLevel="1" x14ac:dyDescent="0.2">
      <c r="A43" s="259" t="s">
        <v>736</v>
      </c>
      <c r="B43" s="131"/>
      <c r="C43" s="132">
        <f t="shared" si="19"/>
        <v>714</v>
      </c>
      <c r="D43" s="132">
        <f t="shared" si="20"/>
        <v>714</v>
      </c>
      <c r="E43" s="132">
        <f t="shared" si="21"/>
        <v>765</v>
      </c>
      <c r="F43" s="132">
        <f t="shared" si="22"/>
        <v>816</v>
      </c>
      <c r="G43" s="132">
        <v>1020</v>
      </c>
      <c r="H43" s="250" t="s">
        <v>729</v>
      </c>
      <c r="I43" s="134" t="s">
        <v>728</v>
      </c>
      <c r="J43" s="260"/>
      <c r="K43" s="155" t="s">
        <v>216</v>
      </c>
      <c r="L43" s="155" t="s">
        <v>628</v>
      </c>
      <c r="M43" s="155"/>
      <c r="N43" s="135"/>
      <c r="O43" s="136"/>
      <c r="P43" s="156">
        <v>16</v>
      </c>
      <c r="Q43" s="156">
        <f t="shared" si="23"/>
        <v>0</v>
      </c>
      <c r="R43" s="199"/>
      <c r="S43" s="185"/>
      <c r="T43" s="186"/>
      <c r="U43" s="185"/>
    </row>
    <row r="44" spans="1:52" s="69" customFormat="1" ht="13.9" customHeight="1" outlineLevel="1" x14ac:dyDescent="0.2">
      <c r="A44" s="54" t="s">
        <v>433</v>
      </c>
      <c r="B44" s="55"/>
      <c r="C44" s="56">
        <f t="shared" si="18"/>
        <v>714</v>
      </c>
      <c r="D44" s="56">
        <f t="shared" si="1"/>
        <v>714</v>
      </c>
      <c r="E44" s="56">
        <f t="shared" si="2"/>
        <v>765</v>
      </c>
      <c r="F44" s="56">
        <f t="shared" si="3"/>
        <v>816</v>
      </c>
      <c r="G44" s="56">
        <v>1020</v>
      </c>
      <c r="H44" s="77" t="s">
        <v>431</v>
      </c>
      <c r="I44" s="58" t="s">
        <v>432</v>
      </c>
      <c r="J44" s="125" t="s">
        <v>441</v>
      </c>
      <c r="K44" s="59" t="s">
        <v>216</v>
      </c>
      <c r="L44" s="181">
        <v>0</v>
      </c>
      <c r="M44" s="59"/>
      <c r="N44" s="60" t="s">
        <v>447</v>
      </c>
      <c r="O44" s="57">
        <v>700</v>
      </c>
      <c r="P44" s="126">
        <v>20</v>
      </c>
      <c r="Q44" s="20">
        <f t="shared" si="4"/>
        <v>0</v>
      </c>
      <c r="R44" s="127"/>
      <c r="S44" s="128"/>
      <c r="T44" s="129"/>
      <c r="U44" s="128"/>
    </row>
    <row r="45" spans="1:52" s="69" customFormat="1" ht="13.9" customHeight="1" outlineLevel="1" x14ac:dyDescent="0.2">
      <c r="A45" s="54" t="s">
        <v>436</v>
      </c>
      <c r="B45" s="55"/>
      <c r="C45" s="56">
        <f t="shared" si="18"/>
        <v>892.5</v>
      </c>
      <c r="D45" s="56">
        <f t="shared" si="1"/>
        <v>892.5</v>
      </c>
      <c r="E45" s="56">
        <f t="shared" si="2"/>
        <v>956.25</v>
      </c>
      <c r="F45" s="56">
        <f t="shared" si="3"/>
        <v>1020</v>
      </c>
      <c r="G45" s="56">
        <v>1275</v>
      </c>
      <c r="H45" s="77" t="s">
        <v>434</v>
      </c>
      <c r="I45" s="58" t="s">
        <v>435</v>
      </c>
      <c r="J45" s="125" t="s">
        <v>756</v>
      </c>
      <c r="K45" s="59" t="s">
        <v>216</v>
      </c>
      <c r="L45" s="59" t="s">
        <v>628</v>
      </c>
      <c r="M45" s="59"/>
      <c r="N45" s="60" t="s">
        <v>446</v>
      </c>
      <c r="O45" s="57">
        <v>900</v>
      </c>
      <c r="P45" s="126">
        <v>10</v>
      </c>
      <c r="Q45" s="20">
        <f t="shared" si="4"/>
        <v>0</v>
      </c>
      <c r="R45" s="127"/>
      <c r="S45" s="128"/>
      <c r="T45" s="129"/>
      <c r="U45" s="128"/>
    </row>
    <row r="46" spans="1:52" s="63" customFormat="1" ht="15" outlineLevel="1" x14ac:dyDescent="0.25">
      <c r="A46" s="54" t="s">
        <v>87</v>
      </c>
      <c r="B46" s="55"/>
      <c r="C46" s="56">
        <f t="shared" si="0"/>
        <v>499.2</v>
      </c>
      <c r="D46" s="56">
        <f t="shared" si="1"/>
        <v>582.4</v>
      </c>
      <c r="E46" s="56">
        <f t="shared" si="2"/>
        <v>624</v>
      </c>
      <c r="F46" s="37">
        <f t="shared" si="3"/>
        <v>665.6</v>
      </c>
      <c r="G46" s="56">
        <v>832</v>
      </c>
      <c r="H46" s="77" t="s">
        <v>327</v>
      </c>
      <c r="I46" s="58" t="s">
        <v>88</v>
      </c>
      <c r="J46" s="26" t="s">
        <v>89</v>
      </c>
      <c r="K46" s="59" t="s">
        <v>72</v>
      </c>
      <c r="L46" s="59" t="s">
        <v>626</v>
      </c>
      <c r="M46" s="59"/>
      <c r="N46" s="60" t="s">
        <v>90</v>
      </c>
      <c r="O46" s="57">
        <v>640</v>
      </c>
      <c r="P46" s="61">
        <v>10</v>
      </c>
      <c r="Q46" s="20">
        <f t="shared" si="4"/>
        <v>0</v>
      </c>
      <c r="R46" s="87"/>
      <c r="S46" s="92">
        <v>23168218</v>
      </c>
      <c r="T46" s="99"/>
      <c r="U46" s="92">
        <v>247345331</v>
      </c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</row>
    <row r="47" spans="1:52" s="63" customFormat="1" ht="15" outlineLevel="1" x14ac:dyDescent="0.25">
      <c r="A47" s="64" t="s">
        <v>91</v>
      </c>
      <c r="B47" s="55"/>
      <c r="C47" s="56">
        <f t="shared" si="0"/>
        <v>499.2</v>
      </c>
      <c r="D47" s="56">
        <f t="shared" si="1"/>
        <v>582.4</v>
      </c>
      <c r="E47" s="56">
        <f t="shared" si="2"/>
        <v>624</v>
      </c>
      <c r="F47" s="56">
        <f t="shared" si="3"/>
        <v>665.6</v>
      </c>
      <c r="G47" s="56">
        <v>832</v>
      </c>
      <c r="H47" s="78" t="s">
        <v>328</v>
      </c>
      <c r="I47" s="58" t="s">
        <v>92</v>
      </c>
      <c r="J47" s="65" t="s">
        <v>93</v>
      </c>
      <c r="K47" s="59" t="s">
        <v>72</v>
      </c>
      <c r="L47" s="59" t="s">
        <v>626</v>
      </c>
      <c r="M47" s="59"/>
      <c r="N47" s="60" t="s">
        <v>90</v>
      </c>
      <c r="O47" s="57">
        <v>580</v>
      </c>
      <c r="P47" s="61">
        <v>10</v>
      </c>
      <c r="Q47" s="20">
        <f t="shared" si="4"/>
        <v>0</v>
      </c>
      <c r="R47" s="87"/>
      <c r="S47" s="93">
        <v>78306936</v>
      </c>
      <c r="T47" s="96"/>
      <c r="U47" s="93">
        <v>579665447</v>
      </c>
      <c r="AK47" s="66"/>
      <c r="AL47" s="66"/>
      <c r="AM47" s="66"/>
      <c r="AN47" s="66"/>
      <c r="AO47" s="66"/>
      <c r="AP47" s="66"/>
      <c r="AQ47" s="66"/>
    </row>
    <row r="48" spans="1:52" s="69" customFormat="1" ht="15" outlineLevel="1" x14ac:dyDescent="0.25">
      <c r="A48" s="67" t="s">
        <v>94</v>
      </c>
      <c r="B48" s="55"/>
      <c r="C48" s="56">
        <f t="shared" si="0"/>
        <v>499.2</v>
      </c>
      <c r="D48" s="56">
        <f t="shared" si="1"/>
        <v>582.4</v>
      </c>
      <c r="E48" s="56">
        <f t="shared" si="2"/>
        <v>624</v>
      </c>
      <c r="F48" s="56">
        <f t="shared" si="3"/>
        <v>665.6</v>
      </c>
      <c r="G48" s="56">
        <v>832</v>
      </c>
      <c r="H48" s="78" t="s">
        <v>329</v>
      </c>
      <c r="I48" s="58" t="s">
        <v>95</v>
      </c>
      <c r="J48" s="65" t="s">
        <v>96</v>
      </c>
      <c r="K48" s="59" t="s">
        <v>72</v>
      </c>
      <c r="L48" s="59" t="s">
        <v>626</v>
      </c>
      <c r="M48" s="59"/>
      <c r="N48" s="60" t="s">
        <v>90</v>
      </c>
      <c r="O48" s="57"/>
      <c r="P48" s="61">
        <v>10</v>
      </c>
      <c r="Q48" s="20">
        <f t="shared" si="4"/>
        <v>0</v>
      </c>
      <c r="R48" s="87"/>
      <c r="S48" s="92">
        <v>131183719</v>
      </c>
      <c r="T48" s="99"/>
      <c r="U48" s="92">
        <v>770438285</v>
      </c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8" t="s">
        <v>3</v>
      </c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</row>
    <row r="49" spans="1:43" s="63" customFormat="1" ht="15" outlineLevel="1" x14ac:dyDescent="0.25">
      <c r="A49" s="64" t="s">
        <v>97</v>
      </c>
      <c r="B49" s="55"/>
      <c r="C49" s="56">
        <f t="shared" si="0"/>
        <v>499.2</v>
      </c>
      <c r="D49" s="56">
        <f t="shared" si="1"/>
        <v>582.4</v>
      </c>
      <c r="E49" s="56">
        <f t="shared" si="2"/>
        <v>624</v>
      </c>
      <c r="F49" s="56">
        <f t="shared" si="3"/>
        <v>665.6</v>
      </c>
      <c r="G49" s="56">
        <v>832</v>
      </c>
      <c r="H49" s="78" t="s">
        <v>330</v>
      </c>
      <c r="I49" s="58" t="s">
        <v>98</v>
      </c>
      <c r="J49" s="65" t="s">
        <v>99</v>
      </c>
      <c r="K49" s="59" t="s">
        <v>72</v>
      </c>
      <c r="L49" s="62">
        <v>1</v>
      </c>
      <c r="M49" s="59"/>
      <c r="N49" s="60" t="s">
        <v>100</v>
      </c>
      <c r="O49" s="57">
        <v>734</v>
      </c>
      <c r="P49" s="61">
        <v>8</v>
      </c>
      <c r="Q49" s="20">
        <f t="shared" si="4"/>
        <v>0</v>
      </c>
      <c r="R49" s="87"/>
      <c r="S49" s="93">
        <v>145254034</v>
      </c>
      <c r="T49" s="96"/>
      <c r="U49" s="93">
        <v>910667365</v>
      </c>
      <c r="AK49" s="66"/>
      <c r="AL49" s="66"/>
      <c r="AM49" s="66"/>
      <c r="AN49" s="66"/>
      <c r="AO49" s="66"/>
      <c r="AP49" s="66"/>
      <c r="AQ49" s="66"/>
    </row>
    <row r="50" spans="1:43" s="63" customFormat="1" ht="15" outlineLevel="1" x14ac:dyDescent="0.25">
      <c r="A50" s="64" t="s">
        <v>488</v>
      </c>
      <c r="B50" s="55"/>
      <c r="C50" s="56">
        <f t="shared" si="0"/>
        <v>400.2</v>
      </c>
      <c r="D50" s="56">
        <f t="shared" si="1"/>
        <v>466.9</v>
      </c>
      <c r="E50" s="56">
        <f t="shared" si="2"/>
        <v>500.25</v>
      </c>
      <c r="F50" s="56">
        <f t="shared" si="3"/>
        <v>533.6</v>
      </c>
      <c r="G50" s="56">
        <v>667</v>
      </c>
      <c r="H50" s="78" t="s">
        <v>487</v>
      </c>
      <c r="I50" s="58" t="s">
        <v>489</v>
      </c>
      <c r="J50" s="249" t="s">
        <v>490</v>
      </c>
      <c r="K50" s="59" t="s">
        <v>216</v>
      </c>
      <c r="L50" s="59" t="s">
        <v>626</v>
      </c>
      <c r="M50" s="59"/>
      <c r="N50" s="60" t="s">
        <v>157</v>
      </c>
      <c r="O50" s="57">
        <v>450</v>
      </c>
      <c r="P50" s="61">
        <v>20</v>
      </c>
      <c r="Q50" s="61">
        <f t="shared" si="4"/>
        <v>0</v>
      </c>
      <c r="R50" s="87"/>
      <c r="S50" s="93"/>
      <c r="T50" s="96"/>
      <c r="U50" s="93"/>
      <c r="AK50" s="66"/>
      <c r="AL50" s="66"/>
      <c r="AM50" s="66"/>
      <c r="AN50" s="66"/>
      <c r="AO50" s="66"/>
      <c r="AP50" s="66"/>
      <c r="AQ50" s="66"/>
    </row>
    <row r="51" spans="1:43" s="23" customFormat="1" ht="26.25" outlineLevel="1" x14ac:dyDescent="0.25">
      <c r="A51" s="30" t="s">
        <v>101</v>
      </c>
      <c r="B51" s="13"/>
      <c r="C51" s="37">
        <f t="shared" si="0"/>
        <v>489</v>
      </c>
      <c r="D51" s="37">
        <f t="shared" si="1"/>
        <v>570.5</v>
      </c>
      <c r="E51" s="37">
        <f t="shared" si="2"/>
        <v>611.25</v>
      </c>
      <c r="F51" s="37">
        <f t="shared" si="3"/>
        <v>652</v>
      </c>
      <c r="G51" s="37">
        <v>815</v>
      </c>
      <c r="H51" s="75" t="s">
        <v>331</v>
      </c>
      <c r="I51" s="25" t="s">
        <v>102</v>
      </c>
      <c r="J51" s="26" t="s">
        <v>103</v>
      </c>
      <c r="K51" s="27" t="s">
        <v>72</v>
      </c>
      <c r="L51" s="27" t="s">
        <v>626</v>
      </c>
      <c r="M51" s="27"/>
      <c r="N51" s="34" t="s">
        <v>104</v>
      </c>
      <c r="O51" s="33">
        <v>368</v>
      </c>
      <c r="P51" s="20">
        <v>19</v>
      </c>
      <c r="Q51" s="20">
        <f t="shared" ref="Q51:Q83" si="24">IF(B51="нет в наличии",0,IF(B51="по запросу",0,B51*G51))</f>
        <v>0</v>
      </c>
      <c r="R51" s="86"/>
      <c r="S51" s="90">
        <v>113385866</v>
      </c>
      <c r="T51" s="95"/>
      <c r="U51" s="90">
        <v>647455758</v>
      </c>
      <c r="AK51" s="29"/>
      <c r="AL51" s="29"/>
      <c r="AM51" s="29"/>
      <c r="AN51" s="29"/>
      <c r="AO51" s="29"/>
      <c r="AP51" s="29"/>
      <c r="AQ51" s="29"/>
    </row>
    <row r="52" spans="1:43" s="141" customFormat="1" ht="13.5" customHeight="1" outlineLevel="1" x14ac:dyDescent="0.25">
      <c r="A52" s="154" t="s">
        <v>692</v>
      </c>
      <c r="B52" s="131"/>
      <c r="C52" s="132">
        <f t="shared" ref="C52" si="25">G52-(G52*0.4)</f>
        <v>358.79999999999995</v>
      </c>
      <c r="D52" s="132">
        <f t="shared" ref="D52" si="26">G52-(G52*0.3)</f>
        <v>418.6</v>
      </c>
      <c r="E52" s="132">
        <f t="shared" ref="E52" si="27">G52-(G52*0.25)</f>
        <v>448.5</v>
      </c>
      <c r="F52" s="132">
        <f t="shared" ref="F52" si="28">G52-(G52*0.2)</f>
        <v>478.4</v>
      </c>
      <c r="G52" s="132">
        <v>598</v>
      </c>
      <c r="H52" s="195" t="s">
        <v>694</v>
      </c>
      <c r="I52" s="134" t="s">
        <v>695</v>
      </c>
      <c r="J52" s="147" t="s">
        <v>712</v>
      </c>
      <c r="K52" s="155" t="s">
        <v>24</v>
      </c>
      <c r="L52" s="155" t="s">
        <v>626</v>
      </c>
      <c r="M52" s="155"/>
      <c r="N52" s="135" t="s">
        <v>49</v>
      </c>
      <c r="O52" s="136">
        <v>330</v>
      </c>
      <c r="P52" s="137">
        <v>20</v>
      </c>
      <c r="Q52" s="137">
        <f t="shared" ref="Q52" si="29">IF(B52="нет в наличии",0,IF(B52="по запросу",0,B52*G52))</f>
        <v>0</v>
      </c>
      <c r="R52" s="138"/>
      <c r="S52" s="139"/>
      <c r="T52" s="140"/>
      <c r="U52" s="139"/>
      <c r="AK52" s="142"/>
      <c r="AL52" s="142"/>
      <c r="AM52" s="142"/>
      <c r="AN52" s="142"/>
      <c r="AO52" s="142"/>
      <c r="AP52" s="142"/>
      <c r="AQ52" s="142"/>
    </row>
    <row r="53" spans="1:43" s="141" customFormat="1" ht="13.5" customHeight="1" outlineLevel="1" x14ac:dyDescent="0.25">
      <c r="A53" s="154" t="s">
        <v>693</v>
      </c>
      <c r="B53" s="131"/>
      <c r="C53" s="132">
        <f t="shared" ref="C53" si="30">G53-(G53*0.4)</f>
        <v>390</v>
      </c>
      <c r="D53" s="132">
        <f t="shared" ref="D53" si="31">G53-(G53*0.3)</f>
        <v>455</v>
      </c>
      <c r="E53" s="132">
        <f t="shared" ref="E53" si="32">G53-(G53*0.25)</f>
        <v>487.5</v>
      </c>
      <c r="F53" s="132">
        <f t="shared" ref="F53" si="33">G53-(G53*0.2)</f>
        <v>520</v>
      </c>
      <c r="G53" s="132">
        <v>650</v>
      </c>
      <c r="H53" s="195" t="s">
        <v>696</v>
      </c>
      <c r="I53" s="134" t="s">
        <v>697</v>
      </c>
      <c r="J53" s="147" t="s">
        <v>714</v>
      </c>
      <c r="K53" s="155" t="s">
        <v>24</v>
      </c>
      <c r="L53" s="155" t="s">
        <v>626</v>
      </c>
      <c r="M53" s="155"/>
      <c r="N53" s="135" t="s">
        <v>107</v>
      </c>
      <c r="O53" s="136">
        <v>287</v>
      </c>
      <c r="P53" s="137">
        <v>30</v>
      </c>
      <c r="Q53" s="137">
        <f t="shared" ref="Q53" si="34">IF(B53="нет в наличии",0,IF(B53="по запросу",0,B53*G53))</f>
        <v>0</v>
      </c>
      <c r="R53" s="138"/>
      <c r="S53" s="139"/>
      <c r="T53" s="140"/>
      <c r="U53" s="139"/>
      <c r="AK53" s="142"/>
      <c r="AL53" s="142"/>
      <c r="AM53" s="142"/>
      <c r="AN53" s="142"/>
      <c r="AO53" s="142"/>
      <c r="AP53" s="142"/>
      <c r="AQ53" s="142"/>
    </row>
    <row r="54" spans="1:43" s="63" customFormat="1" ht="15" outlineLevel="1" x14ac:dyDescent="0.25">
      <c r="A54" s="54" t="s">
        <v>105</v>
      </c>
      <c r="B54" s="55"/>
      <c r="C54" s="56">
        <f t="shared" si="0"/>
        <v>358.79999999999995</v>
      </c>
      <c r="D54" s="56">
        <f t="shared" si="1"/>
        <v>418.6</v>
      </c>
      <c r="E54" s="56">
        <f t="shared" si="2"/>
        <v>448.5</v>
      </c>
      <c r="F54" s="56">
        <f t="shared" si="3"/>
        <v>478.4</v>
      </c>
      <c r="G54" s="56">
        <v>598</v>
      </c>
      <c r="H54" s="78" t="s">
        <v>332</v>
      </c>
      <c r="I54" s="58" t="s">
        <v>106</v>
      </c>
      <c r="J54" s="106" t="s">
        <v>286</v>
      </c>
      <c r="K54" s="59" t="s">
        <v>24</v>
      </c>
      <c r="L54" s="59" t="s">
        <v>626</v>
      </c>
      <c r="M54" s="59"/>
      <c r="N54" s="60" t="s">
        <v>107</v>
      </c>
      <c r="O54" s="57">
        <v>410</v>
      </c>
      <c r="P54" s="61">
        <v>30</v>
      </c>
      <c r="Q54" s="20">
        <f t="shared" si="24"/>
        <v>0</v>
      </c>
      <c r="R54" s="87"/>
      <c r="S54" s="93">
        <v>118833754</v>
      </c>
      <c r="T54" s="96"/>
      <c r="U54" s="93">
        <v>688656285</v>
      </c>
      <c r="AK54" s="66"/>
      <c r="AL54" s="66"/>
      <c r="AM54" s="66"/>
      <c r="AN54" s="66"/>
      <c r="AO54" s="66"/>
      <c r="AP54" s="66"/>
      <c r="AQ54" s="66"/>
    </row>
    <row r="55" spans="1:43" s="23" customFormat="1" ht="19.149999999999999" customHeight="1" outlineLevel="1" x14ac:dyDescent="0.25">
      <c r="A55" s="264" t="s">
        <v>108</v>
      </c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0"/>
      <c r="Q55" s="20">
        <f t="shared" si="24"/>
        <v>0</v>
      </c>
      <c r="R55" s="86"/>
      <c r="S55" s="90"/>
      <c r="T55" s="95"/>
      <c r="U55" s="90"/>
      <c r="AK55" s="29"/>
      <c r="AL55" s="29"/>
      <c r="AM55" s="29"/>
      <c r="AN55" s="29"/>
      <c r="AO55" s="29"/>
      <c r="AP55" s="29"/>
      <c r="AQ55" s="29"/>
    </row>
    <row r="56" spans="1:43" s="23" customFormat="1" ht="13.5" customHeight="1" outlineLevel="2" x14ac:dyDescent="0.25">
      <c r="A56" s="40" t="s">
        <v>109</v>
      </c>
      <c r="B56" s="13"/>
      <c r="C56" s="37">
        <f>G56-(G56*0.3)</f>
        <v>700</v>
      </c>
      <c r="D56" s="37">
        <f t="shared" si="1"/>
        <v>700</v>
      </c>
      <c r="E56" s="37">
        <f t="shared" si="2"/>
        <v>750</v>
      </c>
      <c r="F56" s="37">
        <f t="shared" si="3"/>
        <v>800</v>
      </c>
      <c r="G56" s="37">
        <v>1000</v>
      </c>
      <c r="H56" s="79" t="s">
        <v>333</v>
      </c>
      <c r="I56" s="25" t="s">
        <v>110</v>
      </c>
      <c r="J56" s="26" t="s">
        <v>111</v>
      </c>
      <c r="K56" s="27" t="s">
        <v>72</v>
      </c>
      <c r="L56" s="27" t="s">
        <v>628</v>
      </c>
      <c r="M56" s="27"/>
      <c r="N56" s="34" t="s">
        <v>112</v>
      </c>
      <c r="O56" s="33">
        <v>876</v>
      </c>
      <c r="P56" s="20">
        <v>15</v>
      </c>
      <c r="Q56" s="20">
        <f t="shared" si="24"/>
        <v>0</v>
      </c>
      <c r="R56" s="86"/>
      <c r="S56" s="90">
        <v>183663965</v>
      </c>
      <c r="T56" s="95"/>
      <c r="U56" s="90">
        <v>1259188455</v>
      </c>
      <c r="AK56" s="29"/>
      <c r="AL56" s="29"/>
      <c r="AM56" s="29"/>
      <c r="AN56" s="29"/>
      <c r="AO56" s="29"/>
      <c r="AP56" s="29"/>
      <c r="AQ56" s="29"/>
    </row>
    <row r="57" spans="1:43" s="23" customFormat="1" ht="13.5" customHeight="1" outlineLevel="2" x14ac:dyDescent="0.25">
      <c r="A57" s="40" t="s">
        <v>113</v>
      </c>
      <c r="B57" s="13"/>
      <c r="C57" s="37">
        <f t="shared" ref="C57:C60" si="35">G57-(G57*0.3)</f>
        <v>700</v>
      </c>
      <c r="D57" s="37">
        <f t="shared" si="1"/>
        <v>700</v>
      </c>
      <c r="E57" s="37">
        <f t="shared" si="2"/>
        <v>750</v>
      </c>
      <c r="F57" s="37">
        <f t="shared" si="3"/>
        <v>800</v>
      </c>
      <c r="G57" s="37">
        <v>1000</v>
      </c>
      <c r="H57" s="79" t="s">
        <v>334</v>
      </c>
      <c r="I57" s="25" t="s">
        <v>114</v>
      </c>
      <c r="J57" s="26" t="s">
        <v>115</v>
      </c>
      <c r="K57" s="27" t="s">
        <v>72</v>
      </c>
      <c r="L57" s="27" t="s">
        <v>628</v>
      </c>
      <c r="M57" s="27"/>
      <c r="N57" s="41" t="s">
        <v>112</v>
      </c>
      <c r="O57" s="33">
        <v>874</v>
      </c>
      <c r="P57" s="20">
        <v>15</v>
      </c>
      <c r="Q57" s="20">
        <f t="shared" si="24"/>
        <v>0</v>
      </c>
      <c r="R57" s="86"/>
      <c r="S57" s="90">
        <v>183663966</v>
      </c>
      <c r="T57" s="95"/>
      <c r="U57" s="90">
        <v>1259181058</v>
      </c>
      <c r="AK57" s="29"/>
      <c r="AL57" s="29"/>
      <c r="AM57" s="29"/>
      <c r="AN57" s="29"/>
      <c r="AO57" s="29"/>
      <c r="AP57" s="29"/>
      <c r="AQ57" s="29"/>
    </row>
    <row r="58" spans="1:43" s="23" customFormat="1" ht="13.5" customHeight="1" outlineLevel="2" x14ac:dyDescent="0.25">
      <c r="A58" s="40" t="s">
        <v>116</v>
      </c>
      <c r="B58" s="13"/>
      <c r="C58" s="37">
        <f t="shared" si="35"/>
        <v>700</v>
      </c>
      <c r="D58" s="37">
        <f t="shared" si="1"/>
        <v>700</v>
      </c>
      <c r="E58" s="37">
        <f t="shared" si="2"/>
        <v>750</v>
      </c>
      <c r="F58" s="37">
        <f t="shared" si="3"/>
        <v>800</v>
      </c>
      <c r="G58" s="37">
        <v>1000</v>
      </c>
      <c r="H58" s="79" t="s">
        <v>335</v>
      </c>
      <c r="I58" s="25" t="s">
        <v>117</v>
      </c>
      <c r="J58" s="26" t="s">
        <v>118</v>
      </c>
      <c r="K58" s="27" t="s">
        <v>72</v>
      </c>
      <c r="L58" s="27" t="s">
        <v>628</v>
      </c>
      <c r="M58" s="27"/>
      <c r="N58" s="34" t="s">
        <v>112</v>
      </c>
      <c r="O58" s="33">
        <v>812</v>
      </c>
      <c r="P58" s="20">
        <v>15</v>
      </c>
      <c r="Q58" s="20">
        <f t="shared" si="24"/>
        <v>0</v>
      </c>
      <c r="R58" s="86"/>
      <c r="S58" s="90">
        <v>183663967</v>
      </c>
      <c r="T58" s="95"/>
      <c r="U58" s="90">
        <v>1259165390</v>
      </c>
      <c r="AK58" s="29"/>
      <c r="AL58" s="29"/>
      <c r="AM58" s="29"/>
      <c r="AN58" s="29"/>
      <c r="AO58" s="29"/>
      <c r="AP58" s="29"/>
      <c r="AQ58" s="29"/>
    </row>
    <row r="59" spans="1:43" s="141" customFormat="1" ht="13.5" customHeight="1" outlineLevel="2" x14ac:dyDescent="0.25">
      <c r="A59" s="261" t="s">
        <v>732</v>
      </c>
      <c r="B59" s="131"/>
      <c r="C59" s="132">
        <f t="shared" ref="C59" si="36">G59-(G59*0.3)</f>
        <v>700</v>
      </c>
      <c r="D59" s="132">
        <f t="shared" ref="D59" si="37">G59-(G59*0.3)</f>
        <v>700</v>
      </c>
      <c r="E59" s="132">
        <f t="shared" ref="E59" si="38">G59-(G59*0.25)</f>
        <v>750</v>
      </c>
      <c r="F59" s="132">
        <f t="shared" ref="F59" si="39">G59-(G59*0.2)</f>
        <v>800</v>
      </c>
      <c r="G59" s="132">
        <v>1000</v>
      </c>
      <c r="H59" s="262" t="s">
        <v>731</v>
      </c>
      <c r="I59" s="134" t="s">
        <v>730</v>
      </c>
      <c r="J59" s="147" t="s">
        <v>739</v>
      </c>
      <c r="K59" s="155" t="s">
        <v>72</v>
      </c>
      <c r="L59" s="155" t="s">
        <v>628</v>
      </c>
      <c r="M59" s="155"/>
      <c r="N59" s="135" t="s">
        <v>112</v>
      </c>
      <c r="O59" s="136">
        <v>858</v>
      </c>
      <c r="P59" s="137">
        <v>15</v>
      </c>
      <c r="Q59" s="137">
        <f t="shared" ref="Q59" si="40">IF(B59="нет в наличии",0,IF(B59="по запросу",0,B59*G59))</f>
        <v>0</v>
      </c>
      <c r="R59" s="138"/>
      <c r="S59" s="139">
        <v>183663964</v>
      </c>
      <c r="T59" s="140"/>
      <c r="U59" s="139">
        <v>1259257822</v>
      </c>
      <c r="AK59" s="142"/>
      <c r="AL59" s="142"/>
      <c r="AM59" s="142"/>
      <c r="AN59" s="142"/>
      <c r="AO59" s="142"/>
      <c r="AP59" s="142"/>
      <c r="AQ59" s="142"/>
    </row>
    <row r="60" spans="1:43" s="23" customFormat="1" ht="13.5" customHeight="1" outlineLevel="2" x14ac:dyDescent="0.25">
      <c r="A60" s="40" t="s">
        <v>119</v>
      </c>
      <c r="B60" s="13"/>
      <c r="C60" s="37">
        <f t="shared" si="35"/>
        <v>700</v>
      </c>
      <c r="D60" s="37">
        <f t="shared" si="1"/>
        <v>700</v>
      </c>
      <c r="E60" s="37">
        <f t="shared" si="2"/>
        <v>750</v>
      </c>
      <c r="F60" s="37">
        <f t="shared" si="3"/>
        <v>800</v>
      </c>
      <c r="G60" s="37">
        <v>1000</v>
      </c>
      <c r="H60" s="80" t="s">
        <v>336</v>
      </c>
      <c r="I60" s="25" t="s">
        <v>120</v>
      </c>
      <c r="J60" s="26" t="s">
        <v>121</v>
      </c>
      <c r="K60" s="27" t="s">
        <v>72</v>
      </c>
      <c r="L60" s="27" t="s">
        <v>628</v>
      </c>
      <c r="M60" s="27"/>
      <c r="N60" s="34" t="s">
        <v>112</v>
      </c>
      <c r="O60" s="33">
        <v>858</v>
      </c>
      <c r="P60" s="20">
        <v>15</v>
      </c>
      <c r="Q60" s="20">
        <f t="shared" si="24"/>
        <v>0</v>
      </c>
      <c r="R60" s="86"/>
      <c r="S60" s="90">
        <v>183663964</v>
      </c>
      <c r="T60" s="95"/>
      <c r="U60" s="90">
        <v>1259257822</v>
      </c>
      <c r="AK60" s="29"/>
      <c r="AL60" s="29"/>
      <c r="AM60" s="29"/>
      <c r="AN60" s="29"/>
      <c r="AO60" s="29"/>
      <c r="AP60" s="29"/>
      <c r="AQ60" s="29"/>
    </row>
    <row r="61" spans="1:43" ht="21" customHeight="1" x14ac:dyDescent="0.25">
      <c r="A61" s="265" t="s">
        <v>122</v>
      </c>
      <c r="B61" s="266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7"/>
      <c r="Q61" s="20">
        <f t="shared" si="24"/>
        <v>0</v>
      </c>
      <c r="R61" s="86"/>
      <c r="S61" s="89"/>
      <c r="T61" s="97"/>
      <c r="U61" s="89"/>
    </row>
    <row r="62" spans="1:43" s="23" customFormat="1" ht="16.149999999999999" customHeight="1" outlineLevel="1" x14ac:dyDescent="0.25">
      <c r="A62" s="24" t="s">
        <v>123</v>
      </c>
      <c r="B62" s="42"/>
      <c r="C62" s="37">
        <f t="shared" si="0"/>
        <v>193.2</v>
      </c>
      <c r="D62" s="37">
        <f t="shared" si="1"/>
        <v>225.4</v>
      </c>
      <c r="E62" s="37">
        <f t="shared" si="2"/>
        <v>241.5</v>
      </c>
      <c r="F62" s="37">
        <f t="shared" si="3"/>
        <v>257.60000000000002</v>
      </c>
      <c r="G62" s="37">
        <v>322</v>
      </c>
      <c r="H62" s="75" t="s">
        <v>337</v>
      </c>
      <c r="I62" s="27" t="s">
        <v>124</v>
      </c>
      <c r="J62" s="26" t="s">
        <v>125</v>
      </c>
      <c r="K62" s="27" t="s">
        <v>126</v>
      </c>
      <c r="L62" s="27" t="s">
        <v>626</v>
      </c>
      <c r="M62" s="27"/>
      <c r="N62" s="34" t="s">
        <v>127</v>
      </c>
      <c r="O62" s="33">
        <v>130</v>
      </c>
      <c r="P62" s="20">
        <v>20</v>
      </c>
      <c r="Q62" s="20">
        <f t="shared" si="24"/>
        <v>0</v>
      </c>
      <c r="R62" s="86"/>
      <c r="S62" s="90">
        <v>145194609</v>
      </c>
      <c r="T62" s="95"/>
      <c r="U62" s="90">
        <v>851057171</v>
      </c>
      <c r="AK62" s="29"/>
      <c r="AL62" s="29"/>
      <c r="AM62" s="29"/>
      <c r="AN62" s="29"/>
      <c r="AO62" s="29"/>
      <c r="AP62" s="29"/>
      <c r="AQ62" s="29"/>
    </row>
    <row r="63" spans="1:43" s="23" customFormat="1" ht="13.5" customHeight="1" outlineLevel="1" x14ac:dyDescent="0.25">
      <c r="A63" s="24" t="s">
        <v>128</v>
      </c>
      <c r="B63" s="42"/>
      <c r="C63" s="37">
        <f t="shared" si="0"/>
        <v>193.2</v>
      </c>
      <c r="D63" s="37">
        <f t="shared" si="1"/>
        <v>225.4</v>
      </c>
      <c r="E63" s="37">
        <f t="shared" si="2"/>
        <v>241.5</v>
      </c>
      <c r="F63" s="37">
        <f t="shared" si="3"/>
        <v>257.60000000000002</v>
      </c>
      <c r="G63" s="37">
        <v>322</v>
      </c>
      <c r="H63" s="75" t="s">
        <v>338</v>
      </c>
      <c r="I63" s="27" t="s">
        <v>129</v>
      </c>
      <c r="J63" s="26" t="s">
        <v>130</v>
      </c>
      <c r="K63" s="27" t="s">
        <v>126</v>
      </c>
      <c r="L63" s="27" t="s">
        <v>626</v>
      </c>
      <c r="M63" s="27"/>
      <c r="N63" s="34" t="s">
        <v>127</v>
      </c>
      <c r="O63" s="33">
        <v>130</v>
      </c>
      <c r="P63" s="20">
        <v>20</v>
      </c>
      <c r="Q63" s="20">
        <f t="shared" si="24"/>
        <v>0</v>
      </c>
      <c r="R63" s="86"/>
      <c r="S63" s="90">
        <v>145200676</v>
      </c>
      <c r="T63" s="95"/>
      <c r="U63" s="90">
        <v>851073123</v>
      </c>
      <c r="AK63" s="29"/>
      <c r="AL63" s="29"/>
      <c r="AM63" s="29"/>
      <c r="AN63" s="29"/>
      <c r="AO63" s="29"/>
      <c r="AP63" s="29"/>
      <c r="AQ63" s="29"/>
    </row>
    <row r="64" spans="1:43" s="23" customFormat="1" ht="13.5" customHeight="1" outlineLevel="1" x14ac:dyDescent="0.25">
      <c r="A64" s="24" t="s">
        <v>131</v>
      </c>
      <c r="B64" s="42"/>
      <c r="C64" s="37">
        <f t="shared" si="0"/>
        <v>193.2</v>
      </c>
      <c r="D64" s="37">
        <f t="shared" si="1"/>
        <v>225.4</v>
      </c>
      <c r="E64" s="37">
        <f t="shared" si="2"/>
        <v>241.5</v>
      </c>
      <c r="F64" s="37">
        <f t="shared" si="3"/>
        <v>257.60000000000002</v>
      </c>
      <c r="G64" s="37">
        <v>322</v>
      </c>
      <c r="H64" s="75" t="s">
        <v>339</v>
      </c>
      <c r="I64" s="27" t="s">
        <v>132</v>
      </c>
      <c r="J64" s="26" t="s">
        <v>133</v>
      </c>
      <c r="K64" s="27" t="s">
        <v>126</v>
      </c>
      <c r="L64" s="27" t="s">
        <v>626</v>
      </c>
      <c r="M64" s="27"/>
      <c r="N64" s="34" t="s">
        <v>127</v>
      </c>
      <c r="O64" s="33">
        <v>130</v>
      </c>
      <c r="P64" s="20">
        <v>20</v>
      </c>
      <c r="Q64" s="20">
        <f t="shared" si="24"/>
        <v>0</v>
      </c>
      <c r="R64" s="86"/>
      <c r="S64" s="90">
        <v>145201468</v>
      </c>
      <c r="T64" s="95"/>
      <c r="U64" s="90">
        <v>851084458</v>
      </c>
      <c r="AK64" s="29"/>
      <c r="AL64" s="29"/>
      <c r="AM64" s="29"/>
      <c r="AN64" s="29"/>
      <c r="AO64" s="29"/>
      <c r="AP64" s="29"/>
      <c r="AQ64" s="29"/>
    </row>
    <row r="65" spans="1:43" s="23" customFormat="1" ht="13.5" customHeight="1" outlineLevel="1" x14ac:dyDescent="0.25">
      <c r="A65" s="24" t="s">
        <v>134</v>
      </c>
      <c r="B65" s="42"/>
      <c r="C65" s="37">
        <f t="shared" si="0"/>
        <v>193.2</v>
      </c>
      <c r="D65" s="37">
        <f t="shared" si="1"/>
        <v>225.4</v>
      </c>
      <c r="E65" s="37">
        <f t="shared" si="2"/>
        <v>241.5</v>
      </c>
      <c r="F65" s="37">
        <f t="shared" si="3"/>
        <v>257.60000000000002</v>
      </c>
      <c r="G65" s="37">
        <v>322</v>
      </c>
      <c r="H65" s="75" t="s">
        <v>340</v>
      </c>
      <c r="I65" s="27" t="s">
        <v>135</v>
      </c>
      <c r="J65" s="26" t="s">
        <v>136</v>
      </c>
      <c r="K65" s="27" t="s">
        <v>126</v>
      </c>
      <c r="L65" s="27" t="s">
        <v>626</v>
      </c>
      <c r="M65" s="27"/>
      <c r="N65" s="34" t="s">
        <v>127</v>
      </c>
      <c r="O65" s="33">
        <v>130</v>
      </c>
      <c r="P65" s="20">
        <v>20</v>
      </c>
      <c r="Q65" s="20">
        <f t="shared" si="24"/>
        <v>0</v>
      </c>
      <c r="R65" s="86"/>
      <c r="S65" s="90">
        <v>145201470</v>
      </c>
      <c r="T65" s="95"/>
      <c r="U65" s="90">
        <v>851079063</v>
      </c>
      <c r="AK65" s="29"/>
      <c r="AL65" s="29"/>
      <c r="AM65" s="29"/>
      <c r="AN65" s="29"/>
      <c r="AO65" s="29"/>
      <c r="AP65" s="29"/>
      <c r="AQ65" s="29"/>
    </row>
    <row r="66" spans="1:43" s="23" customFormat="1" ht="13.15" customHeight="1" outlineLevel="1" x14ac:dyDescent="0.25">
      <c r="A66" s="32" t="s">
        <v>137</v>
      </c>
      <c r="B66" s="42"/>
      <c r="C66" s="37">
        <f t="shared" si="0"/>
        <v>694.2</v>
      </c>
      <c r="D66" s="37">
        <f t="shared" si="1"/>
        <v>809.90000000000009</v>
      </c>
      <c r="E66" s="37">
        <f t="shared" si="2"/>
        <v>867.75</v>
      </c>
      <c r="F66" s="37">
        <f t="shared" si="3"/>
        <v>925.6</v>
      </c>
      <c r="G66" s="37">
        <v>1157</v>
      </c>
      <c r="H66" s="75" t="s">
        <v>341</v>
      </c>
      <c r="I66" s="27" t="s">
        <v>138</v>
      </c>
      <c r="J66" s="26"/>
      <c r="K66" s="27" t="s">
        <v>126</v>
      </c>
      <c r="L66" s="27" t="s">
        <v>626</v>
      </c>
      <c r="M66" s="27"/>
      <c r="N66" s="34" t="s">
        <v>139</v>
      </c>
      <c r="O66" s="33">
        <v>624</v>
      </c>
      <c r="P66" s="20">
        <v>8</v>
      </c>
      <c r="Q66" s="20">
        <f t="shared" si="24"/>
        <v>0</v>
      </c>
      <c r="R66" s="86"/>
      <c r="S66" s="90">
        <v>145202324</v>
      </c>
      <c r="T66" s="95"/>
      <c r="U66" s="90">
        <v>851141111</v>
      </c>
      <c r="AK66" s="29"/>
      <c r="AL66" s="29"/>
      <c r="AM66" s="29"/>
      <c r="AN66" s="29"/>
      <c r="AO66" s="29"/>
      <c r="AP66" s="29"/>
      <c r="AQ66" s="29"/>
    </row>
    <row r="67" spans="1:43" s="23" customFormat="1" ht="23.45" customHeight="1" x14ac:dyDescent="0.25">
      <c r="A67" s="303" t="s">
        <v>140</v>
      </c>
      <c r="B67" s="304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5"/>
      <c r="Q67" s="20">
        <f t="shared" si="24"/>
        <v>0</v>
      </c>
      <c r="R67" s="86"/>
      <c r="S67" s="90"/>
      <c r="T67" s="95"/>
      <c r="U67" s="90"/>
      <c r="AK67" s="29"/>
      <c r="AL67" s="29"/>
      <c r="AM67" s="29"/>
      <c r="AN67" s="29"/>
      <c r="AO67" s="29"/>
      <c r="AP67" s="29"/>
      <c r="AQ67" s="29"/>
    </row>
    <row r="68" spans="1:43" s="23" customFormat="1" ht="13.5" customHeight="1" outlineLevel="1" x14ac:dyDescent="0.25">
      <c r="A68" s="30" t="s">
        <v>438</v>
      </c>
      <c r="B68" s="13"/>
      <c r="C68" s="37">
        <f t="shared" si="0"/>
        <v>642</v>
      </c>
      <c r="D68" s="37">
        <f t="shared" si="1"/>
        <v>749</v>
      </c>
      <c r="E68" s="37">
        <f t="shared" si="2"/>
        <v>802.5</v>
      </c>
      <c r="F68" s="37">
        <f t="shared" si="3"/>
        <v>856</v>
      </c>
      <c r="G68" s="37">
        <v>1070</v>
      </c>
      <c r="H68" s="75" t="s">
        <v>342</v>
      </c>
      <c r="I68" s="27" t="s">
        <v>141</v>
      </c>
      <c r="J68" s="26" t="s">
        <v>142</v>
      </c>
      <c r="K68" s="27" t="s">
        <v>126</v>
      </c>
      <c r="L68" s="27" t="s">
        <v>626</v>
      </c>
      <c r="M68" s="27"/>
      <c r="N68" s="34" t="s">
        <v>143</v>
      </c>
      <c r="O68" s="33">
        <v>888</v>
      </c>
      <c r="P68" s="20">
        <v>10</v>
      </c>
      <c r="Q68" s="20">
        <f t="shared" si="24"/>
        <v>0</v>
      </c>
      <c r="R68" s="86"/>
      <c r="S68" s="90">
        <v>200049982</v>
      </c>
      <c r="T68" s="95"/>
      <c r="U68" s="90">
        <v>1378035870</v>
      </c>
      <c r="AK68" s="29"/>
      <c r="AL68" s="29"/>
      <c r="AM68" s="29"/>
      <c r="AN68" s="29"/>
      <c r="AO68" s="29"/>
      <c r="AP68" s="29"/>
      <c r="AQ68" s="29"/>
    </row>
    <row r="69" spans="1:43" s="63" customFormat="1" ht="13.5" customHeight="1" outlineLevel="1" x14ac:dyDescent="0.25">
      <c r="A69" s="54" t="s">
        <v>144</v>
      </c>
      <c r="B69" s="55"/>
      <c r="C69" s="56">
        <f t="shared" si="0"/>
        <v>555.59999999999991</v>
      </c>
      <c r="D69" s="56">
        <f t="shared" si="1"/>
        <v>648.20000000000005</v>
      </c>
      <c r="E69" s="56">
        <f t="shared" si="2"/>
        <v>694.5</v>
      </c>
      <c r="F69" s="56">
        <f t="shared" si="3"/>
        <v>740.8</v>
      </c>
      <c r="G69" s="56">
        <v>926</v>
      </c>
      <c r="H69" s="78" t="s">
        <v>343</v>
      </c>
      <c r="I69" s="58" t="s">
        <v>145</v>
      </c>
      <c r="J69" s="26" t="s">
        <v>146</v>
      </c>
      <c r="K69" s="59" t="s">
        <v>126</v>
      </c>
      <c r="L69" s="59" t="s">
        <v>626</v>
      </c>
      <c r="M69" s="59"/>
      <c r="N69" s="60" t="s">
        <v>73</v>
      </c>
      <c r="O69" s="57">
        <v>730</v>
      </c>
      <c r="P69" s="61">
        <v>20</v>
      </c>
      <c r="Q69" s="20">
        <f t="shared" si="24"/>
        <v>0</v>
      </c>
      <c r="R69" s="87"/>
      <c r="S69" s="93">
        <v>191972300</v>
      </c>
      <c r="T69" s="96"/>
      <c r="U69" s="93">
        <v>1313273789</v>
      </c>
      <c r="AK69" s="66"/>
      <c r="AL69" s="66"/>
      <c r="AM69" s="66"/>
      <c r="AN69" s="66"/>
      <c r="AO69" s="66"/>
      <c r="AP69" s="66"/>
      <c r="AQ69" s="66"/>
    </row>
    <row r="70" spans="1:43" s="23" customFormat="1" ht="13.5" customHeight="1" outlineLevel="1" x14ac:dyDescent="0.25">
      <c r="A70" s="30" t="s">
        <v>147</v>
      </c>
      <c r="B70" s="13"/>
      <c r="C70" s="37">
        <f t="shared" si="0"/>
        <v>393.59999999999997</v>
      </c>
      <c r="D70" s="37">
        <f t="shared" si="1"/>
        <v>459.20000000000005</v>
      </c>
      <c r="E70" s="37">
        <f t="shared" si="2"/>
        <v>492</v>
      </c>
      <c r="F70" s="37">
        <f t="shared" si="3"/>
        <v>524.79999999999995</v>
      </c>
      <c r="G70" s="37">
        <v>656</v>
      </c>
      <c r="H70" s="76" t="s">
        <v>344</v>
      </c>
      <c r="I70" s="25" t="s">
        <v>148</v>
      </c>
      <c r="J70" s="26" t="s">
        <v>149</v>
      </c>
      <c r="K70" s="27" t="s">
        <v>126</v>
      </c>
      <c r="L70" s="27" t="s">
        <v>626</v>
      </c>
      <c r="M70" s="27"/>
      <c r="N70" s="34" t="s">
        <v>150</v>
      </c>
      <c r="O70" s="33">
        <v>200</v>
      </c>
      <c r="P70" s="20">
        <v>20</v>
      </c>
      <c r="Q70" s="20">
        <f t="shared" si="24"/>
        <v>0</v>
      </c>
      <c r="R70" s="86"/>
      <c r="S70" s="90">
        <v>189172798</v>
      </c>
      <c r="T70" s="95"/>
      <c r="U70" s="90">
        <v>1307930719</v>
      </c>
      <c r="AK70" s="29"/>
      <c r="AL70" s="29"/>
      <c r="AM70" s="29"/>
      <c r="AN70" s="29"/>
      <c r="AO70" s="29"/>
      <c r="AP70" s="29"/>
      <c r="AQ70" s="29"/>
    </row>
    <row r="71" spans="1:43" s="23" customFormat="1" ht="13.5" customHeight="1" outlineLevel="1" x14ac:dyDescent="0.25">
      <c r="A71" s="30" t="s">
        <v>151</v>
      </c>
      <c r="B71" s="13"/>
      <c r="C71" s="37">
        <f t="shared" si="0"/>
        <v>393.59999999999997</v>
      </c>
      <c r="D71" s="37">
        <f t="shared" si="1"/>
        <v>459.20000000000005</v>
      </c>
      <c r="E71" s="37">
        <f t="shared" si="2"/>
        <v>492</v>
      </c>
      <c r="F71" s="37">
        <f t="shared" si="3"/>
        <v>524.79999999999995</v>
      </c>
      <c r="G71" s="37">
        <v>656</v>
      </c>
      <c r="H71" s="76" t="s">
        <v>345</v>
      </c>
      <c r="I71" s="25" t="s">
        <v>152</v>
      </c>
      <c r="J71" s="26" t="s">
        <v>153</v>
      </c>
      <c r="K71" s="27" t="s">
        <v>126</v>
      </c>
      <c r="L71" s="27" t="s">
        <v>626</v>
      </c>
      <c r="M71" s="27"/>
      <c r="N71" s="34" t="s">
        <v>150</v>
      </c>
      <c r="O71" s="33">
        <v>200</v>
      </c>
      <c r="P71" s="20">
        <v>20</v>
      </c>
      <c r="Q71" s="20">
        <f t="shared" si="24"/>
        <v>0</v>
      </c>
      <c r="R71" s="86"/>
      <c r="S71" s="90">
        <v>145241818</v>
      </c>
      <c r="T71" s="95"/>
      <c r="U71" s="90">
        <v>850863128</v>
      </c>
      <c r="AK71" s="29"/>
      <c r="AL71" s="29"/>
      <c r="AM71" s="29"/>
      <c r="AN71" s="29"/>
      <c r="AO71" s="29"/>
      <c r="AP71" s="29"/>
      <c r="AQ71" s="29"/>
    </row>
    <row r="72" spans="1:43" s="23" customFormat="1" ht="13.5" customHeight="1" outlineLevel="1" x14ac:dyDescent="0.25">
      <c r="A72" s="30" t="s">
        <v>154</v>
      </c>
      <c r="B72" s="13"/>
      <c r="C72" s="37">
        <f t="shared" si="0"/>
        <v>684</v>
      </c>
      <c r="D72" s="37">
        <f t="shared" si="1"/>
        <v>798</v>
      </c>
      <c r="E72" s="37">
        <f t="shared" si="2"/>
        <v>855</v>
      </c>
      <c r="F72" s="37">
        <f t="shared" si="3"/>
        <v>912</v>
      </c>
      <c r="G72" s="37">
        <v>1140</v>
      </c>
      <c r="H72" s="76" t="s">
        <v>346</v>
      </c>
      <c r="I72" s="25" t="s">
        <v>155</v>
      </c>
      <c r="J72" s="26" t="s">
        <v>156</v>
      </c>
      <c r="K72" s="27" t="s">
        <v>126</v>
      </c>
      <c r="L72" s="27" t="s">
        <v>626</v>
      </c>
      <c r="M72" s="27"/>
      <c r="N72" s="34" t="s">
        <v>157</v>
      </c>
      <c r="O72" s="33">
        <v>880</v>
      </c>
      <c r="P72" s="20">
        <v>10</v>
      </c>
      <c r="Q72" s="20">
        <f t="shared" si="24"/>
        <v>0</v>
      </c>
      <c r="R72" s="86"/>
      <c r="S72" s="90">
        <v>15442239</v>
      </c>
      <c r="T72" s="95"/>
      <c r="U72" s="90">
        <v>199022970</v>
      </c>
      <c r="AK72" s="29"/>
      <c r="AL72" s="29"/>
      <c r="AM72" s="29"/>
      <c r="AN72" s="29"/>
      <c r="AO72" s="29"/>
      <c r="AP72" s="29"/>
      <c r="AQ72" s="29"/>
    </row>
    <row r="73" spans="1:43" s="23" customFormat="1" ht="13.5" customHeight="1" outlineLevel="1" x14ac:dyDescent="0.25">
      <c r="A73" s="30" t="s">
        <v>158</v>
      </c>
      <c r="B73" s="13"/>
      <c r="C73" s="37">
        <f t="shared" si="0"/>
        <v>684</v>
      </c>
      <c r="D73" s="37">
        <f t="shared" si="1"/>
        <v>798</v>
      </c>
      <c r="E73" s="37">
        <f t="shared" si="2"/>
        <v>855</v>
      </c>
      <c r="F73" s="37">
        <f t="shared" si="3"/>
        <v>912</v>
      </c>
      <c r="G73" s="37">
        <v>1140</v>
      </c>
      <c r="H73" s="76" t="s">
        <v>347</v>
      </c>
      <c r="I73" s="25" t="s">
        <v>159</v>
      </c>
      <c r="J73" s="26" t="s">
        <v>160</v>
      </c>
      <c r="K73" s="27" t="s">
        <v>126</v>
      </c>
      <c r="L73" s="27" t="s">
        <v>626</v>
      </c>
      <c r="M73" s="27"/>
      <c r="N73" s="34" t="s">
        <v>157</v>
      </c>
      <c r="O73" s="33">
        <v>861</v>
      </c>
      <c r="P73" s="20">
        <v>10</v>
      </c>
      <c r="Q73" s="20">
        <f t="shared" si="24"/>
        <v>0</v>
      </c>
      <c r="R73" s="86"/>
      <c r="S73" s="90">
        <v>189112741</v>
      </c>
      <c r="T73" s="95"/>
      <c r="U73" s="90">
        <v>1307945368</v>
      </c>
      <c r="AK73" s="29"/>
      <c r="AL73" s="29"/>
      <c r="AM73" s="29"/>
      <c r="AN73" s="29"/>
      <c r="AO73" s="29"/>
      <c r="AP73" s="29"/>
      <c r="AQ73" s="29"/>
    </row>
    <row r="74" spans="1:43" s="23" customFormat="1" ht="13.5" customHeight="1" outlineLevel="1" x14ac:dyDescent="0.25">
      <c r="A74" s="30" t="s">
        <v>161</v>
      </c>
      <c r="B74" s="28"/>
      <c r="C74" s="37">
        <f t="shared" si="0"/>
        <v>684</v>
      </c>
      <c r="D74" s="37">
        <f t="shared" si="1"/>
        <v>798</v>
      </c>
      <c r="E74" s="37">
        <f t="shared" si="2"/>
        <v>855</v>
      </c>
      <c r="F74" s="37">
        <f t="shared" si="3"/>
        <v>912</v>
      </c>
      <c r="G74" s="37">
        <v>1140</v>
      </c>
      <c r="H74" s="76" t="s">
        <v>348</v>
      </c>
      <c r="I74" s="25" t="s">
        <v>162</v>
      </c>
      <c r="J74" s="26" t="s">
        <v>163</v>
      </c>
      <c r="K74" s="27" t="s">
        <v>126</v>
      </c>
      <c r="L74" s="27" t="s">
        <v>626</v>
      </c>
      <c r="M74" s="27"/>
      <c r="N74" s="34" t="s">
        <v>157</v>
      </c>
      <c r="O74" s="33">
        <v>815</v>
      </c>
      <c r="P74" s="20">
        <v>10</v>
      </c>
      <c r="Q74" s="20">
        <f t="shared" si="24"/>
        <v>0</v>
      </c>
      <c r="R74" s="86"/>
      <c r="S74" s="90">
        <v>189136295</v>
      </c>
      <c r="T74" s="95"/>
      <c r="U74" s="90">
        <v>1307943343</v>
      </c>
      <c r="AK74" s="29"/>
      <c r="AL74" s="29"/>
      <c r="AM74" s="29"/>
      <c r="AN74" s="29"/>
      <c r="AO74" s="29"/>
      <c r="AP74" s="29"/>
      <c r="AQ74" s="29"/>
    </row>
    <row r="75" spans="1:43" s="23" customFormat="1" ht="13.5" customHeight="1" outlineLevel="1" x14ac:dyDescent="0.25">
      <c r="A75" s="24" t="s">
        <v>164</v>
      </c>
      <c r="B75" s="13"/>
      <c r="C75" s="37">
        <f t="shared" si="0"/>
        <v>376.2</v>
      </c>
      <c r="D75" s="37">
        <f t="shared" si="1"/>
        <v>438.9</v>
      </c>
      <c r="E75" s="37">
        <f t="shared" si="2"/>
        <v>470.25</v>
      </c>
      <c r="F75" s="37">
        <f t="shared" si="3"/>
        <v>501.6</v>
      </c>
      <c r="G75" s="37">
        <v>627</v>
      </c>
      <c r="H75" s="81" t="s">
        <v>349</v>
      </c>
      <c r="I75" s="25" t="s">
        <v>165</v>
      </c>
      <c r="J75" s="26" t="s">
        <v>166</v>
      </c>
      <c r="K75" s="27" t="s">
        <v>24</v>
      </c>
      <c r="L75" s="27" t="s">
        <v>626</v>
      </c>
      <c r="M75" s="27"/>
      <c r="N75" s="34" t="s">
        <v>167</v>
      </c>
      <c r="O75" s="33">
        <v>545</v>
      </c>
      <c r="P75" s="20">
        <v>12</v>
      </c>
      <c r="Q75" s="20">
        <f t="shared" si="24"/>
        <v>0</v>
      </c>
      <c r="R75" s="86"/>
      <c r="S75" s="90">
        <v>255376275</v>
      </c>
      <c r="T75" s="95"/>
      <c r="U75" s="90">
        <v>1670800057</v>
      </c>
      <c r="AK75" s="29"/>
      <c r="AL75" s="29"/>
      <c r="AM75" s="29"/>
      <c r="AN75" s="29"/>
      <c r="AO75" s="29"/>
      <c r="AP75" s="29"/>
      <c r="AQ75" s="29"/>
    </row>
    <row r="76" spans="1:43" s="23" customFormat="1" ht="13.9" customHeight="1" outlineLevel="1" x14ac:dyDescent="0.25">
      <c r="A76" s="24" t="s">
        <v>168</v>
      </c>
      <c r="B76" s="13"/>
      <c r="C76" s="37">
        <f t="shared" si="0"/>
        <v>376.2</v>
      </c>
      <c r="D76" s="37">
        <f t="shared" si="1"/>
        <v>438.9</v>
      </c>
      <c r="E76" s="37">
        <f t="shared" si="2"/>
        <v>470.25</v>
      </c>
      <c r="F76" s="37">
        <f t="shared" si="3"/>
        <v>501.6</v>
      </c>
      <c r="G76" s="37">
        <v>627</v>
      </c>
      <c r="H76" s="76" t="s">
        <v>350</v>
      </c>
      <c r="I76" s="25" t="s">
        <v>169</v>
      </c>
      <c r="J76" s="26" t="s">
        <v>170</v>
      </c>
      <c r="K76" s="27" t="s">
        <v>24</v>
      </c>
      <c r="L76" s="27" t="s">
        <v>626</v>
      </c>
      <c r="M76" s="27"/>
      <c r="N76" s="34" t="s">
        <v>167</v>
      </c>
      <c r="O76" s="33">
        <v>545</v>
      </c>
      <c r="P76" s="20">
        <v>12</v>
      </c>
      <c r="Q76" s="20">
        <f t="shared" si="24"/>
        <v>0</v>
      </c>
      <c r="R76" s="86"/>
      <c r="S76" s="90">
        <v>255370089</v>
      </c>
      <c r="T76" s="95"/>
      <c r="U76" s="90">
        <v>1670786768</v>
      </c>
      <c r="AK76" s="29"/>
      <c r="AL76" s="29"/>
      <c r="AM76" s="29"/>
      <c r="AN76" s="29"/>
      <c r="AO76" s="29"/>
      <c r="AP76" s="29"/>
      <c r="AQ76" s="29"/>
    </row>
    <row r="77" spans="1:43" s="63" customFormat="1" ht="13.9" customHeight="1" outlineLevel="1" x14ac:dyDescent="0.25">
      <c r="A77" s="24" t="s">
        <v>302</v>
      </c>
      <c r="B77" s="55"/>
      <c r="C77" s="56">
        <f t="shared" ref="C77" si="41">G77-(G77*0.4)</f>
        <v>372</v>
      </c>
      <c r="D77" s="56">
        <f t="shared" ref="D77" si="42">G77-(G77*0.3)</f>
        <v>434</v>
      </c>
      <c r="E77" s="56">
        <f t="shared" ref="E77" si="43">G77-(G77*0.25)</f>
        <v>465</v>
      </c>
      <c r="F77" s="56">
        <f t="shared" ref="F77" si="44">G77-(G77*0.2)</f>
        <v>496</v>
      </c>
      <c r="G77" s="56">
        <v>620</v>
      </c>
      <c r="H77" s="77" t="s">
        <v>301</v>
      </c>
      <c r="I77" s="58" t="s">
        <v>303</v>
      </c>
      <c r="J77" s="106" t="s">
        <v>369</v>
      </c>
      <c r="K77" s="59" t="s">
        <v>24</v>
      </c>
      <c r="L77" s="59" t="s">
        <v>626</v>
      </c>
      <c r="M77" s="59"/>
      <c r="N77" s="60" t="s">
        <v>167</v>
      </c>
      <c r="O77" s="57">
        <v>551</v>
      </c>
      <c r="P77" s="61">
        <v>20</v>
      </c>
      <c r="Q77" s="20">
        <f t="shared" si="24"/>
        <v>0</v>
      </c>
      <c r="R77" s="87"/>
      <c r="S77" s="93">
        <v>314394587</v>
      </c>
      <c r="T77" s="96"/>
      <c r="U77" s="93">
        <v>1834883615</v>
      </c>
      <c r="AK77" s="66"/>
      <c r="AL77" s="66"/>
      <c r="AM77" s="66"/>
      <c r="AN77" s="66"/>
      <c r="AO77" s="66"/>
      <c r="AP77" s="66"/>
      <c r="AQ77" s="66"/>
    </row>
    <row r="78" spans="1:43" s="63" customFormat="1" ht="13.5" customHeight="1" outlineLevel="1" x14ac:dyDescent="0.25">
      <c r="A78" s="54" t="s">
        <v>299</v>
      </c>
      <c r="B78" s="55"/>
      <c r="C78" s="56">
        <f t="shared" si="0"/>
        <v>353.4</v>
      </c>
      <c r="D78" s="56">
        <f t="shared" si="1"/>
        <v>412.3</v>
      </c>
      <c r="E78" s="56">
        <f t="shared" si="2"/>
        <v>441.75</v>
      </c>
      <c r="F78" s="56">
        <f t="shared" si="3"/>
        <v>471.2</v>
      </c>
      <c r="G78" s="56">
        <v>589</v>
      </c>
      <c r="H78" s="77" t="s">
        <v>298</v>
      </c>
      <c r="I78" s="58" t="s">
        <v>300</v>
      </c>
      <c r="J78" s="106" t="s">
        <v>370</v>
      </c>
      <c r="K78" s="59" t="s">
        <v>24</v>
      </c>
      <c r="L78" s="59" t="s">
        <v>626</v>
      </c>
      <c r="M78" s="59"/>
      <c r="N78" s="60" t="s">
        <v>25</v>
      </c>
      <c r="O78" s="57">
        <v>384</v>
      </c>
      <c r="P78" s="61">
        <v>20</v>
      </c>
      <c r="Q78" s="20">
        <f t="shared" si="24"/>
        <v>0</v>
      </c>
      <c r="R78" s="87"/>
      <c r="S78" s="93">
        <v>314382972</v>
      </c>
      <c r="T78" s="96"/>
      <c r="U78" s="93">
        <v>1834813838</v>
      </c>
      <c r="AK78" s="66"/>
      <c r="AL78" s="66"/>
      <c r="AM78" s="66"/>
      <c r="AN78" s="66"/>
      <c r="AO78" s="66"/>
      <c r="AP78" s="66"/>
      <c r="AQ78" s="66"/>
    </row>
    <row r="79" spans="1:43" s="23" customFormat="1" ht="13.5" customHeight="1" outlineLevel="1" x14ac:dyDescent="0.25">
      <c r="A79" s="30" t="s">
        <v>171</v>
      </c>
      <c r="B79" s="13"/>
      <c r="C79" s="37">
        <f t="shared" ref="C79" si="45">G79-(G79*0.4)</f>
        <v>303</v>
      </c>
      <c r="D79" s="37">
        <f t="shared" ref="D79" si="46">G79-(G79*0.3)</f>
        <v>353.5</v>
      </c>
      <c r="E79" s="37">
        <f t="shared" ref="E79" si="47">G79-(G79*0.25)</f>
        <v>378.75</v>
      </c>
      <c r="F79" s="37">
        <f t="shared" ref="F79" si="48">G79-(G79*0.2)</f>
        <v>404</v>
      </c>
      <c r="G79" s="37">
        <v>505</v>
      </c>
      <c r="H79" s="76" t="s">
        <v>351</v>
      </c>
      <c r="I79" s="25" t="s">
        <v>172</v>
      </c>
      <c r="J79" s="26" t="s">
        <v>173</v>
      </c>
      <c r="K79" s="27" t="s">
        <v>24</v>
      </c>
      <c r="L79" s="27" t="s">
        <v>626</v>
      </c>
      <c r="M79" s="27"/>
      <c r="N79" s="34" t="s">
        <v>25</v>
      </c>
      <c r="O79" s="33">
        <v>512</v>
      </c>
      <c r="P79" s="20">
        <v>16</v>
      </c>
      <c r="Q79" s="20">
        <f t="shared" si="24"/>
        <v>0</v>
      </c>
      <c r="R79" s="86"/>
      <c r="S79" s="90">
        <v>12051133</v>
      </c>
      <c r="T79" s="95"/>
      <c r="U79" s="90">
        <v>174919783</v>
      </c>
      <c r="AK79" s="29"/>
      <c r="AL79" s="29"/>
      <c r="AM79" s="29"/>
      <c r="AN79" s="29"/>
      <c r="AO79" s="29"/>
      <c r="AP79" s="29"/>
      <c r="AQ79" s="29"/>
    </row>
    <row r="80" spans="1:43" s="63" customFormat="1" ht="13.5" customHeight="1" outlineLevel="1" x14ac:dyDescent="0.25">
      <c r="A80" s="24" t="s">
        <v>271</v>
      </c>
      <c r="B80" s="55" t="s">
        <v>35</v>
      </c>
      <c r="C80" s="56">
        <f t="shared" ref="C80:C81" si="49">G80-(G80*0.4)</f>
        <v>432</v>
      </c>
      <c r="D80" s="56">
        <f t="shared" ref="D80:D81" si="50">G80-(G80*0.3)</f>
        <v>504</v>
      </c>
      <c r="E80" s="56">
        <f t="shared" ref="E80:E81" si="51">G80-(G80*0.25)</f>
        <v>540</v>
      </c>
      <c r="F80" s="56">
        <f t="shared" ref="F80:F81" si="52">G80-(G80*0.2)</f>
        <v>576</v>
      </c>
      <c r="G80" s="56">
        <v>720</v>
      </c>
      <c r="H80" s="105" t="s">
        <v>417</v>
      </c>
      <c r="I80" s="58" t="s">
        <v>278</v>
      </c>
      <c r="J80" s="106" t="s">
        <v>295</v>
      </c>
      <c r="K80" s="59" t="s">
        <v>24</v>
      </c>
      <c r="L80" s="59" t="s">
        <v>626</v>
      </c>
      <c r="M80" s="59"/>
      <c r="N80" s="60" t="s">
        <v>297</v>
      </c>
      <c r="O80" s="57">
        <v>385</v>
      </c>
      <c r="P80" s="61">
        <v>24</v>
      </c>
      <c r="Q80" s="20">
        <f t="shared" si="24"/>
        <v>0</v>
      </c>
      <c r="R80" s="87"/>
      <c r="S80" s="93"/>
      <c r="T80" s="96"/>
      <c r="U80" s="93"/>
      <c r="AK80" s="66"/>
      <c r="AL80" s="66"/>
      <c r="AM80" s="66"/>
      <c r="AN80" s="66"/>
      <c r="AO80" s="66"/>
      <c r="AP80" s="66"/>
      <c r="AQ80" s="66"/>
    </row>
    <row r="81" spans="1:43" s="63" customFormat="1" ht="13.5" customHeight="1" outlineLevel="1" x14ac:dyDescent="0.25">
      <c r="A81" s="24" t="s">
        <v>273</v>
      </c>
      <c r="B81" s="55"/>
      <c r="C81" s="56">
        <f t="shared" si="49"/>
        <v>432</v>
      </c>
      <c r="D81" s="56">
        <f t="shared" si="50"/>
        <v>504</v>
      </c>
      <c r="E81" s="56">
        <f t="shared" si="51"/>
        <v>540</v>
      </c>
      <c r="F81" s="56">
        <f t="shared" si="52"/>
        <v>576</v>
      </c>
      <c r="G81" s="56">
        <v>720</v>
      </c>
      <c r="H81" s="77" t="s">
        <v>415</v>
      </c>
      <c r="I81" s="58" t="s">
        <v>279</v>
      </c>
      <c r="J81" s="106" t="s">
        <v>296</v>
      </c>
      <c r="K81" s="59" t="s">
        <v>24</v>
      </c>
      <c r="L81" s="59" t="s">
        <v>626</v>
      </c>
      <c r="M81" s="59"/>
      <c r="N81" s="60" t="s">
        <v>297</v>
      </c>
      <c r="O81" s="57">
        <v>385</v>
      </c>
      <c r="P81" s="61">
        <v>24</v>
      </c>
      <c r="Q81" s="20">
        <f t="shared" si="24"/>
        <v>0</v>
      </c>
      <c r="R81" s="87"/>
      <c r="S81" s="93"/>
      <c r="T81" s="96"/>
      <c r="U81" s="93"/>
      <c r="AK81" s="66"/>
      <c r="AL81" s="66"/>
      <c r="AM81" s="66"/>
      <c r="AN81" s="66"/>
      <c r="AO81" s="66"/>
      <c r="AP81" s="66"/>
      <c r="AQ81" s="66"/>
    </row>
    <row r="82" spans="1:43" s="63" customFormat="1" ht="13.15" customHeight="1" outlineLevel="1" x14ac:dyDescent="0.25">
      <c r="A82" s="24" t="s">
        <v>272</v>
      </c>
      <c r="B82" s="55"/>
      <c r="C82" s="56">
        <f t="shared" ref="C82" si="53">G82-(G82*0.4)</f>
        <v>432</v>
      </c>
      <c r="D82" s="56">
        <f t="shared" ref="D82" si="54">G82-(G82*0.3)</f>
        <v>504</v>
      </c>
      <c r="E82" s="56">
        <f t="shared" ref="E82" si="55">G82-(G82*0.25)</f>
        <v>540</v>
      </c>
      <c r="F82" s="56">
        <f t="shared" ref="F82" si="56">G82-(G82*0.2)</f>
        <v>576</v>
      </c>
      <c r="G82" s="56">
        <v>720</v>
      </c>
      <c r="H82" s="77" t="s">
        <v>416</v>
      </c>
      <c r="I82" s="58" t="s">
        <v>280</v>
      </c>
      <c r="J82" s="106" t="s">
        <v>294</v>
      </c>
      <c r="K82" s="59" t="s">
        <v>24</v>
      </c>
      <c r="L82" s="59" t="s">
        <v>626</v>
      </c>
      <c r="M82" s="59"/>
      <c r="N82" s="60" t="s">
        <v>297</v>
      </c>
      <c r="O82" s="57">
        <v>385</v>
      </c>
      <c r="P82" s="61">
        <v>24</v>
      </c>
      <c r="Q82" s="20">
        <f t="shared" si="24"/>
        <v>0</v>
      </c>
      <c r="R82" s="87"/>
      <c r="S82" s="93"/>
      <c r="T82" s="96"/>
      <c r="U82" s="93"/>
      <c r="AK82" s="66"/>
      <c r="AL82" s="66"/>
      <c r="AM82" s="66"/>
      <c r="AN82" s="66"/>
      <c r="AO82" s="66"/>
      <c r="AP82" s="66"/>
      <c r="AQ82" s="66"/>
    </row>
    <row r="83" spans="1:43" s="63" customFormat="1" ht="26.25" outlineLevel="1" x14ac:dyDescent="0.25">
      <c r="A83" s="54" t="s">
        <v>174</v>
      </c>
      <c r="B83" s="55"/>
      <c r="C83" s="56">
        <f t="shared" si="0"/>
        <v>272.39999999999998</v>
      </c>
      <c r="D83" s="56">
        <f t="shared" si="1"/>
        <v>317.8</v>
      </c>
      <c r="E83" s="56">
        <f t="shared" si="2"/>
        <v>340.5</v>
      </c>
      <c r="F83" s="56">
        <f t="shared" si="3"/>
        <v>363.2</v>
      </c>
      <c r="G83" s="56">
        <v>454</v>
      </c>
      <c r="H83" s="77" t="s">
        <v>352</v>
      </c>
      <c r="I83" s="58" t="s">
        <v>175</v>
      </c>
      <c r="J83" s="26" t="s">
        <v>176</v>
      </c>
      <c r="K83" s="59" t="s">
        <v>24</v>
      </c>
      <c r="L83" s="59" t="s">
        <v>626</v>
      </c>
      <c r="M83" s="59"/>
      <c r="N83" s="60" t="s">
        <v>177</v>
      </c>
      <c r="O83" s="57">
        <v>394</v>
      </c>
      <c r="P83" s="61">
        <v>20</v>
      </c>
      <c r="Q83" s="20">
        <f t="shared" si="24"/>
        <v>0</v>
      </c>
      <c r="R83" s="87"/>
      <c r="S83" s="93">
        <v>172226761</v>
      </c>
      <c r="T83" s="96">
        <v>215284653</v>
      </c>
      <c r="U83" s="93">
        <v>1126311808</v>
      </c>
      <c r="AK83" s="66"/>
      <c r="AL83" s="66"/>
      <c r="AM83" s="66"/>
      <c r="AN83" s="66"/>
      <c r="AO83" s="66"/>
      <c r="AP83" s="66"/>
      <c r="AQ83" s="66"/>
    </row>
    <row r="84" spans="1:43" s="63" customFormat="1" ht="13.9" customHeight="1" outlineLevel="1" x14ac:dyDescent="0.25">
      <c r="A84" s="54" t="s">
        <v>289</v>
      </c>
      <c r="B84" s="55"/>
      <c r="C84" s="56">
        <f t="shared" ref="C84" si="57">G84-(G84*0.4)</f>
        <v>292.2</v>
      </c>
      <c r="D84" s="56">
        <f t="shared" ref="D84:D85" si="58">G84-(G84*0.3)</f>
        <v>340.9</v>
      </c>
      <c r="E84" s="56">
        <f t="shared" ref="E84:E85" si="59">G84-(G84*0.25)</f>
        <v>365.25</v>
      </c>
      <c r="F84" s="56">
        <f t="shared" ref="F84:F85" si="60">G84-(G84*0.2)</f>
        <v>389.6</v>
      </c>
      <c r="G84" s="56">
        <v>487</v>
      </c>
      <c r="H84" s="77" t="s">
        <v>288</v>
      </c>
      <c r="I84" s="58" t="s">
        <v>290</v>
      </c>
      <c r="J84" s="106" t="s">
        <v>292</v>
      </c>
      <c r="K84" s="59" t="s">
        <v>24</v>
      </c>
      <c r="L84" s="59" t="s">
        <v>626</v>
      </c>
      <c r="M84" s="59"/>
      <c r="N84" s="60" t="s">
        <v>291</v>
      </c>
      <c r="O84" s="57">
        <v>233</v>
      </c>
      <c r="P84" s="61">
        <v>30</v>
      </c>
      <c r="Q84" s="20">
        <f t="shared" ref="Q84:Q123" si="61">IF(B84="нет в наличии",0,IF(B84="по запросу",0,B84*G84))</f>
        <v>0</v>
      </c>
      <c r="R84" s="87"/>
      <c r="S84" s="93">
        <v>83774725</v>
      </c>
      <c r="T84" s="96"/>
      <c r="U84" s="93">
        <v>600779663</v>
      </c>
      <c r="AK84" s="66"/>
      <c r="AL84" s="66"/>
      <c r="AM84" s="66"/>
      <c r="AN84" s="66"/>
      <c r="AO84" s="66"/>
      <c r="AP84" s="66"/>
      <c r="AQ84" s="66"/>
    </row>
    <row r="85" spans="1:43" s="63" customFormat="1" ht="12.6" customHeight="1" outlineLevel="1" x14ac:dyDescent="0.25">
      <c r="A85" s="24" t="s">
        <v>453</v>
      </c>
      <c r="B85" s="55"/>
      <c r="C85" s="56">
        <f>G85-(G85*0.3)</f>
        <v>455.70000000000005</v>
      </c>
      <c r="D85" s="56">
        <f t="shared" si="58"/>
        <v>455.70000000000005</v>
      </c>
      <c r="E85" s="56">
        <f t="shared" si="59"/>
        <v>488.25</v>
      </c>
      <c r="F85" s="56">
        <f t="shared" si="60"/>
        <v>520.79999999999995</v>
      </c>
      <c r="G85" s="56">
        <v>651</v>
      </c>
      <c r="H85" s="77" t="s">
        <v>452</v>
      </c>
      <c r="I85" s="58" t="s">
        <v>455</v>
      </c>
      <c r="J85" s="106" t="s">
        <v>454</v>
      </c>
      <c r="K85" s="59" t="s">
        <v>24</v>
      </c>
      <c r="L85" s="59" t="s">
        <v>628</v>
      </c>
      <c r="M85" s="59"/>
      <c r="N85" s="60" t="s">
        <v>717</v>
      </c>
      <c r="O85" s="57">
        <v>385</v>
      </c>
      <c r="P85" s="61">
        <v>20</v>
      </c>
      <c r="Q85" s="20">
        <f t="shared" si="61"/>
        <v>0</v>
      </c>
      <c r="R85" s="87"/>
      <c r="S85" s="93"/>
      <c r="T85" s="96"/>
      <c r="U85" s="93"/>
      <c r="AK85" s="66"/>
      <c r="AL85" s="66"/>
      <c r="AM85" s="66"/>
      <c r="AN85" s="66"/>
      <c r="AO85" s="66"/>
      <c r="AP85" s="66"/>
      <c r="AQ85" s="66"/>
    </row>
    <row r="86" spans="1:43" s="141" customFormat="1" ht="12.6" customHeight="1" outlineLevel="1" x14ac:dyDescent="0.25">
      <c r="A86" s="154" t="s">
        <v>706</v>
      </c>
      <c r="B86" s="131"/>
      <c r="C86" s="132">
        <f>G86-(G86*0.3)</f>
        <v>455.70000000000005</v>
      </c>
      <c r="D86" s="132">
        <f t="shared" ref="D86" si="62">G86-(G86*0.3)</f>
        <v>455.70000000000005</v>
      </c>
      <c r="E86" s="132">
        <f t="shared" ref="E86" si="63">G86-(G86*0.25)</f>
        <v>488.25</v>
      </c>
      <c r="F86" s="132">
        <f t="shared" ref="F86" si="64">G86-(G86*0.2)</f>
        <v>520.79999999999995</v>
      </c>
      <c r="G86" s="132">
        <v>651</v>
      </c>
      <c r="H86" s="250" t="s">
        <v>704</v>
      </c>
      <c r="I86" s="134" t="s">
        <v>705</v>
      </c>
      <c r="J86" s="147" t="s">
        <v>710</v>
      </c>
      <c r="K86" s="155" t="s">
        <v>24</v>
      </c>
      <c r="L86" s="155" t="s">
        <v>628</v>
      </c>
      <c r="M86" s="155"/>
      <c r="N86" s="135" t="s">
        <v>717</v>
      </c>
      <c r="O86" s="136">
        <v>385</v>
      </c>
      <c r="P86" s="137">
        <v>20</v>
      </c>
      <c r="Q86" s="137">
        <f t="shared" ref="Q86" si="65">IF(B86="нет в наличии",0,IF(B86="по запросу",0,B86*G86))</f>
        <v>0</v>
      </c>
      <c r="R86" s="138"/>
      <c r="S86" s="139"/>
      <c r="T86" s="140"/>
      <c r="U86" s="139"/>
      <c r="AK86" s="142"/>
      <c r="AL86" s="142"/>
      <c r="AM86" s="142"/>
      <c r="AN86" s="142"/>
      <c r="AO86" s="142"/>
      <c r="AP86" s="142"/>
      <c r="AQ86" s="142"/>
    </row>
    <row r="87" spans="1:43" s="23" customFormat="1" ht="13.15" customHeight="1" outlineLevel="1" x14ac:dyDescent="0.25">
      <c r="A87" s="24" t="s">
        <v>178</v>
      </c>
      <c r="B87" s="13"/>
      <c r="C87" s="37">
        <f>G87-(G87*0.4)</f>
        <v>330</v>
      </c>
      <c r="D87" s="37">
        <f t="shared" si="1"/>
        <v>385</v>
      </c>
      <c r="E87" s="37">
        <f t="shared" si="2"/>
        <v>412.5</v>
      </c>
      <c r="F87" s="37">
        <f t="shared" si="3"/>
        <v>440</v>
      </c>
      <c r="G87" s="37">
        <v>550</v>
      </c>
      <c r="H87" s="76" t="s">
        <v>353</v>
      </c>
      <c r="I87" s="25" t="s">
        <v>179</v>
      </c>
      <c r="J87" s="26" t="s">
        <v>180</v>
      </c>
      <c r="K87" s="27" t="s">
        <v>126</v>
      </c>
      <c r="L87" s="27" t="s">
        <v>626</v>
      </c>
      <c r="M87" s="27"/>
      <c r="N87" s="34" t="s">
        <v>181</v>
      </c>
      <c r="O87" s="33">
        <v>365</v>
      </c>
      <c r="P87" s="20">
        <v>20</v>
      </c>
      <c r="Q87" s="20">
        <f t="shared" si="61"/>
        <v>0</v>
      </c>
      <c r="R87" s="86"/>
      <c r="S87" s="90">
        <v>255358932</v>
      </c>
      <c r="T87" s="95"/>
      <c r="U87" s="90">
        <v>1670838886</v>
      </c>
      <c r="AK87" s="29"/>
      <c r="AL87" s="29"/>
      <c r="AM87" s="29"/>
      <c r="AN87" s="29"/>
      <c r="AO87" s="29"/>
      <c r="AP87" s="29"/>
      <c r="AQ87" s="29"/>
    </row>
    <row r="88" spans="1:43" s="63" customFormat="1" ht="14.45" customHeight="1" outlineLevel="1" x14ac:dyDescent="0.25">
      <c r="A88" s="24" t="s">
        <v>304</v>
      </c>
      <c r="B88" s="55"/>
      <c r="C88" s="56">
        <f t="shared" si="0"/>
        <v>465</v>
      </c>
      <c r="D88" s="56">
        <f t="shared" si="1"/>
        <v>542.5</v>
      </c>
      <c r="E88" s="56">
        <f t="shared" si="2"/>
        <v>581.25</v>
      </c>
      <c r="F88" s="56">
        <f t="shared" si="3"/>
        <v>620</v>
      </c>
      <c r="G88" s="56">
        <v>775</v>
      </c>
      <c r="H88" s="77" t="s">
        <v>305</v>
      </c>
      <c r="I88" s="58" t="s">
        <v>306</v>
      </c>
      <c r="J88" s="106" t="s">
        <v>371</v>
      </c>
      <c r="K88" s="59" t="s">
        <v>24</v>
      </c>
      <c r="L88" s="59" t="s">
        <v>626</v>
      </c>
      <c r="M88" s="59"/>
      <c r="N88" s="60" t="s">
        <v>396</v>
      </c>
      <c r="O88" s="57">
        <v>378</v>
      </c>
      <c r="P88" s="61">
        <v>12</v>
      </c>
      <c r="Q88" s="20">
        <f t="shared" si="61"/>
        <v>0</v>
      </c>
      <c r="R88" s="87"/>
      <c r="S88" s="93">
        <v>314312512</v>
      </c>
      <c r="T88" s="96"/>
      <c r="U88" s="93">
        <v>1834727499</v>
      </c>
      <c r="AK88" s="66"/>
      <c r="AL88" s="66"/>
      <c r="AM88" s="66"/>
      <c r="AN88" s="66"/>
      <c r="AO88" s="66"/>
      <c r="AP88" s="66"/>
      <c r="AQ88" s="66"/>
    </row>
    <row r="89" spans="1:43" s="63" customFormat="1" ht="13.15" customHeight="1" outlineLevel="1" x14ac:dyDescent="0.25">
      <c r="A89" s="206" t="s">
        <v>457</v>
      </c>
      <c r="B89" s="55"/>
      <c r="C89" s="56">
        <f t="shared" ref="C89" si="66">G89-(G89*0.4)</f>
        <v>417.59999999999997</v>
      </c>
      <c r="D89" s="56">
        <f t="shared" ref="D89" si="67">G89-(G89*0.3)</f>
        <v>487.20000000000005</v>
      </c>
      <c r="E89" s="56">
        <f t="shared" ref="E89" si="68">G89-(G89*0.25)</f>
        <v>522</v>
      </c>
      <c r="F89" s="56">
        <f t="shared" ref="F89" si="69">G89-(G89*0.2)</f>
        <v>556.79999999999995</v>
      </c>
      <c r="G89" s="56">
        <v>696</v>
      </c>
      <c r="H89" s="207" t="s">
        <v>459</v>
      </c>
      <c r="I89" s="58" t="s">
        <v>458</v>
      </c>
      <c r="J89" s="106" t="s">
        <v>716</v>
      </c>
      <c r="K89" s="206" t="s">
        <v>24</v>
      </c>
      <c r="L89" s="206">
        <v>1</v>
      </c>
      <c r="M89" s="206"/>
      <c r="N89" s="60" t="s">
        <v>185</v>
      </c>
      <c r="O89" s="57">
        <v>418</v>
      </c>
      <c r="P89" s="61">
        <v>20</v>
      </c>
      <c r="Q89" s="61">
        <f t="shared" si="61"/>
        <v>0</v>
      </c>
      <c r="R89" s="87"/>
      <c r="S89" s="93"/>
      <c r="T89" s="96"/>
      <c r="U89" s="93"/>
      <c r="AK89" s="66"/>
      <c r="AL89" s="66"/>
      <c r="AM89" s="66"/>
      <c r="AN89" s="66"/>
      <c r="AO89" s="66"/>
      <c r="AP89" s="66"/>
      <c r="AQ89" s="66"/>
    </row>
    <row r="90" spans="1:43" s="23" customFormat="1" ht="13.15" customHeight="1" outlineLevel="1" x14ac:dyDescent="0.25">
      <c r="A90" s="43" t="s">
        <v>182</v>
      </c>
      <c r="B90" s="13"/>
      <c r="C90" s="37">
        <f t="shared" si="0"/>
        <v>417.59999999999997</v>
      </c>
      <c r="D90" s="37">
        <f t="shared" si="1"/>
        <v>487.20000000000005</v>
      </c>
      <c r="E90" s="37">
        <f t="shared" si="2"/>
        <v>522</v>
      </c>
      <c r="F90" s="37">
        <f t="shared" si="3"/>
        <v>556.79999999999995</v>
      </c>
      <c r="G90" s="37">
        <v>696</v>
      </c>
      <c r="H90" s="82" t="s">
        <v>354</v>
      </c>
      <c r="I90" s="25" t="s">
        <v>183</v>
      </c>
      <c r="J90" s="26" t="s">
        <v>184</v>
      </c>
      <c r="K90" s="43" t="s">
        <v>24</v>
      </c>
      <c r="L90" s="43">
        <v>1</v>
      </c>
      <c r="M90" s="43"/>
      <c r="N90" s="34" t="s">
        <v>185</v>
      </c>
      <c r="O90" s="33">
        <v>418</v>
      </c>
      <c r="P90" s="20">
        <v>20</v>
      </c>
      <c r="Q90" s="20">
        <f t="shared" si="61"/>
        <v>0</v>
      </c>
      <c r="R90" s="86"/>
      <c r="S90" s="90">
        <v>186906977</v>
      </c>
      <c r="T90" s="95"/>
      <c r="U90" s="90">
        <v>1271495952</v>
      </c>
      <c r="AK90" s="29"/>
      <c r="AL90" s="29"/>
      <c r="AM90" s="29"/>
      <c r="AN90" s="29"/>
      <c r="AO90" s="29"/>
      <c r="AP90" s="29"/>
      <c r="AQ90" s="29"/>
    </row>
    <row r="91" spans="1:43" s="23" customFormat="1" ht="15" outlineLevel="1" x14ac:dyDescent="0.25">
      <c r="A91" s="43" t="s">
        <v>186</v>
      </c>
      <c r="B91" s="13"/>
      <c r="C91" s="37">
        <f t="shared" si="0"/>
        <v>417.59999999999997</v>
      </c>
      <c r="D91" s="37">
        <f t="shared" si="1"/>
        <v>487.20000000000005</v>
      </c>
      <c r="E91" s="37">
        <f t="shared" si="2"/>
        <v>522</v>
      </c>
      <c r="F91" s="37">
        <f t="shared" si="3"/>
        <v>556.79999999999995</v>
      </c>
      <c r="G91" s="37">
        <v>696</v>
      </c>
      <c r="H91" s="82" t="s">
        <v>355</v>
      </c>
      <c r="I91" s="25" t="s">
        <v>187</v>
      </c>
      <c r="J91" s="26" t="s">
        <v>188</v>
      </c>
      <c r="K91" s="43" t="s">
        <v>24</v>
      </c>
      <c r="L91" s="43">
        <v>1</v>
      </c>
      <c r="M91" s="43"/>
      <c r="N91" s="34" t="s">
        <v>185</v>
      </c>
      <c r="O91" s="33">
        <v>418</v>
      </c>
      <c r="P91" s="20">
        <v>20</v>
      </c>
      <c r="Q91" s="20">
        <f t="shared" si="61"/>
        <v>0</v>
      </c>
      <c r="R91" s="86"/>
      <c r="S91" s="90">
        <v>186906975</v>
      </c>
      <c r="T91" s="95"/>
      <c r="U91" s="90">
        <v>1271482787</v>
      </c>
      <c r="AK91" s="29"/>
      <c r="AL91" s="29"/>
      <c r="AM91" s="29"/>
      <c r="AN91" s="29"/>
      <c r="AO91" s="29"/>
      <c r="AP91" s="29"/>
      <c r="AQ91" s="29"/>
    </row>
    <row r="92" spans="1:43" s="23" customFormat="1" ht="13.9" customHeight="1" outlineLevel="1" x14ac:dyDescent="0.25">
      <c r="A92" s="43" t="s">
        <v>189</v>
      </c>
      <c r="B92" s="13"/>
      <c r="C92" s="37">
        <f t="shared" ref="C92" si="70">G92-(G92*0.4)</f>
        <v>417.59999999999997</v>
      </c>
      <c r="D92" s="37">
        <f t="shared" ref="D92" si="71">G92-(G92*0.3)</f>
        <v>487.20000000000005</v>
      </c>
      <c r="E92" s="37">
        <f t="shared" ref="E92" si="72">G92-(G92*0.25)</f>
        <v>522</v>
      </c>
      <c r="F92" s="37">
        <f t="shared" ref="F92" si="73">G92-(G92*0.2)</f>
        <v>556.79999999999995</v>
      </c>
      <c r="G92" s="37">
        <v>696</v>
      </c>
      <c r="H92" s="82" t="s">
        <v>356</v>
      </c>
      <c r="I92" s="25" t="s">
        <v>190</v>
      </c>
      <c r="J92" s="44" t="s">
        <v>191</v>
      </c>
      <c r="K92" s="43" t="s">
        <v>24</v>
      </c>
      <c r="L92" s="43">
        <v>1</v>
      </c>
      <c r="M92" s="43"/>
      <c r="N92" s="34" t="s">
        <v>185</v>
      </c>
      <c r="O92" s="33">
        <v>418</v>
      </c>
      <c r="P92" s="20">
        <v>20</v>
      </c>
      <c r="Q92" s="20">
        <f t="shared" ref="Q92" si="74">IF(B92="нет в наличии",0,IF(B92="по запросу",0,B92*G92))</f>
        <v>0</v>
      </c>
      <c r="R92" s="86"/>
      <c r="S92" s="90">
        <v>186906976</v>
      </c>
      <c r="T92" s="95"/>
      <c r="U92" s="90">
        <v>1271497556</v>
      </c>
      <c r="AK92" s="29"/>
      <c r="AL92" s="29"/>
      <c r="AM92" s="29"/>
      <c r="AN92" s="29"/>
      <c r="AO92" s="29"/>
      <c r="AP92" s="29"/>
      <c r="AQ92" s="29"/>
    </row>
    <row r="93" spans="1:43" s="141" customFormat="1" ht="13.9" customHeight="1" outlineLevel="1" x14ac:dyDescent="0.25">
      <c r="A93" s="130" t="s">
        <v>703</v>
      </c>
      <c r="B93" s="131"/>
      <c r="C93" s="132">
        <f>G93-(G93*0.4)</f>
        <v>234</v>
      </c>
      <c r="D93" s="132">
        <f>G93-(G93*0.3)</f>
        <v>273</v>
      </c>
      <c r="E93" s="132">
        <f>G93-(G93*0.25)</f>
        <v>292.5</v>
      </c>
      <c r="F93" s="132">
        <f>G93-(G93*0.2)</f>
        <v>312</v>
      </c>
      <c r="G93" s="132">
        <v>390</v>
      </c>
      <c r="H93" s="133" t="s">
        <v>700</v>
      </c>
      <c r="I93" s="134" t="s">
        <v>701</v>
      </c>
      <c r="J93" s="147" t="s">
        <v>715</v>
      </c>
      <c r="K93" s="130" t="s">
        <v>72</v>
      </c>
      <c r="L93" s="130">
        <v>1</v>
      </c>
      <c r="M93" s="130"/>
      <c r="N93" s="135" t="s">
        <v>718</v>
      </c>
      <c r="O93" s="136">
        <v>343</v>
      </c>
      <c r="P93" s="137">
        <v>30</v>
      </c>
      <c r="Q93" s="137">
        <f>IF(B93="нет в наличии",0,IF(B93="по запросу",0,B93*G93))</f>
        <v>0</v>
      </c>
      <c r="R93" s="138"/>
      <c r="S93" s="139"/>
      <c r="T93" s="140"/>
      <c r="U93" s="139"/>
      <c r="AK93" s="142"/>
      <c r="AL93" s="142"/>
      <c r="AM93" s="142"/>
      <c r="AN93" s="142"/>
      <c r="AO93" s="142"/>
      <c r="AP93" s="142"/>
      <c r="AQ93" s="142"/>
    </row>
    <row r="94" spans="1:43" s="141" customFormat="1" ht="13.9" customHeight="1" outlineLevel="1" x14ac:dyDescent="0.25">
      <c r="A94" s="130" t="s">
        <v>699</v>
      </c>
      <c r="B94" s="131"/>
      <c r="C94" s="132">
        <f>G94-(G94*0.4)</f>
        <v>459</v>
      </c>
      <c r="D94" s="132">
        <f>G94-(G94*0.3)</f>
        <v>535.5</v>
      </c>
      <c r="E94" s="132">
        <f>G94-(G94*0.25)</f>
        <v>573.75</v>
      </c>
      <c r="F94" s="132">
        <f>G94-(G94*0.2)</f>
        <v>612</v>
      </c>
      <c r="G94" s="132">
        <v>765</v>
      </c>
      <c r="H94" s="133" t="s">
        <v>698</v>
      </c>
      <c r="I94" s="134" t="s">
        <v>688</v>
      </c>
      <c r="J94" s="147" t="s">
        <v>711</v>
      </c>
      <c r="K94" s="130" t="s">
        <v>24</v>
      </c>
      <c r="L94" s="130">
        <v>1</v>
      </c>
      <c r="M94" s="130"/>
      <c r="N94" s="135" t="s">
        <v>702</v>
      </c>
      <c r="O94" s="136">
        <v>550</v>
      </c>
      <c r="P94" s="137">
        <v>20</v>
      </c>
      <c r="Q94" s="137">
        <f>IF(B94="нет в наличии",0,IF(B94="по запросу",0,B94*G94))</f>
        <v>0</v>
      </c>
      <c r="R94" s="138"/>
      <c r="S94" s="139"/>
      <c r="T94" s="140"/>
      <c r="U94" s="139"/>
      <c r="AK94" s="142"/>
      <c r="AL94" s="142"/>
      <c r="AM94" s="142"/>
      <c r="AN94" s="142"/>
      <c r="AO94" s="142"/>
      <c r="AP94" s="142"/>
      <c r="AQ94" s="142"/>
    </row>
    <row r="95" spans="1:43" s="45" customFormat="1" ht="21" customHeight="1" x14ac:dyDescent="0.25">
      <c r="A95" s="265" t="s">
        <v>192</v>
      </c>
      <c r="B95" s="266"/>
      <c r="C95" s="266"/>
      <c r="D95" s="266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7"/>
      <c r="Q95" s="20">
        <f t="shared" si="61"/>
        <v>0</v>
      </c>
      <c r="R95" s="86"/>
      <c r="S95" s="94"/>
      <c r="T95" s="100"/>
      <c r="U95" s="94"/>
    </row>
    <row r="96" spans="1:43" s="45" customFormat="1" ht="12.75" customHeight="1" outlineLevel="1" x14ac:dyDescent="0.2">
      <c r="A96" s="46" t="s">
        <v>193</v>
      </c>
      <c r="B96" s="13"/>
      <c r="C96" s="47">
        <f>G96-(G96*0.3)</f>
        <v>301</v>
      </c>
      <c r="D96" s="47">
        <f t="shared" ref="D96" si="75">G96-(G96*0.3)</f>
        <v>301</v>
      </c>
      <c r="E96" s="47">
        <f t="shared" ref="E96" si="76">G96-(G96*0.25)</f>
        <v>322.5</v>
      </c>
      <c r="F96" s="47">
        <f t="shared" ref="F96" si="77">G96-(G96*0.2)</f>
        <v>344</v>
      </c>
      <c r="G96" s="47">
        <v>430</v>
      </c>
      <c r="H96" s="74" t="s">
        <v>357</v>
      </c>
      <c r="I96" s="21" t="s">
        <v>194</v>
      </c>
      <c r="J96" s="26" t="s">
        <v>195</v>
      </c>
      <c r="K96" s="12" t="s">
        <v>72</v>
      </c>
      <c r="L96" s="12">
        <v>0</v>
      </c>
      <c r="M96" s="12"/>
      <c r="N96" s="49" t="s">
        <v>196</v>
      </c>
      <c r="O96" s="48">
        <v>480</v>
      </c>
      <c r="P96" s="20">
        <v>20</v>
      </c>
      <c r="Q96" s="20">
        <f t="shared" ref="Q96" si="78">IF(B96="нет в наличии",0,IF(B96="по запросу",0,B96*G96))</f>
        <v>0</v>
      </c>
      <c r="R96" s="86"/>
      <c r="S96" s="94">
        <v>44081492</v>
      </c>
      <c r="T96" s="100"/>
      <c r="U96" s="94">
        <v>351969968</v>
      </c>
    </row>
    <row r="97" spans="1:43" s="45" customFormat="1" ht="12.75" customHeight="1" outlineLevel="1" x14ac:dyDescent="0.2">
      <c r="A97" s="46" t="s">
        <v>197</v>
      </c>
      <c r="B97" s="13"/>
      <c r="C97" s="47">
        <f t="shared" ref="C97:C103" si="79">G97-(G97*0.3)</f>
        <v>301</v>
      </c>
      <c r="D97" s="47">
        <f t="shared" si="1"/>
        <v>301</v>
      </c>
      <c r="E97" s="47">
        <f t="shared" si="2"/>
        <v>322.5</v>
      </c>
      <c r="F97" s="47">
        <f t="shared" si="3"/>
        <v>344</v>
      </c>
      <c r="G97" s="47">
        <v>430</v>
      </c>
      <c r="H97" s="74" t="s">
        <v>358</v>
      </c>
      <c r="I97" s="21" t="s">
        <v>198</v>
      </c>
      <c r="J97" s="26" t="s">
        <v>199</v>
      </c>
      <c r="K97" s="12" t="s">
        <v>72</v>
      </c>
      <c r="L97" s="12">
        <v>0</v>
      </c>
      <c r="M97" s="12"/>
      <c r="N97" s="49" t="s">
        <v>196</v>
      </c>
      <c r="O97" s="48">
        <v>480</v>
      </c>
      <c r="P97" s="20">
        <v>20</v>
      </c>
      <c r="Q97" s="20">
        <f t="shared" si="61"/>
        <v>0</v>
      </c>
      <c r="R97" s="86"/>
      <c r="S97" s="94">
        <v>264742243</v>
      </c>
      <c r="T97" s="100"/>
      <c r="U97" s="94">
        <v>1710291846</v>
      </c>
    </row>
    <row r="98" spans="1:43" s="45" customFormat="1" ht="12.75" customHeight="1" outlineLevel="1" x14ac:dyDescent="0.2">
      <c r="A98" s="46" t="s">
        <v>200</v>
      </c>
      <c r="B98" s="13"/>
      <c r="C98" s="47">
        <f t="shared" si="79"/>
        <v>301</v>
      </c>
      <c r="D98" s="47">
        <f t="shared" si="1"/>
        <v>301</v>
      </c>
      <c r="E98" s="47">
        <f t="shared" si="2"/>
        <v>322.5</v>
      </c>
      <c r="F98" s="47">
        <f t="shared" si="3"/>
        <v>344</v>
      </c>
      <c r="G98" s="47">
        <v>430</v>
      </c>
      <c r="H98" s="74" t="s">
        <v>359</v>
      </c>
      <c r="I98" s="21" t="s">
        <v>201</v>
      </c>
      <c r="J98" s="26" t="s">
        <v>202</v>
      </c>
      <c r="K98" s="12" t="s">
        <v>72</v>
      </c>
      <c r="L98" s="12">
        <v>0</v>
      </c>
      <c r="M98" s="12"/>
      <c r="N98" s="49" t="s">
        <v>203</v>
      </c>
      <c r="O98" s="48">
        <v>480</v>
      </c>
      <c r="P98" s="20">
        <v>20</v>
      </c>
      <c r="Q98" s="20">
        <f t="shared" si="61"/>
        <v>0</v>
      </c>
      <c r="R98" s="86"/>
      <c r="S98" s="94">
        <v>264749022</v>
      </c>
      <c r="T98" s="100"/>
      <c r="U98" s="94">
        <v>1710362933</v>
      </c>
    </row>
    <row r="99" spans="1:43" s="110" customFormat="1" ht="12.75" customHeight="1" outlineLevel="1" x14ac:dyDescent="0.2">
      <c r="A99" s="46" t="s">
        <v>462</v>
      </c>
      <c r="B99" s="55"/>
      <c r="C99" s="200">
        <f t="shared" si="79"/>
        <v>286.3</v>
      </c>
      <c r="D99" s="107">
        <f t="shared" si="1"/>
        <v>286.3</v>
      </c>
      <c r="E99" s="107">
        <f t="shared" si="2"/>
        <v>306.75</v>
      </c>
      <c r="F99" s="107">
        <f t="shared" si="3"/>
        <v>327.2</v>
      </c>
      <c r="G99" s="107">
        <v>409</v>
      </c>
      <c r="H99" s="201" t="s">
        <v>460</v>
      </c>
      <c r="I99" s="202" t="s">
        <v>461</v>
      </c>
      <c r="J99" s="106" t="s">
        <v>477</v>
      </c>
      <c r="K99" s="203" t="s">
        <v>72</v>
      </c>
      <c r="L99" s="203">
        <v>0</v>
      </c>
      <c r="M99" s="203"/>
      <c r="N99" s="204" t="s">
        <v>480</v>
      </c>
      <c r="O99" s="205">
        <v>850</v>
      </c>
      <c r="P99" s="61">
        <v>20</v>
      </c>
      <c r="Q99" s="61">
        <f t="shared" si="61"/>
        <v>0</v>
      </c>
      <c r="R99" s="87"/>
      <c r="S99" s="108"/>
      <c r="T99" s="109"/>
      <c r="U99" s="108"/>
    </row>
    <row r="100" spans="1:43" s="110" customFormat="1" ht="12.75" customHeight="1" outlineLevel="1" x14ac:dyDescent="0.2">
      <c r="A100" s="46" t="s">
        <v>465</v>
      </c>
      <c r="B100" s="55"/>
      <c r="C100" s="200">
        <f t="shared" si="79"/>
        <v>286.3</v>
      </c>
      <c r="D100" s="107">
        <f t="shared" si="1"/>
        <v>286.3</v>
      </c>
      <c r="E100" s="107">
        <f t="shared" si="2"/>
        <v>306.75</v>
      </c>
      <c r="F100" s="107">
        <f t="shared" si="3"/>
        <v>327.2</v>
      </c>
      <c r="G100" s="107">
        <v>409</v>
      </c>
      <c r="H100" s="201" t="s">
        <v>463</v>
      </c>
      <c r="I100" s="202" t="s">
        <v>464</v>
      </c>
      <c r="J100" s="106" t="s">
        <v>478</v>
      </c>
      <c r="K100" s="203" t="s">
        <v>72</v>
      </c>
      <c r="L100" s="203">
        <v>0</v>
      </c>
      <c r="M100" s="203"/>
      <c r="N100" s="204" t="s">
        <v>480</v>
      </c>
      <c r="O100" s="205">
        <v>850</v>
      </c>
      <c r="P100" s="61">
        <v>20</v>
      </c>
      <c r="Q100" s="61">
        <f t="shared" si="61"/>
        <v>0</v>
      </c>
      <c r="R100" s="87"/>
      <c r="S100" s="108"/>
      <c r="T100" s="109"/>
      <c r="U100" s="108"/>
    </row>
    <row r="101" spans="1:43" s="110" customFormat="1" ht="12.75" customHeight="1" outlineLevel="1" x14ac:dyDescent="0.2">
      <c r="A101" s="46" t="s">
        <v>468</v>
      </c>
      <c r="B101" s="55"/>
      <c r="C101" s="200">
        <f t="shared" si="79"/>
        <v>286.3</v>
      </c>
      <c r="D101" s="107">
        <f t="shared" si="1"/>
        <v>286.3</v>
      </c>
      <c r="E101" s="107">
        <f t="shared" si="2"/>
        <v>306.75</v>
      </c>
      <c r="F101" s="107">
        <f t="shared" si="3"/>
        <v>327.2</v>
      </c>
      <c r="G101" s="107">
        <v>409</v>
      </c>
      <c r="H101" s="201" t="s">
        <v>466</v>
      </c>
      <c r="I101" s="202" t="s">
        <v>467</v>
      </c>
      <c r="J101" s="106" t="s">
        <v>476</v>
      </c>
      <c r="K101" s="203" t="s">
        <v>72</v>
      </c>
      <c r="L101" s="203">
        <v>0</v>
      </c>
      <c r="M101" s="203"/>
      <c r="N101" s="204" t="s">
        <v>480</v>
      </c>
      <c r="O101" s="205">
        <v>850</v>
      </c>
      <c r="P101" s="61">
        <v>20</v>
      </c>
      <c r="Q101" s="61">
        <f t="shared" si="61"/>
        <v>0</v>
      </c>
      <c r="R101" s="87"/>
      <c r="S101" s="108"/>
      <c r="T101" s="109"/>
      <c r="U101" s="108"/>
    </row>
    <row r="102" spans="1:43" s="110" customFormat="1" ht="12.75" customHeight="1" outlineLevel="1" x14ac:dyDescent="0.2">
      <c r="A102" s="46" t="s">
        <v>471</v>
      </c>
      <c r="B102" s="55"/>
      <c r="C102" s="200">
        <f t="shared" si="79"/>
        <v>286.3</v>
      </c>
      <c r="D102" s="107">
        <f t="shared" si="1"/>
        <v>286.3</v>
      </c>
      <c r="E102" s="107">
        <f t="shared" si="2"/>
        <v>306.75</v>
      </c>
      <c r="F102" s="107">
        <f t="shared" si="3"/>
        <v>327.2</v>
      </c>
      <c r="G102" s="107">
        <v>409</v>
      </c>
      <c r="H102" s="201" t="s">
        <v>469</v>
      </c>
      <c r="I102" s="202" t="s">
        <v>470</v>
      </c>
      <c r="J102" s="106" t="s">
        <v>479</v>
      </c>
      <c r="K102" s="203" t="s">
        <v>72</v>
      </c>
      <c r="L102" s="203">
        <v>0</v>
      </c>
      <c r="M102" s="203"/>
      <c r="N102" s="204" t="s">
        <v>480</v>
      </c>
      <c r="O102" s="205">
        <v>850</v>
      </c>
      <c r="P102" s="61">
        <v>20</v>
      </c>
      <c r="Q102" s="61">
        <f t="shared" si="61"/>
        <v>0</v>
      </c>
      <c r="R102" s="87"/>
      <c r="S102" s="108"/>
      <c r="T102" s="109"/>
      <c r="U102" s="108"/>
    </row>
    <row r="103" spans="1:43" s="110" customFormat="1" ht="12.75" customHeight="1" outlineLevel="1" x14ac:dyDescent="0.2">
      <c r="A103" s="46" t="s">
        <v>474</v>
      </c>
      <c r="B103" s="55"/>
      <c r="C103" s="200">
        <f t="shared" si="79"/>
        <v>286.3</v>
      </c>
      <c r="D103" s="107">
        <f t="shared" si="1"/>
        <v>286.3</v>
      </c>
      <c r="E103" s="107">
        <f t="shared" si="2"/>
        <v>306.75</v>
      </c>
      <c r="F103" s="107">
        <f t="shared" si="3"/>
        <v>327.2</v>
      </c>
      <c r="G103" s="107">
        <v>409</v>
      </c>
      <c r="H103" s="201" t="s">
        <v>472</v>
      </c>
      <c r="I103" s="202" t="s">
        <v>473</v>
      </c>
      <c r="J103" s="106" t="s">
        <v>475</v>
      </c>
      <c r="K103" s="203" t="s">
        <v>72</v>
      </c>
      <c r="L103" s="203">
        <v>0</v>
      </c>
      <c r="M103" s="203"/>
      <c r="N103" s="204" t="s">
        <v>480</v>
      </c>
      <c r="O103" s="205">
        <v>850</v>
      </c>
      <c r="P103" s="61">
        <v>20</v>
      </c>
      <c r="Q103" s="61">
        <f t="shared" si="61"/>
        <v>0</v>
      </c>
      <c r="R103" s="87"/>
      <c r="S103" s="108"/>
      <c r="T103" s="109"/>
      <c r="U103" s="108"/>
    </row>
    <row r="104" spans="1:43" s="110" customFormat="1" ht="12.75" customHeight="1" outlineLevel="1" x14ac:dyDescent="0.2">
      <c r="A104" s="46" t="s">
        <v>493</v>
      </c>
      <c r="B104" s="55"/>
      <c r="C104" s="200">
        <f t="shared" ref="C104:C107" si="80">G104-(G104*0.3)</f>
        <v>359.8</v>
      </c>
      <c r="D104" s="107">
        <f t="shared" ref="D104:D107" si="81">G104-(G104*0.3)</f>
        <v>359.8</v>
      </c>
      <c r="E104" s="107">
        <f t="shared" ref="E104:E107" si="82">G104-(G104*0.25)</f>
        <v>385.5</v>
      </c>
      <c r="F104" s="107">
        <f t="shared" ref="F104:F107" si="83">G104-(G104*0.2)</f>
        <v>411.2</v>
      </c>
      <c r="G104" s="107">
        <v>514</v>
      </c>
      <c r="H104" s="201" t="s">
        <v>491</v>
      </c>
      <c r="I104" s="202" t="s">
        <v>492</v>
      </c>
      <c r="J104" s="106" t="s">
        <v>506</v>
      </c>
      <c r="K104" s="203" t="s">
        <v>72</v>
      </c>
      <c r="L104" s="203">
        <v>0</v>
      </c>
      <c r="M104" s="203"/>
      <c r="N104" s="204" t="s">
        <v>503</v>
      </c>
      <c r="O104" s="205">
        <v>480</v>
      </c>
      <c r="P104" s="61">
        <v>30</v>
      </c>
      <c r="Q104" s="61">
        <f t="shared" si="61"/>
        <v>0</v>
      </c>
      <c r="R104" s="87"/>
      <c r="S104" s="108"/>
      <c r="T104" s="109"/>
      <c r="U104" s="108"/>
    </row>
    <row r="105" spans="1:43" s="110" customFormat="1" ht="12.75" customHeight="1" outlineLevel="1" x14ac:dyDescent="0.2">
      <c r="A105" s="46" t="s">
        <v>495</v>
      </c>
      <c r="B105" s="55"/>
      <c r="C105" s="200">
        <f t="shared" si="80"/>
        <v>359.8</v>
      </c>
      <c r="D105" s="107">
        <f t="shared" si="81"/>
        <v>359.8</v>
      </c>
      <c r="E105" s="107">
        <f t="shared" si="82"/>
        <v>385.5</v>
      </c>
      <c r="F105" s="107">
        <f t="shared" si="83"/>
        <v>411.2</v>
      </c>
      <c r="G105" s="107">
        <v>514</v>
      </c>
      <c r="H105" s="201" t="s">
        <v>494</v>
      </c>
      <c r="I105" s="202" t="s">
        <v>499</v>
      </c>
      <c r="J105" s="106" t="s">
        <v>505</v>
      </c>
      <c r="K105" s="203" t="s">
        <v>72</v>
      </c>
      <c r="L105" s="203">
        <v>0</v>
      </c>
      <c r="M105" s="203"/>
      <c r="N105" s="204" t="s">
        <v>503</v>
      </c>
      <c r="O105" s="205">
        <v>480</v>
      </c>
      <c r="P105" s="61">
        <v>30</v>
      </c>
      <c r="Q105" s="61">
        <f t="shared" si="61"/>
        <v>0</v>
      </c>
      <c r="R105" s="87"/>
      <c r="S105" s="108"/>
      <c r="T105" s="109"/>
      <c r="U105" s="108"/>
    </row>
    <row r="106" spans="1:43" s="110" customFormat="1" ht="24" outlineLevel="1" x14ac:dyDescent="0.2">
      <c r="A106" s="46" t="s">
        <v>501</v>
      </c>
      <c r="B106" s="55"/>
      <c r="C106" s="200">
        <f t="shared" si="80"/>
        <v>359.8</v>
      </c>
      <c r="D106" s="107">
        <f t="shared" si="81"/>
        <v>359.8</v>
      </c>
      <c r="E106" s="107">
        <f t="shared" si="82"/>
        <v>385.5</v>
      </c>
      <c r="F106" s="107">
        <f t="shared" si="83"/>
        <v>411.2</v>
      </c>
      <c r="G106" s="107">
        <v>514</v>
      </c>
      <c r="H106" s="201" t="s">
        <v>500</v>
      </c>
      <c r="I106" s="202" t="s">
        <v>502</v>
      </c>
      <c r="J106" s="106" t="s">
        <v>504</v>
      </c>
      <c r="K106" s="203" t="s">
        <v>72</v>
      </c>
      <c r="L106" s="203">
        <v>0</v>
      </c>
      <c r="M106" s="203"/>
      <c r="N106" s="204" t="s">
        <v>503</v>
      </c>
      <c r="O106" s="205">
        <v>480</v>
      </c>
      <c r="P106" s="61">
        <v>30</v>
      </c>
      <c r="Q106" s="61">
        <f t="shared" si="61"/>
        <v>0</v>
      </c>
      <c r="R106" s="87"/>
      <c r="S106" s="108"/>
      <c r="T106" s="109"/>
      <c r="U106" s="108"/>
    </row>
    <row r="107" spans="1:43" s="110" customFormat="1" ht="12.75" customHeight="1" outlineLevel="1" x14ac:dyDescent="0.2">
      <c r="A107" s="46" t="s">
        <v>498</v>
      </c>
      <c r="B107" s="55"/>
      <c r="C107" s="200">
        <f t="shared" si="80"/>
        <v>359.8</v>
      </c>
      <c r="D107" s="107">
        <f t="shared" si="81"/>
        <v>359.8</v>
      </c>
      <c r="E107" s="107">
        <f t="shared" si="82"/>
        <v>385.5</v>
      </c>
      <c r="F107" s="107">
        <f t="shared" si="83"/>
        <v>411.2</v>
      </c>
      <c r="G107" s="107">
        <v>514</v>
      </c>
      <c r="H107" s="201" t="s">
        <v>496</v>
      </c>
      <c r="I107" s="202" t="s">
        <v>497</v>
      </c>
      <c r="J107" s="106" t="s">
        <v>507</v>
      </c>
      <c r="K107" s="203" t="s">
        <v>72</v>
      </c>
      <c r="L107" s="203">
        <v>0</v>
      </c>
      <c r="M107" s="203"/>
      <c r="N107" s="204" t="s">
        <v>503</v>
      </c>
      <c r="O107" s="205">
        <v>480</v>
      </c>
      <c r="P107" s="61">
        <v>30</v>
      </c>
      <c r="Q107" s="61">
        <f t="shared" si="61"/>
        <v>0</v>
      </c>
      <c r="R107" s="87"/>
      <c r="S107" s="108"/>
      <c r="T107" s="109"/>
      <c r="U107" s="108"/>
    </row>
    <row r="108" spans="1:43" s="110" customFormat="1" ht="12.75" customHeight="1" outlineLevel="1" x14ac:dyDescent="0.2">
      <c r="A108" s="46" t="s">
        <v>511</v>
      </c>
      <c r="B108" s="55"/>
      <c r="C108" s="200">
        <f t="shared" ref="C108:C109" si="84">G108-(G108*0.3)</f>
        <v>359.8</v>
      </c>
      <c r="D108" s="107">
        <f t="shared" ref="D108:D109" si="85">G108-(G108*0.3)</f>
        <v>359.8</v>
      </c>
      <c r="E108" s="107">
        <f t="shared" ref="E108:E109" si="86">G108-(G108*0.25)</f>
        <v>385.5</v>
      </c>
      <c r="F108" s="107">
        <f t="shared" ref="F108:F109" si="87">G108-(G108*0.2)</f>
        <v>411.2</v>
      </c>
      <c r="G108" s="107">
        <v>514</v>
      </c>
      <c r="H108" s="201" t="s">
        <v>508</v>
      </c>
      <c r="I108" s="202" t="s">
        <v>510</v>
      </c>
      <c r="J108" s="106" t="s">
        <v>515</v>
      </c>
      <c r="K108" s="203" t="s">
        <v>72</v>
      </c>
      <c r="L108" s="203">
        <v>0</v>
      </c>
      <c r="M108" s="203"/>
      <c r="N108" s="204" t="s">
        <v>503</v>
      </c>
      <c r="O108" s="205">
        <v>480</v>
      </c>
      <c r="P108" s="61">
        <v>30</v>
      </c>
      <c r="Q108" s="61">
        <f t="shared" si="61"/>
        <v>0</v>
      </c>
      <c r="R108" s="87"/>
      <c r="S108" s="108"/>
      <c r="T108" s="109"/>
      <c r="U108" s="108"/>
    </row>
    <row r="109" spans="1:43" s="110" customFormat="1" ht="12.75" customHeight="1" outlineLevel="1" x14ac:dyDescent="0.2">
      <c r="A109" s="46" t="s">
        <v>513</v>
      </c>
      <c r="B109" s="55"/>
      <c r="C109" s="200">
        <f t="shared" si="84"/>
        <v>359.8</v>
      </c>
      <c r="D109" s="107">
        <f t="shared" si="85"/>
        <v>359.8</v>
      </c>
      <c r="E109" s="107">
        <f t="shared" si="86"/>
        <v>385.5</v>
      </c>
      <c r="F109" s="107">
        <f t="shared" si="87"/>
        <v>411.2</v>
      </c>
      <c r="G109" s="107">
        <v>514</v>
      </c>
      <c r="H109" s="201" t="s">
        <v>509</v>
      </c>
      <c r="I109" s="202" t="s">
        <v>512</v>
      </c>
      <c r="J109" s="106" t="s">
        <v>514</v>
      </c>
      <c r="K109" s="203" t="s">
        <v>72</v>
      </c>
      <c r="L109" s="203">
        <v>0</v>
      </c>
      <c r="M109" s="203"/>
      <c r="N109" s="204" t="s">
        <v>503</v>
      </c>
      <c r="O109" s="205">
        <v>480</v>
      </c>
      <c r="P109" s="61">
        <v>30</v>
      </c>
      <c r="Q109" s="61">
        <f t="shared" si="61"/>
        <v>0</v>
      </c>
      <c r="R109" s="87"/>
      <c r="S109" s="108"/>
      <c r="T109" s="109"/>
      <c r="U109" s="108"/>
    </row>
    <row r="110" spans="1:43" outlineLevel="1" x14ac:dyDescent="0.2">
      <c r="A110" s="30" t="s">
        <v>204</v>
      </c>
      <c r="B110" s="13"/>
      <c r="C110" s="47">
        <f t="shared" si="0"/>
        <v>224.4</v>
      </c>
      <c r="D110" s="47">
        <f t="shared" si="1"/>
        <v>261.8</v>
      </c>
      <c r="E110" s="47">
        <f t="shared" si="2"/>
        <v>280.5</v>
      </c>
      <c r="F110" s="47">
        <f t="shared" si="3"/>
        <v>299.2</v>
      </c>
      <c r="G110" s="47">
        <v>374</v>
      </c>
      <c r="H110" s="76" t="s">
        <v>360</v>
      </c>
      <c r="I110" s="25" t="s">
        <v>205</v>
      </c>
      <c r="J110" s="26" t="s">
        <v>206</v>
      </c>
      <c r="K110" s="27" t="s">
        <v>24</v>
      </c>
      <c r="L110" s="27" t="s">
        <v>626</v>
      </c>
      <c r="M110" s="27"/>
      <c r="N110" s="34" t="s">
        <v>25</v>
      </c>
      <c r="O110" s="33">
        <v>180</v>
      </c>
      <c r="P110" s="20">
        <v>40</v>
      </c>
      <c r="Q110" s="20">
        <f t="shared" si="61"/>
        <v>0</v>
      </c>
      <c r="R110" s="86"/>
      <c r="S110" s="94">
        <v>145247342</v>
      </c>
      <c r="T110" s="100"/>
      <c r="U110" s="94">
        <v>851130370</v>
      </c>
      <c r="AK110" s="45"/>
      <c r="AL110" s="45"/>
      <c r="AM110" s="45"/>
      <c r="AN110" s="45"/>
      <c r="AO110" s="45"/>
      <c r="AP110" s="45"/>
      <c r="AQ110" s="45"/>
    </row>
    <row r="111" spans="1:43" s="45" customFormat="1" ht="14.45" customHeight="1" outlineLevel="1" x14ac:dyDescent="0.2">
      <c r="A111" s="24" t="s">
        <v>207</v>
      </c>
      <c r="B111" s="13" t="s">
        <v>35</v>
      </c>
      <c r="C111" s="47">
        <f t="shared" ref="C111:C152" si="88">G111-(G111*0.4)</f>
        <v>224.4</v>
      </c>
      <c r="D111" s="47">
        <f t="shared" ref="D111:D154" si="89">G111-(G111*0.3)</f>
        <v>261.8</v>
      </c>
      <c r="E111" s="47">
        <f t="shared" ref="E111:E154" si="90">G111-(G111*0.25)</f>
        <v>280.5</v>
      </c>
      <c r="F111" s="47">
        <f t="shared" ref="F111:F154" si="91">G111-(G111*0.2)</f>
        <v>299.2</v>
      </c>
      <c r="G111" s="47">
        <v>374</v>
      </c>
      <c r="H111" s="76" t="s">
        <v>361</v>
      </c>
      <c r="I111" s="25" t="s">
        <v>208</v>
      </c>
      <c r="J111" s="26" t="s">
        <v>209</v>
      </c>
      <c r="K111" s="27" t="s">
        <v>24</v>
      </c>
      <c r="L111" s="27" t="s">
        <v>626</v>
      </c>
      <c r="M111" s="27"/>
      <c r="N111" s="34" t="s">
        <v>25</v>
      </c>
      <c r="O111" s="33">
        <v>180</v>
      </c>
      <c r="P111" s="20">
        <v>40</v>
      </c>
      <c r="Q111" s="20">
        <f t="shared" si="61"/>
        <v>0</v>
      </c>
      <c r="R111" s="86"/>
      <c r="S111" s="94">
        <v>145247344</v>
      </c>
      <c r="T111" s="100"/>
      <c r="U111" s="94">
        <v>851044632</v>
      </c>
    </row>
    <row r="112" spans="1:43" s="153" customFormat="1" ht="14.45" customHeight="1" outlineLevel="1" x14ac:dyDescent="0.2">
      <c r="A112" s="154" t="s">
        <v>740</v>
      </c>
      <c r="B112" s="131"/>
      <c r="C112" s="144">
        <f t="shared" si="88"/>
        <v>250.2</v>
      </c>
      <c r="D112" s="144">
        <f t="shared" si="89"/>
        <v>291.89999999999998</v>
      </c>
      <c r="E112" s="144">
        <f t="shared" si="90"/>
        <v>312.75</v>
      </c>
      <c r="F112" s="144">
        <f t="shared" si="91"/>
        <v>333.6</v>
      </c>
      <c r="G112" s="144">
        <v>417</v>
      </c>
      <c r="H112" s="250" t="s">
        <v>745</v>
      </c>
      <c r="I112" s="134" t="s">
        <v>744</v>
      </c>
      <c r="J112" s="147" t="s">
        <v>752</v>
      </c>
      <c r="K112" s="155" t="s">
        <v>24</v>
      </c>
      <c r="L112" s="155" t="s">
        <v>626</v>
      </c>
      <c r="M112" s="155"/>
      <c r="N112" s="135" t="s">
        <v>107</v>
      </c>
      <c r="O112" s="136"/>
      <c r="P112" s="137">
        <v>20</v>
      </c>
      <c r="Q112" s="137">
        <f t="shared" si="61"/>
        <v>0</v>
      </c>
      <c r="R112" s="138"/>
      <c r="S112" s="151"/>
      <c r="T112" s="152"/>
      <c r="U112" s="151">
        <v>851044632</v>
      </c>
    </row>
    <row r="113" spans="1:43" s="153" customFormat="1" ht="14.45" customHeight="1" outlineLevel="1" x14ac:dyDescent="0.2">
      <c r="A113" s="154" t="s">
        <v>741</v>
      </c>
      <c r="B113" s="131"/>
      <c r="C113" s="144">
        <f t="shared" ref="C113" si="92">G113-(G113*0.4)</f>
        <v>250.2</v>
      </c>
      <c r="D113" s="144">
        <f t="shared" ref="D113" si="93">G113-(G113*0.3)</f>
        <v>291.89999999999998</v>
      </c>
      <c r="E113" s="144">
        <f t="shared" ref="E113" si="94">G113-(G113*0.25)</f>
        <v>312.75</v>
      </c>
      <c r="F113" s="144">
        <f t="shared" ref="F113" si="95">G113-(G113*0.2)</f>
        <v>333.6</v>
      </c>
      <c r="G113" s="144">
        <v>417</v>
      </c>
      <c r="H113" s="250" t="s">
        <v>747</v>
      </c>
      <c r="I113" s="134" t="s">
        <v>746</v>
      </c>
      <c r="J113" s="147" t="s">
        <v>754</v>
      </c>
      <c r="K113" s="155" t="s">
        <v>24</v>
      </c>
      <c r="L113" s="155" t="s">
        <v>626</v>
      </c>
      <c r="M113" s="155"/>
      <c r="N113" s="135" t="s">
        <v>107</v>
      </c>
      <c r="O113" s="136"/>
      <c r="P113" s="137">
        <v>20</v>
      </c>
      <c r="Q113" s="137">
        <f t="shared" ref="Q113" si="96">IF(B113="нет в наличии",0,IF(B113="по запросу",0,B113*G113))</f>
        <v>0</v>
      </c>
      <c r="R113" s="138"/>
      <c r="S113" s="151"/>
      <c r="T113" s="152"/>
      <c r="U113" s="151">
        <v>851044632</v>
      </c>
    </row>
    <row r="114" spans="1:43" s="153" customFormat="1" ht="14.45" customHeight="1" outlineLevel="1" x14ac:dyDescent="0.2">
      <c r="A114" s="154" t="s">
        <v>742</v>
      </c>
      <c r="B114" s="131"/>
      <c r="C114" s="144">
        <f t="shared" si="88"/>
        <v>250.2</v>
      </c>
      <c r="D114" s="144">
        <f t="shared" si="89"/>
        <v>291.89999999999998</v>
      </c>
      <c r="E114" s="144">
        <f t="shared" si="90"/>
        <v>312.75</v>
      </c>
      <c r="F114" s="144">
        <f t="shared" si="91"/>
        <v>333.6</v>
      </c>
      <c r="G114" s="144">
        <v>417</v>
      </c>
      <c r="H114" s="250" t="s">
        <v>749</v>
      </c>
      <c r="I114" s="134" t="s">
        <v>748</v>
      </c>
      <c r="J114" s="147" t="s">
        <v>755</v>
      </c>
      <c r="K114" s="155" t="s">
        <v>24</v>
      </c>
      <c r="L114" s="155" t="s">
        <v>626</v>
      </c>
      <c r="M114" s="155"/>
      <c r="N114" s="135" t="s">
        <v>107</v>
      </c>
      <c r="O114" s="136"/>
      <c r="P114" s="137">
        <v>20</v>
      </c>
      <c r="Q114" s="137">
        <f t="shared" si="61"/>
        <v>0</v>
      </c>
      <c r="R114" s="138"/>
      <c r="S114" s="151"/>
      <c r="T114" s="152"/>
      <c r="U114" s="151">
        <v>851044632</v>
      </c>
    </row>
    <row r="115" spans="1:43" s="153" customFormat="1" ht="14.45" customHeight="1" outlineLevel="1" x14ac:dyDescent="0.2">
      <c r="A115" s="154" t="s">
        <v>743</v>
      </c>
      <c r="B115" s="131"/>
      <c r="C115" s="144">
        <f t="shared" ref="C115" si="97">G115-(G115*0.4)</f>
        <v>250.2</v>
      </c>
      <c r="D115" s="144">
        <f t="shared" ref="D115" si="98">G115-(G115*0.3)</f>
        <v>291.89999999999998</v>
      </c>
      <c r="E115" s="144">
        <f t="shared" ref="E115" si="99">G115-(G115*0.25)</f>
        <v>312.75</v>
      </c>
      <c r="F115" s="144">
        <f t="shared" ref="F115" si="100">G115-(G115*0.2)</f>
        <v>333.6</v>
      </c>
      <c r="G115" s="144">
        <v>417</v>
      </c>
      <c r="H115" s="250" t="s">
        <v>751</v>
      </c>
      <c r="I115" s="134" t="s">
        <v>750</v>
      </c>
      <c r="J115" s="147" t="s">
        <v>753</v>
      </c>
      <c r="K115" s="155" t="s">
        <v>24</v>
      </c>
      <c r="L115" s="155" t="s">
        <v>626</v>
      </c>
      <c r="M115" s="155"/>
      <c r="N115" s="135" t="s">
        <v>107</v>
      </c>
      <c r="O115" s="136"/>
      <c r="P115" s="137">
        <v>20</v>
      </c>
      <c r="Q115" s="137">
        <f t="shared" ref="Q115" si="101">IF(B115="нет в наличии",0,IF(B115="по запросу",0,B115*G115))</f>
        <v>0</v>
      </c>
      <c r="R115" s="138"/>
      <c r="S115" s="151"/>
      <c r="T115" s="152"/>
      <c r="U115" s="151">
        <v>851044632</v>
      </c>
    </row>
    <row r="116" spans="1:43" s="153" customFormat="1" ht="12.75" customHeight="1" outlineLevel="1" x14ac:dyDescent="0.2">
      <c r="A116" s="143" t="s">
        <v>691</v>
      </c>
      <c r="B116" s="131"/>
      <c r="C116" s="257">
        <f t="shared" si="88"/>
        <v>272.39999999999998</v>
      </c>
      <c r="D116" s="144">
        <f>G116-(G116*0.3)</f>
        <v>317.8</v>
      </c>
      <c r="E116" s="144">
        <f>G116-(G116*0.25)</f>
        <v>340.5</v>
      </c>
      <c r="F116" s="144">
        <f>G116-(G116*0.2)</f>
        <v>363.2</v>
      </c>
      <c r="G116" s="144">
        <v>454</v>
      </c>
      <c r="H116" s="145" t="s">
        <v>689</v>
      </c>
      <c r="I116" s="146" t="s">
        <v>690</v>
      </c>
      <c r="J116" s="147" t="s">
        <v>713</v>
      </c>
      <c r="K116" s="148" t="s">
        <v>24</v>
      </c>
      <c r="L116" s="148">
        <v>1</v>
      </c>
      <c r="M116" s="148"/>
      <c r="N116" s="149"/>
      <c r="O116" s="150"/>
      <c r="P116" s="137">
        <v>30</v>
      </c>
      <c r="Q116" s="137">
        <f>IF(B116="нет в наличии",0,IF(B116="по запросу",0,B116*G116))</f>
        <v>0</v>
      </c>
      <c r="R116" s="138"/>
      <c r="S116" s="151"/>
      <c r="T116" s="152"/>
      <c r="U116" s="151"/>
    </row>
    <row r="117" spans="1:43" s="63" customFormat="1" ht="13.5" customHeight="1" outlineLevel="1" x14ac:dyDescent="0.25">
      <c r="A117" s="24" t="s">
        <v>391</v>
      </c>
      <c r="B117" s="55"/>
      <c r="C117" s="56">
        <f t="shared" si="88"/>
        <v>349.79999999999995</v>
      </c>
      <c r="D117" s="56">
        <f t="shared" si="89"/>
        <v>408.1</v>
      </c>
      <c r="E117" s="56">
        <f t="shared" si="90"/>
        <v>437.25</v>
      </c>
      <c r="F117" s="56">
        <f t="shared" si="91"/>
        <v>466.4</v>
      </c>
      <c r="G117" s="56">
        <v>583</v>
      </c>
      <c r="H117" s="105" t="s">
        <v>389</v>
      </c>
      <c r="I117" s="58" t="s">
        <v>390</v>
      </c>
      <c r="J117" s="106" t="s">
        <v>392</v>
      </c>
      <c r="K117" s="59" t="s">
        <v>24</v>
      </c>
      <c r="L117" s="59" t="s">
        <v>626</v>
      </c>
      <c r="M117" s="59"/>
      <c r="N117" s="60" t="s">
        <v>293</v>
      </c>
      <c r="O117" s="57">
        <v>200</v>
      </c>
      <c r="P117" s="61">
        <v>24</v>
      </c>
      <c r="Q117" s="20">
        <f t="shared" si="61"/>
        <v>0</v>
      </c>
      <c r="R117" s="87"/>
      <c r="S117" s="93"/>
      <c r="T117" s="96"/>
      <c r="U117" s="93"/>
      <c r="AK117" s="66"/>
      <c r="AL117" s="66"/>
      <c r="AM117" s="66"/>
      <c r="AN117" s="66"/>
      <c r="AO117" s="66"/>
      <c r="AP117" s="66"/>
      <c r="AQ117" s="66"/>
    </row>
    <row r="118" spans="1:43" s="63" customFormat="1" ht="13.5" customHeight="1" outlineLevel="1" x14ac:dyDescent="0.25">
      <c r="A118" s="24" t="s">
        <v>267</v>
      </c>
      <c r="B118" s="55"/>
      <c r="C118" s="56">
        <f t="shared" ref="C118:C120" si="102">G118-(G118*0.4)</f>
        <v>304.79999999999995</v>
      </c>
      <c r="D118" s="56">
        <f t="shared" ref="D118:D126" si="103">G118-(G118*0.3)</f>
        <v>355.6</v>
      </c>
      <c r="E118" s="56">
        <f t="shared" ref="E118:E127" si="104">G118-(G118*0.25)</f>
        <v>381</v>
      </c>
      <c r="F118" s="56">
        <f t="shared" ref="F118:F126" si="105">G118-(G118*0.2)</f>
        <v>406.4</v>
      </c>
      <c r="G118" s="56">
        <v>508</v>
      </c>
      <c r="H118" s="105" t="s">
        <v>362</v>
      </c>
      <c r="I118" s="58" t="s">
        <v>275</v>
      </c>
      <c r="J118" s="106" t="s">
        <v>284</v>
      </c>
      <c r="K118" s="59" t="s">
        <v>24</v>
      </c>
      <c r="L118" s="59" t="s">
        <v>626</v>
      </c>
      <c r="M118" s="59"/>
      <c r="N118" s="60" t="s">
        <v>25</v>
      </c>
      <c r="O118" s="57">
        <v>205</v>
      </c>
      <c r="P118" s="61">
        <v>24</v>
      </c>
      <c r="Q118" s="20">
        <f t="shared" si="61"/>
        <v>0</v>
      </c>
      <c r="R118" s="87"/>
      <c r="S118" s="93">
        <v>310981052</v>
      </c>
      <c r="T118" s="96"/>
      <c r="U118" s="93">
        <v>1823681897</v>
      </c>
      <c r="AK118" s="66"/>
      <c r="AL118" s="66"/>
      <c r="AM118" s="66"/>
      <c r="AN118" s="66"/>
      <c r="AO118" s="66"/>
      <c r="AP118" s="66"/>
      <c r="AQ118" s="66"/>
    </row>
    <row r="119" spans="1:43" s="63" customFormat="1" ht="13.5" customHeight="1" outlineLevel="1" x14ac:dyDescent="0.25">
      <c r="A119" s="24" t="s">
        <v>268</v>
      </c>
      <c r="B119" s="55"/>
      <c r="C119" s="56">
        <f t="shared" si="102"/>
        <v>304.79999999999995</v>
      </c>
      <c r="D119" s="56">
        <f t="shared" si="103"/>
        <v>355.6</v>
      </c>
      <c r="E119" s="56">
        <f t="shared" si="104"/>
        <v>381</v>
      </c>
      <c r="F119" s="56">
        <f t="shared" si="105"/>
        <v>406.4</v>
      </c>
      <c r="G119" s="56">
        <v>508</v>
      </c>
      <c r="H119" s="77" t="s">
        <v>363</v>
      </c>
      <c r="I119" s="58" t="s">
        <v>276</v>
      </c>
      <c r="J119" s="106" t="s">
        <v>283</v>
      </c>
      <c r="K119" s="59" t="s">
        <v>24</v>
      </c>
      <c r="L119" s="59" t="s">
        <v>626</v>
      </c>
      <c r="M119" s="59"/>
      <c r="N119" s="60" t="s">
        <v>25</v>
      </c>
      <c r="O119" s="57">
        <v>205</v>
      </c>
      <c r="P119" s="61">
        <v>24</v>
      </c>
      <c r="Q119" s="20">
        <f t="shared" si="61"/>
        <v>0</v>
      </c>
      <c r="R119" s="87"/>
      <c r="S119" s="93">
        <v>310986493</v>
      </c>
      <c r="T119" s="96"/>
      <c r="U119" s="93">
        <v>1823729050</v>
      </c>
      <c r="AK119" s="66"/>
      <c r="AL119" s="66"/>
      <c r="AM119" s="66"/>
      <c r="AN119" s="66"/>
      <c r="AO119" s="66"/>
      <c r="AP119" s="66"/>
      <c r="AQ119" s="66"/>
    </row>
    <row r="120" spans="1:43" s="63" customFormat="1" ht="13.5" customHeight="1" outlineLevel="1" x14ac:dyDescent="0.25">
      <c r="A120" s="24" t="s">
        <v>269</v>
      </c>
      <c r="B120" s="55"/>
      <c r="C120" s="56">
        <f t="shared" si="102"/>
        <v>304.79999999999995</v>
      </c>
      <c r="D120" s="56">
        <f t="shared" si="103"/>
        <v>355.6</v>
      </c>
      <c r="E120" s="56">
        <f t="shared" si="104"/>
        <v>381</v>
      </c>
      <c r="F120" s="56">
        <f t="shared" si="105"/>
        <v>406.4</v>
      </c>
      <c r="G120" s="56">
        <v>508</v>
      </c>
      <c r="H120" s="77" t="s">
        <v>364</v>
      </c>
      <c r="I120" s="58" t="s">
        <v>277</v>
      </c>
      <c r="J120" s="106" t="s">
        <v>282</v>
      </c>
      <c r="K120" s="59" t="s">
        <v>24</v>
      </c>
      <c r="L120" s="59" t="s">
        <v>626</v>
      </c>
      <c r="M120" s="59"/>
      <c r="N120" s="60" t="s">
        <v>25</v>
      </c>
      <c r="O120" s="57">
        <v>205</v>
      </c>
      <c r="P120" s="61">
        <v>24</v>
      </c>
      <c r="Q120" s="20">
        <f t="shared" si="61"/>
        <v>0</v>
      </c>
      <c r="R120" s="87"/>
      <c r="S120" s="93">
        <v>310991065</v>
      </c>
      <c r="T120" s="96"/>
      <c r="U120" s="93">
        <v>1823733710</v>
      </c>
      <c r="AK120" s="66"/>
      <c r="AL120" s="66"/>
      <c r="AM120" s="66"/>
      <c r="AN120" s="66"/>
      <c r="AO120" s="66"/>
      <c r="AP120" s="66"/>
      <c r="AQ120" s="66"/>
    </row>
    <row r="121" spans="1:43" s="63" customFormat="1" ht="13.5" customHeight="1" outlineLevel="1" x14ac:dyDescent="0.25">
      <c r="A121" s="24" t="s">
        <v>411</v>
      </c>
      <c r="B121" s="55"/>
      <c r="C121" s="56">
        <f>G121-(G121*0.3)</f>
        <v>337.4</v>
      </c>
      <c r="D121" s="56">
        <f t="shared" si="103"/>
        <v>337.4</v>
      </c>
      <c r="E121" s="56">
        <f t="shared" si="104"/>
        <v>361.5</v>
      </c>
      <c r="F121" s="56">
        <f t="shared" si="105"/>
        <v>385.6</v>
      </c>
      <c r="G121" s="56">
        <v>482</v>
      </c>
      <c r="H121" s="77" t="s">
        <v>412</v>
      </c>
      <c r="I121" s="58" t="s">
        <v>414</v>
      </c>
      <c r="J121" s="106" t="s">
        <v>442</v>
      </c>
      <c r="K121" s="59" t="s">
        <v>216</v>
      </c>
      <c r="L121" s="59" t="s">
        <v>628</v>
      </c>
      <c r="M121" s="59"/>
      <c r="N121" s="60" t="s">
        <v>293</v>
      </c>
      <c r="O121" s="57"/>
      <c r="P121" s="61">
        <v>50</v>
      </c>
      <c r="Q121" s="20">
        <f t="shared" si="61"/>
        <v>0</v>
      </c>
      <c r="R121" s="87"/>
      <c r="S121" s="93"/>
      <c r="T121" s="96"/>
      <c r="U121" s="93"/>
      <c r="AK121" s="66"/>
      <c r="AL121" s="66"/>
      <c r="AM121" s="66"/>
      <c r="AN121" s="66"/>
      <c r="AO121" s="66"/>
      <c r="AP121" s="66"/>
      <c r="AQ121" s="66"/>
    </row>
    <row r="122" spans="1:43" s="63" customFormat="1" ht="13.5" customHeight="1" outlineLevel="1" x14ac:dyDescent="0.25">
      <c r="A122" s="24" t="s">
        <v>410</v>
      </c>
      <c r="B122" s="55"/>
      <c r="C122" s="56">
        <f t="shared" ref="C122:C123" si="106">G122-(G122*0.3)</f>
        <v>337.4</v>
      </c>
      <c r="D122" s="56">
        <f t="shared" si="103"/>
        <v>337.4</v>
      </c>
      <c r="E122" s="56">
        <f t="shared" si="104"/>
        <v>361.5</v>
      </c>
      <c r="F122" s="56">
        <f t="shared" si="105"/>
        <v>385.6</v>
      </c>
      <c r="G122" s="56">
        <v>482</v>
      </c>
      <c r="H122" s="77" t="s">
        <v>420</v>
      </c>
      <c r="I122" s="58" t="s">
        <v>413</v>
      </c>
      <c r="J122" s="106" t="s">
        <v>444</v>
      </c>
      <c r="K122" s="59" t="s">
        <v>216</v>
      </c>
      <c r="L122" s="59" t="s">
        <v>628</v>
      </c>
      <c r="M122" s="59"/>
      <c r="N122" s="60" t="s">
        <v>293</v>
      </c>
      <c r="O122" s="57"/>
      <c r="P122" s="61">
        <v>50</v>
      </c>
      <c r="Q122" s="20">
        <f t="shared" si="61"/>
        <v>0</v>
      </c>
      <c r="R122" s="87"/>
      <c r="S122" s="93"/>
      <c r="T122" s="96"/>
      <c r="U122" s="93"/>
      <c r="AK122" s="66"/>
      <c r="AL122" s="66"/>
      <c r="AM122" s="66"/>
      <c r="AN122" s="66"/>
      <c r="AO122" s="66"/>
      <c r="AP122" s="66"/>
      <c r="AQ122" s="66"/>
    </row>
    <row r="123" spans="1:43" s="63" customFormat="1" ht="13.5" customHeight="1" outlineLevel="1" x14ac:dyDescent="0.25">
      <c r="A123" s="24" t="s">
        <v>418</v>
      </c>
      <c r="B123" s="55"/>
      <c r="C123" s="56">
        <f t="shared" si="106"/>
        <v>337.4</v>
      </c>
      <c r="D123" s="56">
        <f t="shared" si="103"/>
        <v>337.4</v>
      </c>
      <c r="E123" s="56">
        <f t="shared" si="104"/>
        <v>361.5</v>
      </c>
      <c r="F123" s="56">
        <f t="shared" si="105"/>
        <v>385.6</v>
      </c>
      <c r="G123" s="56">
        <v>482</v>
      </c>
      <c r="H123" s="77" t="s">
        <v>419</v>
      </c>
      <c r="I123" s="58" t="s">
        <v>421</v>
      </c>
      <c r="J123" s="106" t="s">
        <v>445</v>
      </c>
      <c r="K123" s="59" t="s">
        <v>216</v>
      </c>
      <c r="L123" s="59" t="s">
        <v>628</v>
      </c>
      <c r="M123" s="59"/>
      <c r="N123" s="60" t="s">
        <v>293</v>
      </c>
      <c r="O123" s="57"/>
      <c r="P123" s="61">
        <v>50</v>
      </c>
      <c r="Q123" s="20">
        <f t="shared" si="61"/>
        <v>0</v>
      </c>
      <c r="R123" s="87"/>
      <c r="S123" s="93"/>
      <c r="T123" s="96"/>
      <c r="U123" s="93"/>
      <c r="AK123" s="66"/>
      <c r="AL123" s="66"/>
      <c r="AM123" s="66"/>
      <c r="AN123" s="66"/>
      <c r="AO123" s="66"/>
      <c r="AP123" s="66"/>
      <c r="AQ123" s="66"/>
    </row>
    <row r="124" spans="1:43" s="63" customFormat="1" ht="13.5" customHeight="1" outlineLevel="1" x14ac:dyDescent="0.25">
      <c r="A124" s="24" t="s">
        <v>422</v>
      </c>
      <c r="B124" s="55"/>
      <c r="C124" s="56">
        <f>G124-(G124*0.3)</f>
        <v>337.4</v>
      </c>
      <c r="D124" s="56">
        <f t="shared" si="103"/>
        <v>337.4</v>
      </c>
      <c r="E124" s="56">
        <f t="shared" si="104"/>
        <v>361.5</v>
      </c>
      <c r="F124" s="56">
        <f t="shared" si="105"/>
        <v>385.6</v>
      </c>
      <c r="G124" s="56">
        <v>482</v>
      </c>
      <c r="H124" s="77" t="s">
        <v>423</v>
      </c>
      <c r="I124" s="58" t="s">
        <v>424</v>
      </c>
      <c r="J124" s="106" t="s">
        <v>443</v>
      </c>
      <c r="K124" s="59" t="s">
        <v>216</v>
      </c>
      <c r="L124" s="59" t="s">
        <v>628</v>
      </c>
      <c r="M124" s="59"/>
      <c r="N124" s="60" t="s">
        <v>293</v>
      </c>
      <c r="O124" s="57"/>
      <c r="P124" s="61">
        <v>50</v>
      </c>
      <c r="Q124" s="20">
        <f t="shared" ref="Q124:Q131" si="107">IF(B124="нет в наличии",0,IF(B124="по запросу",0,B124*G124))</f>
        <v>0</v>
      </c>
      <c r="R124" s="87"/>
      <c r="S124" s="93"/>
      <c r="T124" s="96"/>
      <c r="U124" s="93"/>
      <c r="AK124" s="66"/>
      <c r="AL124" s="66"/>
      <c r="AM124" s="66"/>
      <c r="AN124" s="66"/>
      <c r="AO124" s="66"/>
      <c r="AP124" s="66"/>
      <c r="AQ124" s="66"/>
    </row>
    <row r="125" spans="1:43" s="63" customFormat="1" ht="13.15" customHeight="1" outlineLevel="1" x14ac:dyDescent="0.25">
      <c r="A125" s="24" t="s">
        <v>483</v>
      </c>
      <c r="B125" s="55"/>
      <c r="C125" s="56">
        <f t="shared" ref="C125:C126" si="108">G125-(G125*0.3)</f>
        <v>337.4</v>
      </c>
      <c r="D125" s="56">
        <f t="shared" si="103"/>
        <v>337.4</v>
      </c>
      <c r="E125" s="56">
        <f t="shared" si="104"/>
        <v>361.5</v>
      </c>
      <c r="F125" s="56">
        <f t="shared" si="105"/>
        <v>385.6</v>
      </c>
      <c r="G125" s="56">
        <v>482</v>
      </c>
      <c r="H125" s="77" t="s">
        <v>481</v>
      </c>
      <c r="I125" s="58" t="s">
        <v>485</v>
      </c>
      <c r="J125" s="106" t="s">
        <v>708</v>
      </c>
      <c r="K125" s="59" t="s">
        <v>216</v>
      </c>
      <c r="L125" s="59" t="s">
        <v>628</v>
      </c>
      <c r="M125" s="59"/>
      <c r="N125" s="60" t="s">
        <v>293</v>
      </c>
      <c r="O125" s="57"/>
      <c r="P125" s="126">
        <v>50</v>
      </c>
      <c r="Q125" s="61">
        <f t="shared" si="107"/>
        <v>0</v>
      </c>
      <c r="R125" s="87"/>
      <c r="S125" s="93"/>
      <c r="T125" s="96"/>
      <c r="U125" s="93"/>
      <c r="AK125" s="66"/>
      <c r="AL125" s="66"/>
      <c r="AM125" s="66"/>
      <c r="AN125" s="66"/>
      <c r="AO125" s="66"/>
      <c r="AP125" s="66"/>
      <c r="AQ125" s="66"/>
    </row>
    <row r="126" spans="1:43" s="63" customFormat="1" ht="13.15" customHeight="1" outlineLevel="1" x14ac:dyDescent="0.25">
      <c r="A126" s="24" t="s">
        <v>484</v>
      </c>
      <c r="B126" s="55"/>
      <c r="C126" s="56">
        <f t="shared" si="108"/>
        <v>337.4</v>
      </c>
      <c r="D126" s="56">
        <f t="shared" si="103"/>
        <v>337.4</v>
      </c>
      <c r="E126" s="56">
        <f t="shared" si="104"/>
        <v>361.5</v>
      </c>
      <c r="F126" s="56">
        <f t="shared" si="105"/>
        <v>385.6</v>
      </c>
      <c r="G126" s="56">
        <v>482</v>
      </c>
      <c r="H126" s="77" t="s">
        <v>482</v>
      </c>
      <c r="I126" s="58" t="s">
        <v>486</v>
      </c>
      <c r="J126" s="106" t="s">
        <v>707</v>
      </c>
      <c r="K126" s="59" t="s">
        <v>216</v>
      </c>
      <c r="L126" s="59" t="s">
        <v>628</v>
      </c>
      <c r="M126" s="59"/>
      <c r="N126" s="60" t="s">
        <v>293</v>
      </c>
      <c r="O126" s="57"/>
      <c r="P126" s="126">
        <v>50</v>
      </c>
      <c r="Q126" s="61">
        <f t="shared" si="107"/>
        <v>0</v>
      </c>
      <c r="R126" s="87"/>
      <c r="S126" s="93"/>
      <c r="T126" s="96"/>
      <c r="U126" s="93"/>
      <c r="AK126" s="66"/>
      <c r="AL126" s="66"/>
      <c r="AM126" s="66"/>
      <c r="AN126" s="66"/>
      <c r="AO126" s="66"/>
      <c r="AP126" s="66"/>
      <c r="AQ126" s="66"/>
    </row>
    <row r="127" spans="1:43" s="45" customFormat="1" outlineLevel="1" x14ac:dyDescent="0.2">
      <c r="A127" s="30" t="s">
        <v>210</v>
      </c>
      <c r="B127" s="55"/>
      <c r="C127" s="47">
        <f t="shared" si="88"/>
        <v>336.6</v>
      </c>
      <c r="D127" s="47">
        <f t="shared" si="89"/>
        <v>392.70000000000005</v>
      </c>
      <c r="E127" s="56">
        <f t="shared" si="104"/>
        <v>420.75</v>
      </c>
      <c r="F127" s="47">
        <f t="shared" si="91"/>
        <v>448.8</v>
      </c>
      <c r="G127" s="47">
        <v>561</v>
      </c>
      <c r="H127" s="76" t="s">
        <v>365</v>
      </c>
      <c r="I127" s="25" t="s">
        <v>211</v>
      </c>
      <c r="J127" s="26" t="s">
        <v>212</v>
      </c>
      <c r="K127" s="27" t="s">
        <v>24</v>
      </c>
      <c r="L127" s="27" t="s">
        <v>626</v>
      </c>
      <c r="M127" s="27"/>
      <c r="N127" s="34" t="s">
        <v>107</v>
      </c>
      <c r="O127" s="33">
        <v>448</v>
      </c>
      <c r="P127" s="20">
        <v>30</v>
      </c>
      <c r="Q127" s="20">
        <f t="shared" si="107"/>
        <v>0</v>
      </c>
      <c r="R127" s="86"/>
      <c r="S127" s="94">
        <v>200045530</v>
      </c>
      <c r="T127" s="100"/>
      <c r="U127" s="94">
        <v>1378081027</v>
      </c>
    </row>
    <row r="128" spans="1:43" s="123" customFormat="1" outlineLevel="1" x14ac:dyDescent="0.2">
      <c r="A128" s="112" t="s">
        <v>448</v>
      </c>
      <c r="B128" s="55"/>
      <c r="C128" s="113">
        <f t="shared" si="88"/>
        <v>336.6</v>
      </c>
      <c r="D128" s="113">
        <f t="shared" si="89"/>
        <v>392.70000000000005</v>
      </c>
      <c r="E128" s="113">
        <f t="shared" si="90"/>
        <v>420.75</v>
      </c>
      <c r="F128" s="113">
        <f t="shared" si="91"/>
        <v>448.8</v>
      </c>
      <c r="G128" s="47">
        <v>561</v>
      </c>
      <c r="H128" s="114" t="s">
        <v>449</v>
      </c>
      <c r="I128" s="115" t="s">
        <v>450</v>
      </c>
      <c r="J128" s="116" t="s">
        <v>451</v>
      </c>
      <c r="K128" s="117" t="s">
        <v>24</v>
      </c>
      <c r="L128" s="27" t="s">
        <v>626</v>
      </c>
      <c r="M128" s="117"/>
      <c r="N128" s="118" t="s">
        <v>107</v>
      </c>
      <c r="O128" s="119">
        <v>440</v>
      </c>
      <c r="P128" s="120">
        <v>30</v>
      </c>
      <c r="Q128" s="20">
        <f t="shared" si="107"/>
        <v>0</v>
      </c>
      <c r="R128" s="121"/>
      <c r="S128" s="122">
        <v>200046516</v>
      </c>
    </row>
    <row r="129" spans="1:43" s="110" customFormat="1" outlineLevel="1" x14ac:dyDescent="0.2">
      <c r="A129" s="54" t="s">
        <v>266</v>
      </c>
      <c r="B129" s="55"/>
      <c r="C129" s="107">
        <f t="shared" ref="C129" si="109">G129-(G129*0.4)</f>
        <v>336.6</v>
      </c>
      <c r="D129" s="107">
        <f t="shared" ref="D129" si="110">G129-(G129*0.3)</f>
        <v>392.70000000000005</v>
      </c>
      <c r="E129" s="107">
        <f t="shared" ref="E129" si="111">G129-(G129*0.25)</f>
        <v>420.75</v>
      </c>
      <c r="F129" s="107">
        <f t="shared" ref="F129" si="112">G129-(G129*0.2)</f>
        <v>448.8</v>
      </c>
      <c r="G129" s="47">
        <v>561</v>
      </c>
      <c r="H129" s="77" t="s">
        <v>366</v>
      </c>
      <c r="I129" s="58" t="s">
        <v>274</v>
      </c>
      <c r="J129" s="106" t="s">
        <v>285</v>
      </c>
      <c r="K129" s="59" t="s">
        <v>24</v>
      </c>
      <c r="L129" s="59" t="s">
        <v>626</v>
      </c>
      <c r="M129" s="59"/>
      <c r="N129" s="60" t="s">
        <v>107</v>
      </c>
      <c r="O129" s="57">
        <v>400</v>
      </c>
      <c r="P129" s="61">
        <v>30</v>
      </c>
      <c r="Q129" s="20">
        <f t="shared" si="107"/>
        <v>0</v>
      </c>
      <c r="R129" s="87"/>
      <c r="S129" s="108">
        <v>307397151</v>
      </c>
      <c r="T129" s="109"/>
      <c r="U129" s="108">
        <v>1803700182</v>
      </c>
    </row>
    <row r="130" spans="1:43" ht="13.9" customHeight="1" outlineLevel="1" x14ac:dyDescent="0.2">
      <c r="A130" s="30" t="s">
        <v>213</v>
      </c>
      <c r="B130" s="13"/>
      <c r="C130" s="47">
        <f t="shared" si="88"/>
        <v>208.79999999999998</v>
      </c>
      <c r="D130" s="47">
        <f t="shared" si="89"/>
        <v>243.60000000000002</v>
      </c>
      <c r="E130" s="47">
        <f t="shared" si="90"/>
        <v>261</v>
      </c>
      <c r="F130" s="47">
        <f t="shared" si="91"/>
        <v>278.39999999999998</v>
      </c>
      <c r="G130" s="47">
        <v>348</v>
      </c>
      <c r="H130" s="76" t="s">
        <v>367</v>
      </c>
      <c r="I130" s="25" t="s">
        <v>214</v>
      </c>
      <c r="J130" s="26" t="s">
        <v>215</v>
      </c>
      <c r="K130" s="27" t="s">
        <v>216</v>
      </c>
      <c r="L130" s="27" t="s">
        <v>626</v>
      </c>
      <c r="M130" s="27"/>
      <c r="N130" s="34" t="s">
        <v>217</v>
      </c>
      <c r="O130" s="33">
        <v>350</v>
      </c>
      <c r="P130" s="20">
        <v>30</v>
      </c>
      <c r="Q130" s="20">
        <f t="shared" si="107"/>
        <v>0</v>
      </c>
      <c r="R130" s="86"/>
      <c r="S130" s="94">
        <v>148608202</v>
      </c>
      <c r="T130" s="100"/>
      <c r="U130" s="94">
        <v>877245752</v>
      </c>
      <c r="AK130" s="45"/>
      <c r="AL130" s="45"/>
      <c r="AM130" s="45"/>
      <c r="AN130" s="45"/>
      <c r="AO130" s="45"/>
      <c r="AP130" s="45"/>
      <c r="AQ130" s="45"/>
    </row>
    <row r="131" spans="1:43" s="45" customFormat="1" outlineLevel="1" x14ac:dyDescent="0.2">
      <c r="A131" s="30" t="s">
        <v>218</v>
      </c>
      <c r="B131" s="13"/>
      <c r="C131" s="47">
        <f t="shared" si="88"/>
        <v>208.79999999999998</v>
      </c>
      <c r="D131" s="47">
        <f t="shared" si="89"/>
        <v>243.60000000000002</v>
      </c>
      <c r="E131" s="47">
        <f t="shared" si="90"/>
        <v>261</v>
      </c>
      <c r="F131" s="47">
        <f t="shared" si="91"/>
        <v>278.39999999999998</v>
      </c>
      <c r="G131" s="47">
        <v>348</v>
      </c>
      <c r="H131" s="75" t="s">
        <v>509</v>
      </c>
      <c r="I131" s="25" t="s">
        <v>219</v>
      </c>
      <c r="J131" s="26" t="s">
        <v>220</v>
      </c>
      <c r="K131" s="27" t="s">
        <v>216</v>
      </c>
      <c r="L131" s="27" t="s">
        <v>626</v>
      </c>
      <c r="M131" s="27"/>
      <c r="N131" s="34" t="s">
        <v>217</v>
      </c>
      <c r="O131" s="33">
        <v>350</v>
      </c>
      <c r="P131" s="20">
        <v>30</v>
      </c>
      <c r="Q131" s="20">
        <f t="shared" si="107"/>
        <v>0</v>
      </c>
      <c r="R131" s="86"/>
      <c r="S131" s="94">
        <v>149138311</v>
      </c>
      <c r="T131" s="100"/>
      <c r="U131" s="94">
        <v>877073545</v>
      </c>
    </row>
    <row r="132" spans="1:43" s="45" customFormat="1" ht="30" customHeight="1" x14ac:dyDescent="0.25">
      <c r="A132" s="300" t="s">
        <v>376</v>
      </c>
      <c r="B132" s="301"/>
      <c r="C132" s="301"/>
      <c r="D132" s="301"/>
      <c r="E132" s="301"/>
      <c r="F132" s="301"/>
      <c r="G132" s="301"/>
      <c r="H132" s="301"/>
      <c r="I132" s="301"/>
      <c r="J132" s="301"/>
      <c r="K132" s="301"/>
      <c r="L132" s="301"/>
      <c r="M132" s="301"/>
      <c r="N132" s="301"/>
      <c r="O132" s="301"/>
      <c r="P132" s="302"/>
      <c r="Q132" s="20"/>
      <c r="R132" s="86"/>
      <c r="S132" s="94"/>
      <c r="T132" s="100"/>
      <c r="U132" s="94"/>
    </row>
    <row r="133" spans="1:43" s="45" customFormat="1" outlineLevel="1" x14ac:dyDescent="0.2">
      <c r="A133" s="34" t="s">
        <v>381</v>
      </c>
      <c r="B133" s="13"/>
      <c r="C133" s="47">
        <f t="shared" ref="C133:C136" si="113">G133-(G133*0.4)</f>
        <v>467.4</v>
      </c>
      <c r="D133" s="47">
        <f t="shared" ref="D133:D136" si="114">G133-(G133*0.3)</f>
        <v>545.29999999999995</v>
      </c>
      <c r="E133" s="47">
        <f t="shared" ref="E133:E136" si="115">G133-(G133*0.25)</f>
        <v>584.25</v>
      </c>
      <c r="F133" s="47">
        <f t="shared" ref="F133:F136" si="116">G133-(G133*0.2)</f>
        <v>623.20000000000005</v>
      </c>
      <c r="G133" s="71">
        <v>779</v>
      </c>
      <c r="H133" s="81" t="s">
        <v>377</v>
      </c>
      <c r="I133" s="50">
        <v>7930084191482</v>
      </c>
      <c r="J133" s="101" t="s">
        <v>385</v>
      </c>
      <c r="K133" s="34"/>
      <c r="L133" s="34">
        <v>1</v>
      </c>
      <c r="M133" s="34"/>
      <c r="N133" s="34" t="s">
        <v>394</v>
      </c>
      <c r="O133" s="33"/>
      <c r="P133" s="20">
        <v>18</v>
      </c>
      <c r="Q133" s="20">
        <f t="shared" ref="Q133:Q154" si="117">IF(B133="нет в наличии",0,IF(B133="по запросу",0,B133*G133))</f>
        <v>0</v>
      </c>
      <c r="R133" s="86"/>
      <c r="S133" s="94"/>
      <c r="T133" s="100"/>
      <c r="U133" s="94"/>
    </row>
    <row r="134" spans="1:43" s="45" customFormat="1" ht="13.9" customHeight="1" outlineLevel="1" x14ac:dyDescent="0.2">
      <c r="A134" s="34" t="s">
        <v>382</v>
      </c>
      <c r="B134" s="13" t="s">
        <v>35</v>
      </c>
      <c r="C134" s="47">
        <f t="shared" si="113"/>
        <v>467.4</v>
      </c>
      <c r="D134" s="47">
        <f t="shared" si="114"/>
        <v>545.29999999999995</v>
      </c>
      <c r="E134" s="47">
        <f t="shared" si="115"/>
        <v>584.25</v>
      </c>
      <c r="F134" s="47">
        <f t="shared" si="116"/>
        <v>623.20000000000005</v>
      </c>
      <c r="G134" s="71">
        <v>779</v>
      </c>
      <c r="H134" s="81" t="s">
        <v>378</v>
      </c>
      <c r="I134" s="50">
        <v>7930084193943</v>
      </c>
      <c r="J134" s="102" t="s">
        <v>387</v>
      </c>
      <c r="K134" s="34"/>
      <c r="L134" s="34">
        <v>1</v>
      </c>
      <c r="M134" s="34"/>
      <c r="N134" s="34" t="s">
        <v>394</v>
      </c>
      <c r="O134" s="33"/>
      <c r="P134" s="20">
        <v>18</v>
      </c>
      <c r="Q134" s="20">
        <f t="shared" si="117"/>
        <v>0</v>
      </c>
      <c r="R134" s="86"/>
      <c r="S134" s="94"/>
      <c r="T134" s="100"/>
      <c r="U134" s="94"/>
    </row>
    <row r="135" spans="1:43" s="45" customFormat="1" outlineLevel="1" x14ac:dyDescent="0.2">
      <c r="A135" s="34" t="s">
        <v>383</v>
      </c>
      <c r="B135" s="13"/>
      <c r="C135" s="47">
        <f t="shared" ref="C135" si="118">G135-(G135*0.4)</f>
        <v>467.4</v>
      </c>
      <c r="D135" s="47">
        <f t="shared" ref="D135" si="119">G135-(G135*0.3)</f>
        <v>545.29999999999995</v>
      </c>
      <c r="E135" s="47">
        <f t="shared" ref="E135" si="120">G135-(G135*0.25)</f>
        <v>584.25</v>
      </c>
      <c r="F135" s="47">
        <f t="shared" ref="F135" si="121">G135-(G135*0.2)</f>
        <v>623.20000000000005</v>
      </c>
      <c r="G135" s="71">
        <v>779</v>
      </c>
      <c r="H135" s="81" t="s">
        <v>379</v>
      </c>
      <c r="I135" s="50">
        <v>7930084193950</v>
      </c>
      <c r="J135" s="102" t="s">
        <v>386</v>
      </c>
      <c r="K135" s="34"/>
      <c r="L135" s="34">
        <v>1</v>
      </c>
      <c r="M135" s="34"/>
      <c r="N135" s="34" t="s">
        <v>394</v>
      </c>
      <c r="O135" s="33"/>
      <c r="P135" s="20">
        <v>18</v>
      </c>
      <c r="Q135" s="20">
        <f t="shared" si="117"/>
        <v>0</v>
      </c>
      <c r="R135" s="86"/>
      <c r="S135" s="94"/>
      <c r="T135" s="100"/>
      <c r="U135" s="94"/>
    </row>
    <row r="136" spans="1:43" s="45" customFormat="1" outlineLevel="1" x14ac:dyDescent="0.2">
      <c r="A136" s="34" t="s">
        <v>384</v>
      </c>
      <c r="B136" s="13"/>
      <c r="C136" s="47">
        <f t="shared" si="113"/>
        <v>467.4</v>
      </c>
      <c r="D136" s="47">
        <f t="shared" si="114"/>
        <v>545.29999999999995</v>
      </c>
      <c r="E136" s="47">
        <f t="shared" si="115"/>
        <v>584.25</v>
      </c>
      <c r="F136" s="47">
        <f t="shared" si="116"/>
        <v>623.20000000000005</v>
      </c>
      <c r="G136" s="71">
        <v>779</v>
      </c>
      <c r="H136" s="81" t="s">
        <v>380</v>
      </c>
      <c r="I136" s="50">
        <v>7930084193974</v>
      </c>
      <c r="J136" s="102" t="s">
        <v>388</v>
      </c>
      <c r="K136" s="34"/>
      <c r="L136" s="34">
        <v>1</v>
      </c>
      <c r="M136" s="34"/>
      <c r="N136" s="34" t="s">
        <v>394</v>
      </c>
      <c r="O136" s="33"/>
      <c r="P136" s="20">
        <v>18</v>
      </c>
      <c r="Q136" s="20">
        <f t="shared" si="117"/>
        <v>0</v>
      </c>
      <c r="R136" s="86"/>
      <c r="S136" s="94"/>
      <c r="T136" s="100"/>
      <c r="U136" s="94"/>
    </row>
    <row r="137" spans="1:43" s="45" customFormat="1" outlineLevel="1" x14ac:dyDescent="0.2">
      <c r="A137" s="34" t="s">
        <v>400</v>
      </c>
      <c r="B137" s="13"/>
      <c r="C137" s="47">
        <f t="shared" si="88"/>
        <v>687</v>
      </c>
      <c r="D137" s="47">
        <f t="shared" si="89"/>
        <v>801.5</v>
      </c>
      <c r="E137" s="47">
        <f t="shared" si="90"/>
        <v>858.75</v>
      </c>
      <c r="F137" s="47">
        <f t="shared" si="91"/>
        <v>916</v>
      </c>
      <c r="G137" s="71">
        <v>1145</v>
      </c>
      <c r="H137" s="81" t="s">
        <v>221</v>
      </c>
      <c r="I137" s="50">
        <v>7930084191611</v>
      </c>
      <c r="J137" s="51" t="s">
        <v>222</v>
      </c>
      <c r="K137" s="34"/>
      <c r="L137" s="34">
        <v>1</v>
      </c>
      <c r="M137" s="34"/>
      <c r="N137" s="34" t="s">
        <v>223</v>
      </c>
      <c r="O137" s="33"/>
      <c r="P137" s="20">
        <v>40</v>
      </c>
      <c r="Q137" s="20">
        <f t="shared" si="117"/>
        <v>0</v>
      </c>
      <c r="R137" s="86"/>
      <c r="S137" s="94"/>
      <c r="T137" s="100"/>
      <c r="U137" s="94"/>
    </row>
    <row r="138" spans="1:43" s="45" customFormat="1" outlineLevel="1" x14ac:dyDescent="0.2">
      <c r="A138" s="34" t="s">
        <v>401</v>
      </c>
      <c r="B138" s="13"/>
      <c r="C138" s="47">
        <f t="shared" si="88"/>
        <v>687</v>
      </c>
      <c r="D138" s="47">
        <f t="shared" si="89"/>
        <v>801.5</v>
      </c>
      <c r="E138" s="47">
        <f t="shared" si="90"/>
        <v>858.75</v>
      </c>
      <c r="F138" s="47">
        <f t="shared" si="91"/>
        <v>916</v>
      </c>
      <c r="G138" s="71">
        <v>1145</v>
      </c>
      <c r="H138" s="81" t="s">
        <v>224</v>
      </c>
      <c r="I138" s="50">
        <v>7930084194513</v>
      </c>
      <c r="J138" s="38" t="s">
        <v>225</v>
      </c>
      <c r="K138" s="34"/>
      <c r="L138" s="34">
        <v>1</v>
      </c>
      <c r="M138" s="34"/>
      <c r="N138" s="34" t="s">
        <v>223</v>
      </c>
      <c r="O138" s="33"/>
      <c r="P138" s="20">
        <v>40</v>
      </c>
      <c r="Q138" s="20">
        <f t="shared" si="117"/>
        <v>0</v>
      </c>
      <c r="R138" s="86"/>
      <c r="S138" s="94"/>
      <c r="T138" s="100"/>
      <c r="U138" s="94"/>
    </row>
    <row r="139" spans="1:43" s="45" customFormat="1" outlineLevel="1" x14ac:dyDescent="0.2">
      <c r="A139" s="34" t="s">
        <v>402</v>
      </c>
      <c r="B139" s="13"/>
      <c r="C139" s="47">
        <f t="shared" si="88"/>
        <v>687</v>
      </c>
      <c r="D139" s="47">
        <f t="shared" si="89"/>
        <v>801.5</v>
      </c>
      <c r="E139" s="47">
        <f t="shared" si="90"/>
        <v>858.75</v>
      </c>
      <c r="F139" s="47">
        <f t="shared" si="91"/>
        <v>916</v>
      </c>
      <c r="G139" s="71">
        <v>1145</v>
      </c>
      <c r="H139" s="81" t="s">
        <v>226</v>
      </c>
      <c r="I139" s="50">
        <v>7930084192625</v>
      </c>
      <c r="J139" s="38" t="s">
        <v>227</v>
      </c>
      <c r="K139" s="34"/>
      <c r="L139" s="34">
        <v>1</v>
      </c>
      <c r="M139" s="34"/>
      <c r="N139" s="34" t="s">
        <v>223</v>
      </c>
      <c r="O139" s="33"/>
      <c r="P139" s="20">
        <v>40</v>
      </c>
      <c r="Q139" s="20">
        <f t="shared" si="117"/>
        <v>0</v>
      </c>
      <c r="R139" s="86"/>
      <c r="S139" s="94"/>
      <c r="T139" s="100"/>
      <c r="U139" s="94"/>
    </row>
    <row r="140" spans="1:43" s="45" customFormat="1" outlineLevel="1" x14ac:dyDescent="0.2">
      <c r="A140" s="34" t="s">
        <v>403</v>
      </c>
      <c r="B140" s="13"/>
      <c r="C140" s="47">
        <f t="shared" si="88"/>
        <v>687</v>
      </c>
      <c r="D140" s="47">
        <f t="shared" si="89"/>
        <v>801.5</v>
      </c>
      <c r="E140" s="47">
        <f t="shared" si="90"/>
        <v>858.75</v>
      </c>
      <c r="F140" s="47">
        <f t="shared" si="91"/>
        <v>916</v>
      </c>
      <c r="G140" s="71">
        <v>1145</v>
      </c>
      <c r="H140" s="81" t="s">
        <v>228</v>
      </c>
      <c r="I140" s="50">
        <v>7930084191604</v>
      </c>
      <c r="J140" s="38" t="s">
        <v>229</v>
      </c>
      <c r="K140" s="34"/>
      <c r="L140" s="34">
        <v>1</v>
      </c>
      <c r="M140" s="34"/>
      <c r="N140" s="34" t="s">
        <v>223</v>
      </c>
      <c r="O140" s="33"/>
      <c r="P140" s="20">
        <v>40</v>
      </c>
      <c r="Q140" s="20">
        <f t="shared" si="117"/>
        <v>0</v>
      </c>
      <c r="R140" s="86"/>
      <c r="S140" s="94"/>
      <c r="T140" s="100"/>
      <c r="U140" s="94"/>
    </row>
    <row r="141" spans="1:43" s="45" customFormat="1" outlineLevel="1" x14ac:dyDescent="0.2">
      <c r="A141" s="34" t="s">
        <v>404</v>
      </c>
      <c r="B141" s="13"/>
      <c r="C141" s="47">
        <f t="shared" si="88"/>
        <v>687</v>
      </c>
      <c r="D141" s="47">
        <f t="shared" si="89"/>
        <v>801.5</v>
      </c>
      <c r="E141" s="47">
        <f t="shared" si="90"/>
        <v>858.75</v>
      </c>
      <c r="F141" s="47">
        <f t="shared" si="91"/>
        <v>916</v>
      </c>
      <c r="G141" s="71">
        <v>1145</v>
      </c>
      <c r="H141" s="81" t="s">
        <v>230</v>
      </c>
      <c r="I141" s="50">
        <v>7930084192632</v>
      </c>
      <c r="J141" s="38" t="s">
        <v>231</v>
      </c>
      <c r="K141" s="34"/>
      <c r="L141" s="34">
        <v>1</v>
      </c>
      <c r="M141" s="34"/>
      <c r="N141" s="34" t="s">
        <v>223</v>
      </c>
      <c r="O141" s="33"/>
      <c r="P141" s="20">
        <v>40</v>
      </c>
      <c r="Q141" s="20">
        <f t="shared" si="117"/>
        <v>0</v>
      </c>
      <c r="R141" s="86"/>
      <c r="S141" s="94"/>
      <c r="T141" s="100"/>
      <c r="U141" s="94"/>
    </row>
    <row r="142" spans="1:43" s="45" customFormat="1" outlineLevel="1" x14ac:dyDescent="0.2">
      <c r="A142" s="34" t="s">
        <v>232</v>
      </c>
      <c r="B142" s="13"/>
      <c r="C142" s="47">
        <f t="shared" si="88"/>
        <v>211.79999999999998</v>
      </c>
      <c r="D142" s="47">
        <f t="shared" si="89"/>
        <v>247.10000000000002</v>
      </c>
      <c r="E142" s="47">
        <f t="shared" si="90"/>
        <v>264.75</v>
      </c>
      <c r="F142" s="47">
        <f t="shared" si="91"/>
        <v>282.39999999999998</v>
      </c>
      <c r="G142" s="71">
        <v>353</v>
      </c>
      <c r="H142" s="81" t="s">
        <v>233</v>
      </c>
      <c r="I142" s="50">
        <v>7930084193899</v>
      </c>
      <c r="J142" s="38" t="s">
        <v>234</v>
      </c>
      <c r="K142" s="34"/>
      <c r="L142" s="34">
        <v>1</v>
      </c>
      <c r="M142" s="34"/>
      <c r="N142" s="34" t="s">
        <v>235</v>
      </c>
      <c r="O142" s="33"/>
      <c r="P142" s="20">
        <v>20</v>
      </c>
      <c r="Q142" s="20">
        <f t="shared" si="117"/>
        <v>0</v>
      </c>
      <c r="R142" s="86"/>
      <c r="S142" s="94"/>
      <c r="T142" s="100"/>
      <c r="U142" s="94"/>
    </row>
    <row r="143" spans="1:43" s="45" customFormat="1" ht="25.5" outlineLevel="1" x14ac:dyDescent="0.2">
      <c r="A143" s="30" t="s">
        <v>236</v>
      </c>
      <c r="B143" s="13"/>
      <c r="C143" s="47">
        <f t="shared" si="88"/>
        <v>211.79999999999998</v>
      </c>
      <c r="D143" s="47">
        <f t="shared" si="89"/>
        <v>247.10000000000002</v>
      </c>
      <c r="E143" s="47">
        <f t="shared" si="90"/>
        <v>264.75</v>
      </c>
      <c r="F143" s="47">
        <f t="shared" si="91"/>
        <v>282.39999999999998</v>
      </c>
      <c r="G143" s="71">
        <v>353</v>
      </c>
      <c r="H143" s="81" t="s">
        <v>237</v>
      </c>
      <c r="I143" s="50">
        <v>7930084193141</v>
      </c>
      <c r="J143" s="38" t="s">
        <v>238</v>
      </c>
      <c r="K143" s="34"/>
      <c r="L143" s="34">
        <v>1</v>
      </c>
      <c r="M143" s="34"/>
      <c r="N143" s="34" t="s">
        <v>235</v>
      </c>
      <c r="O143" s="33"/>
      <c r="P143" s="20">
        <v>20</v>
      </c>
      <c r="Q143" s="20">
        <f t="shared" si="117"/>
        <v>0</v>
      </c>
      <c r="R143" s="86"/>
      <c r="S143" s="94"/>
      <c r="T143" s="100"/>
      <c r="U143" s="94"/>
    </row>
    <row r="144" spans="1:43" s="45" customFormat="1" outlineLevel="1" x14ac:dyDescent="0.2">
      <c r="A144" s="30" t="s">
        <v>399</v>
      </c>
      <c r="B144" s="13"/>
      <c r="C144" s="47">
        <f t="shared" si="88"/>
        <v>807</v>
      </c>
      <c r="D144" s="47">
        <f t="shared" si="89"/>
        <v>941.5</v>
      </c>
      <c r="E144" s="47">
        <f t="shared" si="90"/>
        <v>1008.75</v>
      </c>
      <c r="F144" s="47">
        <f t="shared" si="91"/>
        <v>1076</v>
      </c>
      <c r="G144" s="71">
        <v>1345</v>
      </c>
      <c r="H144" s="81" t="s">
        <v>239</v>
      </c>
      <c r="I144" s="50">
        <v>7930084193417</v>
      </c>
      <c r="J144" s="38" t="s">
        <v>240</v>
      </c>
      <c r="K144" s="34"/>
      <c r="L144" s="34">
        <v>1</v>
      </c>
      <c r="M144" s="34"/>
      <c r="N144" s="34" t="s">
        <v>241</v>
      </c>
      <c r="O144" s="33"/>
      <c r="P144" s="20">
        <v>16</v>
      </c>
      <c r="Q144" s="20">
        <f t="shared" si="117"/>
        <v>0</v>
      </c>
      <c r="R144" s="86"/>
      <c r="S144" s="94"/>
      <c r="T144" s="100"/>
      <c r="U144" s="94"/>
    </row>
    <row r="145" spans="1:21" s="45" customFormat="1" outlineLevel="1" x14ac:dyDescent="0.2">
      <c r="A145" s="30" t="s">
        <v>397</v>
      </c>
      <c r="B145" s="13"/>
      <c r="C145" s="47">
        <f t="shared" si="88"/>
        <v>807</v>
      </c>
      <c r="D145" s="47">
        <f t="shared" si="89"/>
        <v>941.5</v>
      </c>
      <c r="E145" s="47">
        <f t="shared" si="90"/>
        <v>1008.75</v>
      </c>
      <c r="F145" s="47">
        <f t="shared" si="91"/>
        <v>1076</v>
      </c>
      <c r="G145" s="71">
        <v>1345</v>
      </c>
      <c r="H145" s="81" t="s">
        <v>242</v>
      </c>
      <c r="I145" s="50">
        <v>7930084192960</v>
      </c>
      <c r="J145" s="38" t="s">
        <v>243</v>
      </c>
      <c r="K145" s="34"/>
      <c r="L145" s="34">
        <v>1</v>
      </c>
      <c r="M145" s="34"/>
      <c r="N145" s="34" t="s">
        <v>241</v>
      </c>
      <c r="O145" s="33"/>
      <c r="P145" s="20">
        <v>16</v>
      </c>
      <c r="Q145" s="20">
        <f t="shared" si="117"/>
        <v>0</v>
      </c>
      <c r="R145" s="86"/>
      <c r="S145" s="94"/>
      <c r="T145" s="100"/>
      <c r="U145" s="94"/>
    </row>
    <row r="146" spans="1:21" s="45" customFormat="1" outlineLevel="1" x14ac:dyDescent="0.2">
      <c r="A146" s="30" t="s">
        <v>398</v>
      </c>
      <c r="B146" s="13"/>
      <c r="C146" s="47">
        <f t="shared" si="88"/>
        <v>807</v>
      </c>
      <c r="D146" s="47">
        <f t="shared" si="89"/>
        <v>941.5</v>
      </c>
      <c r="E146" s="47">
        <f t="shared" si="90"/>
        <v>1008.75</v>
      </c>
      <c r="F146" s="47">
        <f t="shared" si="91"/>
        <v>1076</v>
      </c>
      <c r="G146" s="71">
        <v>1345</v>
      </c>
      <c r="H146" s="81" t="s">
        <v>244</v>
      </c>
      <c r="I146" s="50">
        <v>7930084192977</v>
      </c>
      <c r="J146" s="38" t="s">
        <v>245</v>
      </c>
      <c r="K146" s="34"/>
      <c r="L146" s="34">
        <v>1</v>
      </c>
      <c r="M146" s="34"/>
      <c r="N146" s="34" t="s">
        <v>241</v>
      </c>
      <c r="O146" s="33"/>
      <c r="P146" s="20">
        <v>16</v>
      </c>
      <c r="Q146" s="20">
        <f t="shared" si="117"/>
        <v>0</v>
      </c>
      <c r="R146" s="86"/>
      <c r="S146" s="94"/>
      <c r="T146" s="100"/>
      <c r="U146" s="94"/>
    </row>
    <row r="147" spans="1:21" s="45" customFormat="1" outlineLevel="1" x14ac:dyDescent="0.2">
      <c r="A147" s="34" t="s">
        <v>246</v>
      </c>
      <c r="B147" s="13"/>
      <c r="C147" s="47">
        <f t="shared" si="88"/>
        <v>120</v>
      </c>
      <c r="D147" s="47">
        <f t="shared" si="89"/>
        <v>140</v>
      </c>
      <c r="E147" s="47">
        <f t="shared" si="90"/>
        <v>150</v>
      </c>
      <c r="F147" s="47">
        <f t="shared" si="91"/>
        <v>160</v>
      </c>
      <c r="G147" s="71">
        <v>200</v>
      </c>
      <c r="H147" s="81" t="s">
        <v>247</v>
      </c>
      <c r="I147" s="50">
        <v>7930084193325</v>
      </c>
      <c r="J147" s="38" t="s">
        <v>248</v>
      </c>
      <c r="K147" s="34"/>
      <c r="L147" s="34">
        <v>1</v>
      </c>
      <c r="M147" s="34"/>
      <c r="N147" s="34" t="s">
        <v>249</v>
      </c>
      <c r="O147" s="33"/>
      <c r="P147" s="20">
        <v>10</v>
      </c>
      <c r="Q147" s="20">
        <f t="shared" si="117"/>
        <v>0</v>
      </c>
      <c r="R147" s="86"/>
      <c r="S147" s="94"/>
      <c r="T147" s="100"/>
      <c r="U147" s="94"/>
    </row>
    <row r="148" spans="1:21" s="45" customFormat="1" outlineLevel="1" x14ac:dyDescent="0.2">
      <c r="A148" s="34" t="s">
        <v>405</v>
      </c>
      <c r="B148" s="13"/>
      <c r="C148" s="47">
        <f t="shared" si="88"/>
        <v>779.4</v>
      </c>
      <c r="D148" s="47">
        <f t="shared" si="89"/>
        <v>909.3</v>
      </c>
      <c r="E148" s="47">
        <f t="shared" si="90"/>
        <v>974.25</v>
      </c>
      <c r="F148" s="47">
        <f t="shared" si="91"/>
        <v>1039.2</v>
      </c>
      <c r="G148" s="71">
        <v>1299</v>
      </c>
      <c r="H148" s="81" t="s">
        <v>250</v>
      </c>
      <c r="I148" s="50">
        <v>7930084191581</v>
      </c>
      <c r="J148" s="38" t="s">
        <v>251</v>
      </c>
      <c r="K148" s="34"/>
      <c r="L148" s="34">
        <v>1</v>
      </c>
      <c r="M148" s="34"/>
      <c r="N148" s="34" t="s">
        <v>223</v>
      </c>
      <c r="O148" s="33"/>
      <c r="P148" s="20">
        <v>30</v>
      </c>
      <c r="Q148" s="20">
        <f t="shared" si="117"/>
        <v>0</v>
      </c>
      <c r="R148" s="86"/>
      <c r="S148" s="94"/>
      <c r="T148" s="100"/>
      <c r="U148" s="94"/>
    </row>
    <row r="149" spans="1:21" outlineLevel="1" x14ac:dyDescent="0.2">
      <c r="A149" s="34" t="s">
        <v>406</v>
      </c>
      <c r="B149" s="13"/>
      <c r="C149" s="47">
        <f t="shared" si="88"/>
        <v>779.4</v>
      </c>
      <c r="D149" s="47">
        <f t="shared" si="89"/>
        <v>909.3</v>
      </c>
      <c r="E149" s="47">
        <f t="shared" si="90"/>
        <v>974.25</v>
      </c>
      <c r="F149" s="47">
        <f t="shared" si="91"/>
        <v>1039.2</v>
      </c>
      <c r="G149" s="72">
        <v>1299</v>
      </c>
      <c r="H149" s="81" t="s">
        <v>252</v>
      </c>
      <c r="I149" s="50">
        <v>7930084192274</v>
      </c>
      <c r="J149" s="38" t="s">
        <v>253</v>
      </c>
      <c r="K149" s="41"/>
      <c r="L149" s="34">
        <v>1</v>
      </c>
      <c r="M149" s="41"/>
      <c r="N149" s="34" t="s">
        <v>223</v>
      </c>
      <c r="O149" s="33"/>
      <c r="P149" s="20">
        <v>30</v>
      </c>
      <c r="Q149" s="20">
        <f t="shared" si="117"/>
        <v>0</v>
      </c>
      <c r="R149" s="86"/>
      <c r="S149" s="89"/>
      <c r="T149" s="97"/>
      <c r="U149" s="89"/>
    </row>
    <row r="150" spans="1:21" outlineLevel="1" x14ac:dyDescent="0.2">
      <c r="A150" s="34" t="s">
        <v>407</v>
      </c>
      <c r="B150" s="13"/>
      <c r="C150" s="47">
        <f t="shared" si="88"/>
        <v>779.4</v>
      </c>
      <c r="D150" s="47">
        <f t="shared" si="89"/>
        <v>909.3</v>
      </c>
      <c r="E150" s="47">
        <f t="shared" si="90"/>
        <v>974.25</v>
      </c>
      <c r="F150" s="47">
        <f t="shared" si="91"/>
        <v>1039.2</v>
      </c>
      <c r="G150" s="72">
        <v>1299</v>
      </c>
      <c r="H150" s="81" t="s">
        <v>254</v>
      </c>
      <c r="I150" s="50">
        <v>7930084192595</v>
      </c>
      <c r="J150" s="38" t="s">
        <v>255</v>
      </c>
      <c r="K150" s="41"/>
      <c r="L150" s="34">
        <v>1</v>
      </c>
      <c r="M150" s="41"/>
      <c r="N150" s="34" t="s">
        <v>223</v>
      </c>
      <c r="O150" s="33"/>
      <c r="P150" s="20">
        <v>30</v>
      </c>
      <c r="Q150" s="20">
        <f t="shared" si="117"/>
        <v>0</v>
      </c>
      <c r="R150" s="86"/>
      <c r="S150" s="89"/>
      <c r="T150" s="97"/>
      <c r="U150" s="89"/>
    </row>
    <row r="151" spans="1:21" outlineLevel="1" x14ac:dyDescent="0.2">
      <c r="A151" s="34" t="s">
        <v>408</v>
      </c>
      <c r="B151" s="13"/>
      <c r="C151" s="47">
        <f t="shared" si="88"/>
        <v>779.4</v>
      </c>
      <c r="D151" s="47">
        <f t="shared" si="89"/>
        <v>909.3</v>
      </c>
      <c r="E151" s="47">
        <f t="shared" si="90"/>
        <v>974.25</v>
      </c>
      <c r="F151" s="47">
        <f t="shared" si="91"/>
        <v>1039.2</v>
      </c>
      <c r="G151" s="72">
        <v>1299</v>
      </c>
      <c r="H151" s="81" t="s">
        <v>256</v>
      </c>
      <c r="I151" s="50">
        <v>7930084191598</v>
      </c>
      <c r="J151" s="38" t="s">
        <v>257</v>
      </c>
      <c r="K151" s="41"/>
      <c r="L151" s="34">
        <v>1</v>
      </c>
      <c r="M151" s="41"/>
      <c r="N151" s="34" t="s">
        <v>223</v>
      </c>
      <c r="O151" s="33"/>
      <c r="P151" s="20">
        <v>30</v>
      </c>
      <c r="Q151" s="20">
        <f t="shared" si="117"/>
        <v>0</v>
      </c>
      <c r="R151" s="86"/>
      <c r="S151" s="89"/>
      <c r="T151" s="97"/>
      <c r="U151" s="89"/>
    </row>
    <row r="152" spans="1:21" outlineLevel="1" x14ac:dyDescent="0.2">
      <c r="A152" s="34" t="s">
        <v>409</v>
      </c>
      <c r="B152" s="13"/>
      <c r="C152" s="47">
        <f t="shared" si="88"/>
        <v>779.4</v>
      </c>
      <c r="D152" s="47">
        <f t="shared" si="89"/>
        <v>909.3</v>
      </c>
      <c r="E152" s="47">
        <f t="shared" si="90"/>
        <v>974.25</v>
      </c>
      <c r="F152" s="47">
        <f t="shared" si="91"/>
        <v>1039.2</v>
      </c>
      <c r="G152" s="72">
        <v>1299</v>
      </c>
      <c r="H152" s="81" t="s">
        <v>258</v>
      </c>
      <c r="I152" s="50">
        <v>7930084192298</v>
      </c>
      <c r="J152" s="38" t="s">
        <v>259</v>
      </c>
      <c r="K152" s="41"/>
      <c r="L152" s="34">
        <v>1</v>
      </c>
      <c r="M152" s="41"/>
      <c r="N152" s="34" t="s">
        <v>223</v>
      </c>
      <c r="O152" s="33"/>
      <c r="P152" s="20">
        <v>30</v>
      </c>
      <c r="Q152" s="20">
        <f t="shared" si="117"/>
        <v>0</v>
      </c>
      <c r="R152" s="86"/>
      <c r="S152" s="89"/>
      <c r="T152" s="97"/>
      <c r="U152" s="89"/>
    </row>
    <row r="153" spans="1:21" outlineLevel="1" x14ac:dyDescent="0.2">
      <c r="A153" s="41" t="s">
        <v>260</v>
      </c>
      <c r="B153" s="13"/>
      <c r="C153" s="47">
        <f t="shared" ref="C153:C154" si="122">G153-(G153*0.4)</f>
        <v>182.39999999999998</v>
      </c>
      <c r="D153" s="47">
        <f t="shared" si="89"/>
        <v>212.8</v>
      </c>
      <c r="E153" s="47">
        <f t="shared" si="90"/>
        <v>228</v>
      </c>
      <c r="F153" s="47">
        <f t="shared" si="91"/>
        <v>243.2</v>
      </c>
      <c r="G153" s="72">
        <v>304</v>
      </c>
      <c r="H153" s="83" t="s">
        <v>261</v>
      </c>
      <c r="I153" s="52">
        <v>7930084194575</v>
      </c>
      <c r="J153" s="38" t="s">
        <v>262</v>
      </c>
      <c r="K153" s="41"/>
      <c r="L153" s="34">
        <v>1</v>
      </c>
      <c r="M153" s="41"/>
      <c r="N153" s="41" t="s">
        <v>263</v>
      </c>
      <c r="O153" s="53"/>
      <c r="P153" s="20">
        <v>10</v>
      </c>
      <c r="Q153" s="20">
        <f t="shared" si="117"/>
        <v>0</v>
      </c>
      <c r="R153" s="86"/>
      <c r="S153" s="89"/>
      <c r="T153" s="97"/>
      <c r="U153" s="89"/>
    </row>
    <row r="154" spans="1:21" outlineLevel="1" x14ac:dyDescent="0.2">
      <c r="A154" s="41" t="s">
        <v>264</v>
      </c>
      <c r="B154" s="13"/>
      <c r="C154" s="47">
        <f t="shared" si="122"/>
        <v>182.39999999999998</v>
      </c>
      <c r="D154" s="47">
        <f t="shared" si="89"/>
        <v>212.8</v>
      </c>
      <c r="E154" s="47">
        <f t="shared" si="90"/>
        <v>228</v>
      </c>
      <c r="F154" s="47">
        <f t="shared" si="91"/>
        <v>243.2</v>
      </c>
      <c r="G154" s="72">
        <v>304</v>
      </c>
      <c r="H154" s="83">
        <v>1030</v>
      </c>
      <c r="I154" s="52">
        <v>7930084194582</v>
      </c>
      <c r="J154" s="38" t="s">
        <v>265</v>
      </c>
      <c r="K154" s="41"/>
      <c r="L154" s="34">
        <v>1</v>
      </c>
      <c r="M154" s="41"/>
      <c r="N154" s="41" t="s">
        <v>263</v>
      </c>
      <c r="O154" s="53"/>
      <c r="P154" s="20">
        <v>10</v>
      </c>
      <c r="Q154" s="20">
        <f t="shared" si="117"/>
        <v>0</v>
      </c>
      <c r="R154" s="86"/>
      <c r="S154" s="89"/>
      <c r="T154" s="97"/>
      <c r="U154" s="89"/>
    </row>
    <row r="155" spans="1:21" s="45" customFormat="1" ht="33" customHeight="1" x14ac:dyDescent="0.25">
      <c r="A155" s="298" t="s">
        <v>518</v>
      </c>
      <c r="B155" s="299"/>
      <c r="C155" s="299"/>
      <c r="D155" s="299"/>
      <c r="E155" s="299"/>
      <c r="F155" s="299"/>
      <c r="G155" s="299"/>
      <c r="H155" s="299"/>
      <c r="I155" s="299"/>
      <c r="J155" s="299"/>
      <c r="K155" s="299"/>
      <c r="L155" s="299"/>
      <c r="M155" s="299"/>
      <c r="N155" s="299"/>
      <c r="O155" s="299"/>
      <c r="P155" s="299"/>
      <c r="Q155" s="20">
        <f t="shared" ref="Q155:Q203" si="123">IF(B155="нет в наличии",0,IF(B155="по запросу",0,B155*G155))</f>
        <v>0</v>
      </c>
      <c r="R155" s="86"/>
      <c r="S155" s="94"/>
      <c r="T155" s="100"/>
      <c r="U155" s="94"/>
    </row>
    <row r="156" spans="1:21" s="110" customFormat="1" ht="15" customHeight="1" outlineLevel="1" x14ac:dyDescent="0.2">
      <c r="A156" s="208" t="s">
        <v>519</v>
      </c>
      <c r="B156" s="251"/>
      <c r="C156" s="209">
        <f>G156-(G156*0.4)</f>
        <v>462</v>
      </c>
      <c r="D156" s="209">
        <f>G156-(G156*0.3)</f>
        <v>539</v>
      </c>
      <c r="E156" s="209">
        <f>G156-(G156*0.25)</f>
        <v>577.5</v>
      </c>
      <c r="F156" s="209">
        <f>G156-(G156*0.2)</f>
        <v>616</v>
      </c>
      <c r="G156" s="209">
        <v>770</v>
      </c>
      <c r="H156" s="210">
        <v>1054</v>
      </c>
      <c r="I156" s="211">
        <v>7930084194803</v>
      </c>
      <c r="J156" s="212" t="s">
        <v>521</v>
      </c>
      <c r="K156" s="213" t="s">
        <v>522</v>
      </c>
      <c r="L156" s="214">
        <v>1</v>
      </c>
      <c r="M156" s="215" t="s">
        <v>520</v>
      </c>
      <c r="N156" s="216" t="s">
        <v>523</v>
      </c>
      <c r="O156" s="217">
        <v>400</v>
      </c>
      <c r="P156" s="218">
        <v>36</v>
      </c>
      <c r="Q156" s="61">
        <f t="shared" si="123"/>
        <v>0</v>
      </c>
      <c r="R156" s="87"/>
      <c r="S156" s="108"/>
      <c r="T156" s="109"/>
      <c r="U156" s="108"/>
    </row>
    <row r="157" spans="1:21" s="110" customFormat="1" ht="15" customHeight="1" outlineLevel="1" x14ac:dyDescent="0.2">
      <c r="A157" s="208" t="s">
        <v>524</v>
      </c>
      <c r="B157" s="251"/>
      <c r="C157" s="209">
        <f t="shared" ref="C157:C194" si="124">G157-(G157*0.4)</f>
        <v>474</v>
      </c>
      <c r="D157" s="209">
        <f t="shared" ref="D157:D194" si="125">G157-(G157*0.3)</f>
        <v>553</v>
      </c>
      <c r="E157" s="209">
        <f t="shared" ref="E157:E194" si="126">G157-(G157*0.25)</f>
        <v>592.5</v>
      </c>
      <c r="F157" s="209">
        <f t="shared" ref="F157:F194" si="127">G157-(G157*0.2)</f>
        <v>632</v>
      </c>
      <c r="G157" s="209">
        <v>790</v>
      </c>
      <c r="H157" s="210" t="s">
        <v>525</v>
      </c>
      <c r="I157" s="211">
        <v>7930084192656</v>
      </c>
      <c r="J157" s="219" t="s">
        <v>527</v>
      </c>
      <c r="K157" s="220" t="s">
        <v>522</v>
      </c>
      <c r="L157" s="214">
        <v>1</v>
      </c>
      <c r="M157" s="215" t="s">
        <v>526</v>
      </c>
      <c r="N157" s="216" t="s">
        <v>528</v>
      </c>
      <c r="O157" s="217">
        <v>400</v>
      </c>
      <c r="P157" s="221">
        <v>18</v>
      </c>
      <c r="Q157" s="61">
        <f t="shared" si="123"/>
        <v>0</v>
      </c>
      <c r="R157" s="87"/>
      <c r="S157" s="108"/>
      <c r="T157" s="109"/>
      <c r="U157" s="108"/>
    </row>
    <row r="158" spans="1:21" s="110" customFormat="1" ht="15" customHeight="1" outlineLevel="1" x14ac:dyDescent="0.2">
      <c r="A158" s="222" t="s">
        <v>529</v>
      </c>
      <c r="B158" s="251"/>
      <c r="C158" s="209">
        <f t="shared" si="124"/>
        <v>570</v>
      </c>
      <c r="D158" s="209">
        <f t="shared" si="125"/>
        <v>665</v>
      </c>
      <c r="E158" s="209">
        <f t="shared" si="126"/>
        <v>712.5</v>
      </c>
      <c r="F158" s="209">
        <f t="shared" si="127"/>
        <v>760</v>
      </c>
      <c r="G158" s="209">
        <v>950</v>
      </c>
      <c r="H158" s="223" t="s">
        <v>530</v>
      </c>
      <c r="I158" s="211">
        <v>7930139600617</v>
      </c>
      <c r="J158" s="224" t="s">
        <v>532</v>
      </c>
      <c r="K158" s="225" t="s">
        <v>522</v>
      </c>
      <c r="L158" s="214">
        <v>1</v>
      </c>
      <c r="M158" s="226" t="s">
        <v>531</v>
      </c>
      <c r="N158" s="227" t="s">
        <v>533</v>
      </c>
      <c r="O158" s="228">
        <v>800</v>
      </c>
      <c r="P158" s="221">
        <v>20</v>
      </c>
      <c r="Q158" s="61">
        <f t="shared" si="123"/>
        <v>0</v>
      </c>
      <c r="R158" s="87"/>
      <c r="S158" s="108"/>
      <c r="T158" s="109"/>
      <c r="U158" s="108"/>
    </row>
    <row r="159" spans="1:21" s="110" customFormat="1" ht="15" customHeight="1" outlineLevel="1" x14ac:dyDescent="0.2">
      <c r="A159" s="222" t="s">
        <v>534</v>
      </c>
      <c r="B159" s="251"/>
      <c r="C159" s="209">
        <f t="shared" si="124"/>
        <v>540</v>
      </c>
      <c r="D159" s="209">
        <f t="shared" si="125"/>
        <v>630</v>
      </c>
      <c r="E159" s="209">
        <f t="shared" si="126"/>
        <v>675</v>
      </c>
      <c r="F159" s="209">
        <f t="shared" si="127"/>
        <v>720</v>
      </c>
      <c r="G159" s="209">
        <v>900</v>
      </c>
      <c r="H159" s="223" t="s">
        <v>535</v>
      </c>
      <c r="I159" s="211">
        <v>7930139601041</v>
      </c>
      <c r="J159" s="224" t="s">
        <v>537</v>
      </c>
      <c r="K159" s="225" t="s">
        <v>538</v>
      </c>
      <c r="L159" s="214">
        <v>1</v>
      </c>
      <c r="M159" s="226" t="s">
        <v>536</v>
      </c>
      <c r="N159" s="229" t="s">
        <v>539</v>
      </c>
      <c r="O159" s="228">
        <v>400</v>
      </c>
      <c r="P159" s="221">
        <v>20</v>
      </c>
      <c r="Q159" s="61">
        <f t="shared" si="123"/>
        <v>0</v>
      </c>
      <c r="R159" s="87"/>
      <c r="S159" s="108"/>
      <c r="T159" s="109"/>
      <c r="U159" s="108"/>
    </row>
    <row r="160" spans="1:21" s="110" customFormat="1" ht="15" customHeight="1" outlineLevel="1" x14ac:dyDescent="0.2">
      <c r="A160" s="222" t="s">
        <v>540</v>
      </c>
      <c r="B160" s="252"/>
      <c r="C160" s="209">
        <f t="shared" si="124"/>
        <v>450</v>
      </c>
      <c r="D160" s="209">
        <f t="shared" si="125"/>
        <v>525</v>
      </c>
      <c r="E160" s="209">
        <f t="shared" si="126"/>
        <v>562.5</v>
      </c>
      <c r="F160" s="209">
        <f t="shared" si="127"/>
        <v>600</v>
      </c>
      <c r="G160" s="209">
        <v>750</v>
      </c>
      <c r="H160" s="223" t="s">
        <v>541</v>
      </c>
      <c r="I160" s="211">
        <v>7930139600624</v>
      </c>
      <c r="J160" s="224" t="s">
        <v>543</v>
      </c>
      <c r="K160" s="225" t="s">
        <v>538</v>
      </c>
      <c r="L160" s="214">
        <v>1</v>
      </c>
      <c r="M160" s="226" t="s">
        <v>542</v>
      </c>
      <c r="N160" s="229" t="s">
        <v>544</v>
      </c>
      <c r="O160" s="228">
        <v>300</v>
      </c>
      <c r="P160" s="221">
        <v>40</v>
      </c>
      <c r="Q160" s="61">
        <f t="shared" si="123"/>
        <v>0</v>
      </c>
      <c r="R160" s="87"/>
      <c r="S160" s="108"/>
      <c r="T160" s="109"/>
      <c r="U160" s="108"/>
    </row>
    <row r="161" spans="1:21" s="110" customFormat="1" ht="15" customHeight="1" outlineLevel="1" x14ac:dyDescent="0.2">
      <c r="A161" s="222" t="s">
        <v>545</v>
      </c>
      <c r="B161" s="251"/>
      <c r="C161" s="209">
        <f t="shared" si="124"/>
        <v>420</v>
      </c>
      <c r="D161" s="209">
        <f t="shared" si="125"/>
        <v>490</v>
      </c>
      <c r="E161" s="209">
        <f t="shared" si="126"/>
        <v>525</v>
      </c>
      <c r="F161" s="209">
        <f t="shared" si="127"/>
        <v>560</v>
      </c>
      <c r="G161" s="209">
        <v>700</v>
      </c>
      <c r="H161" s="223" t="s">
        <v>546</v>
      </c>
      <c r="I161" s="211">
        <v>7930139601287</v>
      </c>
      <c r="J161" s="224" t="s">
        <v>548</v>
      </c>
      <c r="K161" s="225" t="s">
        <v>538</v>
      </c>
      <c r="L161" s="214">
        <v>1</v>
      </c>
      <c r="M161" s="226" t="s">
        <v>547</v>
      </c>
      <c r="N161" s="229" t="s">
        <v>549</v>
      </c>
      <c r="O161" s="228">
        <v>300</v>
      </c>
      <c r="P161" s="221">
        <v>20</v>
      </c>
      <c r="Q161" s="61">
        <f t="shared" si="123"/>
        <v>0</v>
      </c>
      <c r="R161" s="87"/>
      <c r="S161" s="108"/>
      <c r="T161" s="109"/>
      <c r="U161" s="108"/>
    </row>
    <row r="162" spans="1:21" s="110" customFormat="1" ht="15" customHeight="1" outlineLevel="1" x14ac:dyDescent="0.2">
      <c r="A162" s="222" t="s">
        <v>550</v>
      </c>
      <c r="B162" s="252"/>
      <c r="C162" s="209">
        <f t="shared" si="124"/>
        <v>420</v>
      </c>
      <c r="D162" s="209">
        <f t="shared" si="125"/>
        <v>490</v>
      </c>
      <c r="E162" s="209">
        <f t="shared" si="126"/>
        <v>525</v>
      </c>
      <c r="F162" s="209">
        <f t="shared" si="127"/>
        <v>560</v>
      </c>
      <c r="G162" s="209">
        <v>700</v>
      </c>
      <c r="H162" s="223" t="s">
        <v>551</v>
      </c>
      <c r="I162" s="211">
        <v>7930139601256</v>
      </c>
      <c r="J162" s="224" t="s">
        <v>553</v>
      </c>
      <c r="K162" s="225" t="s">
        <v>522</v>
      </c>
      <c r="L162" s="214">
        <v>1</v>
      </c>
      <c r="M162" s="226" t="s">
        <v>552</v>
      </c>
      <c r="N162" s="229" t="s">
        <v>554</v>
      </c>
      <c r="O162" s="228">
        <v>300</v>
      </c>
      <c r="P162" s="221">
        <v>20</v>
      </c>
      <c r="Q162" s="61">
        <f t="shared" si="123"/>
        <v>0</v>
      </c>
      <c r="R162" s="87"/>
      <c r="S162" s="108"/>
      <c r="T162" s="109"/>
      <c r="U162" s="108"/>
    </row>
    <row r="163" spans="1:21" s="110" customFormat="1" ht="15" customHeight="1" outlineLevel="1" x14ac:dyDescent="0.2">
      <c r="A163" s="231" t="s">
        <v>555</v>
      </c>
      <c r="B163" s="251"/>
      <c r="C163" s="209">
        <f t="shared" si="124"/>
        <v>510</v>
      </c>
      <c r="D163" s="209">
        <f t="shared" si="125"/>
        <v>595</v>
      </c>
      <c r="E163" s="209">
        <f t="shared" si="126"/>
        <v>637.5</v>
      </c>
      <c r="F163" s="209">
        <f t="shared" si="127"/>
        <v>680</v>
      </c>
      <c r="G163" s="209">
        <v>850</v>
      </c>
      <c r="H163" s="223" t="s">
        <v>556</v>
      </c>
      <c r="I163" s="211">
        <v>7930139601201</v>
      </c>
      <c r="J163" s="224" t="s">
        <v>558</v>
      </c>
      <c r="K163" s="225" t="s">
        <v>538</v>
      </c>
      <c r="L163" s="214">
        <v>1</v>
      </c>
      <c r="M163" s="226" t="s">
        <v>557</v>
      </c>
      <c r="N163" s="229" t="s">
        <v>559</v>
      </c>
      <c r="O163" s="228">
        <v>300</v>
      </c>
      <c r="P163" s="221">
        <v>20</v>
      </c>
      <c r="Q163" s="61">
        <f t="shared" si="123"/>
        <v>0</v>
      </c>
      <c r="R163" s="87"/>
      <c r="S163" s="108"/>
      <c r="T163" s="109"/>
      <c r="U163" s="108"/>
    </row>
    <row r="164" spans="1:21" s="110" customFormat="1" ht="15" customHeight="1" outlineLevel="1" x14ac:dyDescent="0.2">
      <c r="A164" s="222" t="s">
        <v>560</v>
      </c>
      <c r="B164" s="251"/>
      <c r="C164" s="209">
        <f t="shared" si="124"/>
        <v>420</v>
      </c>
      <c r="D164" s="209">
        <f t="shared" si="125"/>
        <v>490</v>
      </c>
      <c r="E164" s="209">
        <f t="shared" si="126"/>
        <v>525</v>
      </c>
      <c r="F164" s="209">
        <f t="shared" si="127"/>
        <v>560</v>
      </c>
      <c r="G164" s="209">
        <v>700</v>
      </c>
      <c r="H164" s="223" t="s">
        <v>561</v>
      </c>
      <c r="I164" s="211">
        <v>7930139601317</v>
      </c>
      <c r="J164" s="224" t="s">
        <v>563</v>
      </c>
      <c r="K164" s="225" t="s">
        <v>564</v>
      </c>
      <c r="L164" s="214">
        <v>1</v>
      </c>
      <c r="M164" s="226" t="s">
        <v>562</v>
      </c>
      <c r="N164" s="229" t="s">
        <v>565</v>
      </c>
      <c r="O164" s="228">
        <v>300</v>
      </c>
      <c r="P164" s="221">
        <v>20</v>
      </c>
      <c r="Q164" s="61">
        <f t="shared" si="123"/>
        <v>0</v>
      </c>
      <c r="R164" s="87"/>
      <c r="S164" s="108"/>
      <c r="T164" s="109"/>
      <c r="U164" s="108"/>
    </row>
    <row r="165" spans="1:21" s="110" customFormat="1" ht="15" customHeight="1" outlineLevel="1" x14ac:dyDescent="0.2">
      <c r="A165" s="222" t="s">
        <v>566</v>
      </c>
      <c r="B165" s="251"/>
      <c r="C165" s="209">
        <f t="shared" si="124"/>
        <v>450</v>
      </c>
      <c r="D165" s="209">
        <f t="shared" si="125"/>
        <v>525</v>
      </c>
      <c r="E165" s="209">
        <f t="shared" si="126"/>
        <v>562.5</v>
      </c>
      <c r="F165" s="209">
        <f t="shared" si="127"/>
        <v>600</v>
      </c>
      <c r="G165" s="209">
        <v>750</v>
      </c>
      <c r="H165" s="223" t="s">
        <v>567</v>
      </c>
      <c r="I165" s="211">
        <v>7930139601362</v>
      </c>
      <c r="J165" s="224" t="s">
        <v>569</v>
      </c>
      <c r="K165" s="227" t="s">
        <v>522</v>
      </c>
      <c r="L165" s="214">
        <v>1</v>
      </c>
      <c r="M165" s="226" t="s">
        <v>568</v>
      </c>
      <c r="N165" s="229" t="s">
        <v>570</v>
      </c>
      <c r="O165" s="228">
        <v>300</v>
      </c>
      <c r="P165" s="221">
        <v>30</v>
      </c>
      <c r="Q165" s="61">
        <f t="shared" si="123"/>
        <v>0</v>
      </c>
      <c r="R165" s="87"/>
      <c r="S165" s="108"/>
      <c r="T165" s="109"/>
      <c r="U165" s="108"/>
    </row>
    <row r="166" spans="1:21" s="110" customFormat="1" ht="15" customHeight="1" outlineLevel="1" x14ac:dyDescent="0.2">
      <c r="A166" s="222" t="s">
        <v>629</v>
      </c>
      <c r="B166" s="252"/>
      <c r="C166" s="209">
        <f t="shared" si="124"/>
        <v>150</v>
      </c>
      <c r="D166" s="209">
        <f t="shared" si="125"/>
        <v>175</v>
      </c>
      <c r="E166" s="209">
        <f t="shared" si="126"/>
        <v>187.5</v>
      </c>
      <c r="F166" s="209">
        <f t="shared" si="127"/>
        <v>200</v>
      </c>
      <c r="G166" s="209">
        <v>250</v>
      </c>
      <c r="H166" s="210">
        <v>1054</v>
      </c>
      <c r="I166" s="211">
        <v>7930139600792</v>
      </c>
      <c r="J166" s="106" t="s">
        <v>571</v>
      </c>
      <c r="K166" s="225" t="s">
        <v>522</v>
      </c>
      <c r="L166" s="214">
        <v>1</v>
      </c>
      <c r="M166" s="226" t="s">
        <v>640</v>
      </c>
      <c r="N166" s="232" t="s">
        <v>572</v>
      </c>
      <c r="O166" s="233">
        <v>100</v>
      </c>
      <c r="P166" s="221"/>
      <c r="Q166" s="61">
        <f t="shared" si="123"/>
        <v>0</v>
      </c>
      <c r="R166" s="87"/>
      <c r="S166" s="108"/>
      <c r="T166" s="109"/>
      <c r="U166" s="108"/>
    </row>
    <row r="167" spans="1:21" s="110" customFormat="1" ht="15" customHeight="1" outlineLevel="2" x14ac:dyDescent="0.2">
      <c r="A167" s="222" t="s">
        <v>630</v>
      </c>
      <c r="B167" s="252"/>
      <c r="C167" s="209">
        <f t="shared" si="124"/>
        <v>150</v>
      </c>
      <c r="D167" s="209">
        <f t="shared" si="125"/>
        <v>175</v>
      </c>
      <c r="E167" s="209">
        <f t="shared" si="126"/>
        <v>187.5</v>
      </c>
      <c r="F167" s="209">
        <f t="shared" si="127"/>
        <v>200</v>
      </c>
      <c r="G167" s="209">
        <v>250</v>
      </c>
      <c r="H167" s="210" t="s">
        <v>648</v>
      </c>
      <c r="I167" s="234">
        <v>7930139600792</v>
      </c>
      <c r="J167" s="106" t="s">
        <v>571</v>
      </c>
      <c r="K167" s="225" t="s">
        <v>522</v>
      </c>
      <c r="L167" s="214">
        <v>1</v>
      </c>
      <c r="M167" s="226" t="s">
        <v>640</v>
      </c>
      <c r="N167" s="232" t="s">
        <v>572</v>
      </c>
      <c r="O167" s="233">
        <v>100</v>
      </c>
      <c r="P167" s="221"/>
      <c r="Q167" s="61">
        <f t="shared" si="123"/>
        <v>0</v>
      </c>
      <c r="R167" s="87"/>
      <c r="S167" s="108"/>
      <c r="T167" s="109"/>
      <c r="U167" s="108"/>
    </row>
    <row r="168" spans="1:21" s="110" customFormat="1" ht="15" customHeight="1" outlineLevel="2" x14ac:dyDescent="0.2">
      <c r="A168" s="222" t="s">
        <v>631</v>
      </c>
      <c r="B168" s="252"/>
      <c r="C168" s="209">
        <f t="shared" si="124"/>
        <v>150</v>
      </c>
      <c r="D168" s="209">
        <f t="shared" si="125"/>
        <v>175</v>
      </c>
      <c r="E168" s="209">
        <f t="shared" si="126"/>
        <v>187.5</v>
      </c>
      <c r="F168" s="209">
        <f t="shared" si="127"/>
        <v>200</v>
      </c>
      <c r="G168" s="209">
        <v>250</v>
      </c>
      <c r="H168" s="210" t="s">
        <v>649</v>
      </c>
      <c r="I168" s="234">
        <v>7930139600990</v>
      </c>
      <c r="J168" s="106" t="s">
        <v>571</v>
      </c>
      <c r="K168" s="225" t="s">
        <v>522</v>
      </c>
      <c r="L168" s="214">
        <v>1</v>
      </c>
      <c r="M168" s="226" t="s">
        <v>640</v>
      </c>
      <c r="N168" s="232" t="s">
        <v>572</v>
      </c>
      <c r="O168" s="233">
        <v>100</v>
      </c>
      <c r="P168" s="221"/>
      <c r="Q168" s="61">
        <f t="shared" si="123"/>
        <v>0</v>
      </c>
      <c r="R168" s="87"/>
      <c r="S168" s="108"/>
      <c r="T168" s="109"/>
      <c r="U168" s="108"/>
    </row>
    <row r="169" spans="1:21" s="110" customFormat="1" ht="15" customHeight="1" outlineLevel="2" x14ac:dyDescent="0.2">
      <c r="A169" s="222" t="s">
        <v>632</v>
      </c>
      <c r="B169" s="252"/>
      <c r="C169" s="209">
        <f t="shared" si="124"/>
        <v>150</v>
      </c>
      <c r="D169" s="209">
        <f t="shared" si="125"/>
        <v>175</v>
      </c>
      <c r="E169" s="209">
        <f t="shared" si="126"/>
        <v>187.5</v>
      </c>
      <c r="F169" s="209">
        <f t="shared" si="127"/>
        <v>200</v>
      </c>
      <c r="G169" s="209">
        <v>250</v>
      </c>
      <c r="H169" s="210" t="s">
        <v>650</v>
      </c>
      <c r="I169" s="234">
        <v>7930139601010</v>
      </c>
      <c r="J169" s="106" t="s">
        <v>571</v>
      </c>
      <c r="K169" s="225" t="s">
        <v>522</v>
      </c>
      <c r="L169" s="214">
        <v>1</v>
      </c>
      <c r="M169" s="226" t="s">
        <v>640</v>
      </c>
      <c r="N169" s="232" t="s">
        <v>572</v>
      </c>
      <c r="O169" s="233">
        <v>100</v>
      </c>
      <c r="P169" s="221"/>
      <c r="Q169" s="61">
        <f t="shared" si="123"/>
        <v>0</v>
      </c>
      <c r="R169" s="87"/>
      <c r="S169" s="108"/>
      <c r="T169" s="109"/>
      <c r="U169" s="108"/>
    </row>
    <row r="170" spans="1:21" s="110" customFormat="1" ht="15" customHeight="1" outlineLevel="2" x14ac:dyDescent="0.2">
      <c r="A170" s="222" t="s">
        <v>633</v>
      </c>
      <c r="B170" s="252"/>
      <c r="C170" s="209">
        <f t="shared" si="124"/>
        <v>150</v>
      </c>
      <c r="D170" s="209">
        <f t="shared" si="125"/>
        <v>175</v>
      </c>
      <c r="E170" s="209">
        <f t="shared" si="126"/>
        <v>187.5</v>
      </c>
      <c r="F170" s="209">
        <f t="shared" si="127"/>
        <v>200</v>
      </c>
      <c r="G170" s="209">
        <v>250</v>
      </c>
      <c r="H170" s="210" t="s">
        <v>651</v>
      </c>
      <c r="I170" s="234">
        <v>7930139601027</v>
      </c>
      <c r="J170" s="106" t="s">
        <v>571</v>
      </c>
      <c r="K170" s="225" t="s">
        <v>522</v>
      </c>
      <c r="L170" s="214">
        <v>1</v>
      </c>
      <c r="M170" s="226" t="s">
        <v>640</v>
      </c>
      <c r="N170" s="232" t="s">
        <v>572</v>
      </c>
      <c r="O170" s="233">
        <v>100</v>
      </c>
      <c r="P170" s="221"/>
      <c r="Q170" s="61">
        <f t="shared" si="123"/>
        <v>0</v>
      </c>
      <c r="R170" s="87"/>
      <c r="S170" s="108"/>
      <c r="T170" s="109"/>
      <c r="U170" s="108"/>
    </row>
    <row r="171" spans="1:21" s="110" customFormat="1" ht="15" customHeight="1" outlineLevel="2" x14ac:dyDescent="0.2">
      <c r="A171" s="222" t="s">
        <v>634</v>
      </c>
      <c r="B171" s="252"/>
      <c r="C171" s="209">
        <f t="shared" si="124"/>
        <v>150</v>
      </c>
      <c r="D171" s="209">
        <f t="shared" si="125"/>
        <v>175</v>
      </c>
      <c r="E171" s="209">
        <f t="shared" si="126"/>
        <v>187.5</v>
      </c>
      <c r="F171" s="209">
        <f t="shared" si="127"/>
        <v>200</v>
      </c>
      <c r="G171" s="209">
        <v>250</v>
      </c>
      <c r="H171" s="210" t="s">
        <v>668</v>
      </c>
      <c r="I171" s="234">
        <v>7930139600679</v>
      </c>
      <c r="J171" s="106" t="s">
        <v>571</v>
      </c>
      <c r="K171" s="225" t="s">
        <v>522</v>
      </c>
      <c r="L171" s="214">
        <v>1</v>
      </c>
      <c r="M171" s="226" t="s">
        <v>640</v>
      </c>
      <c r="N171" s="232" t="s">
        <v>572</v>
      </c>
      <c r="O171" s="233">
        <v>100</v>
      </c>
      <c r="P171" s="221"/>
      <c r="Q171" s="61">
        <f t="shared" si="123"/>
        <v>0</v>
      </c>
      <c r="R171" s="87"/>
      <c r="S171" s="108"/>
      <c r="T171" s="109"/>
      <c r="U171" s="108"/>
    </row>
    <row r="172" spans="1:21" s="110" customFormat="1" ht="15" customHeight="1" outlineLevel="2" x14ac:dyDescent="0.2">
      <c r="A172" s="222" t="s">
        <v>635</v>
      </c>
      <c r="B172" s="252"/>
      <c r="C172" s="209">
        <f t="shared" si="124"/>
        <v>150</v>
      </c>
      <c r="D172" s="209">
        <f t="shared" si="125"/>
        <v>175</v>
      </c>
      <c r="E172" s="209">
        <f t="shared" si="126"/>
        <v>187.5</v>
      </c>
      <c r="F172" s="209">
        <f t="shared" si="127"/>
        <v>200</v>
      </c>
      <c r="G172" s="209">
        <v>250</v>
      </c>
      <c r="H172" s="210" t="s">
        <v>654</v>
      </c>
      <c r="I172" s="234">
        <v>7930139601669</v>
      </c>
      <c r="J172" s="106" t="s">
        <v>571</v>
      </c>
      <c r="K172" s="225" t="s">
        <v>522</v>
      </c>
      <c r="L172" s="214">
        <v>1</v>
      </c>
      <c r="M172" s="226" t="s">
        <v>640</v>
      </c>
      <c r="N172" s="232" t="s">
        <v>572</v>
      </c>
      <c r="O172" s="233">
        <v>100</v>
      </c>
      <c r="P172" s="221"/>
      <c r="Q172" s="61">
        <f t="shared" si="123"/>
        <v>0</v>
      </c>
      <c r="R172" s="87"/>
      <c r="S172" s="108"/>
      <c r="T172" s="109"/>
      <c r="U172" s="108"/>
    </row>
    <row r="173" spans="1:21" s="110" customFormat="1" ht="15" customHeight="1" outlineLevel="2" x14ac:dyDescent="0.2">
      <c r="A173" s="222" t="s">
        <v>636</v>
      </c>
      <c r="B173" s="252"/>
      <c r="C173" s="209">
        <f t="shared" si="124"/>
        <v>150</v>
      </c>
      <c r="D173" s="209">
        <f t="shared" si="125"/>
        <v>175</v>
      </c>
      <c r="E173" s="209">
        <f t="shared" si="126"/>
        <v>187.5</v>
      </c>
      <c r="F173" s="209">
        <f t="shared" si="127"/>
        <v>200</v>
      </c>
      <c r="G173" s="209">
        <v>250</v>
      </c>
      <c r="H173" s="210" t="s">
        <v>655</v>
      </c>
      <c r="I173" s="234">
        <v>7930139601676</v>
      </c>
      <c r="J173" s="106" t="s">
        <v>571</v>
      </c>
      <c r="K173" s="225" t="s">
        <v>522</v>
      </c>
      <c r="L173" s="214">
        <v>1</v>
      </c>
      <c r="M173" s="226" t="s">
        <v>640</v>
      </c>
      <c r="N173" s="232" t="s">
        <v>572</v>
      </c>
      <c r="O173" s="233">
        <v>100</v>
      </c>
      <c r="P173" s="221"/>
      <c r="Q173" s="61">
        <f t="shared" si="123"/>
        <v>0</v>
      </c>
      <c r="R173" s="87"/>
      <c r="S173" s="108"/>
      <c r="T173" s="109"/>
      <c r="U173" s="108"/>
    </row>
    <row r="174" spans="1:21" s="110" customFormat="1" ht="15" customHeight="1" outlineLevel="2" x14ac:dyDescent="0.2">
      <c r="A174" s="222" t="s">
        <v>637</v>
      </c>
      <c r="B174" s="252"/>
      <c r="C174" s="209">
        <f t="shared" si="124"/>
        <v>150</v>
      </c>
      <c r="D174" s="209">
        <f t="shared" si="125"/>
        <v>175</v>
      </c>
      <c r="E174" s="209">
        <f t="shared" si="126"/>
        <v>187.5</v>
      </c>
      <c r="F174" s="209">
        <f t="shared" si="127"/>
        <v>200</v>
      </c>
      <c r="G174" s="209">
        <v>250</v>
      </c>
      <c r="H174" s="210" t="s">
        <v>656</v>
      </c>
      <c r="I174" s="234">
        <v>7930139601652</v>
      </c>
      <c r="J174" s="106" t="s">
        <v>571</v>
      </c>
      <c r="K174" s="225" t="s">
        <v>522</v>
      </c>
      <c r="L174" s="214">
        <v>1</v>
      </c>
      <c r="M174" s="226" t="s">
        <v>640</v>
      </c>
      <c r="N174" s="232" t="s">
        <v>572</v>
      </c>
      <c r="O174" s="233">
        <v>100</v>
      </c>
      <c r="P174" s="221"/>
      <c r="Q174" s="61">
        <f t="shared" si="123"/>
        <v>0</v>
      </c>
      <c r="R174" s="87"/>
      <c r="S174" s="108"/>
      <c r="T174" s="109"/>
      <c r="U174" s="108"/>
    </row>
    <row r="175" spans="1:21" s="110" customFormat="1" ht="15" customHeight="1" outlineLevel="2" x14ac:dyDescent="0.2">
      <c r="A175" s="222" t="s">
        <v>638</v>
      </c>
      <c r="B175" s="252"/>
      <c r="C175" s="209">
        <f t="shared" si="124"/>
        <v>150</v>
      </c>
      <c r="D175" s="209">
        <f t="shared" si="125"/>
        <v>175</v>
      </c>
      <c r="E175" s="209">
        <f t="shared" si="126"/>
        <v>187.5</v>
      </c>
      <c r="F175" s="209">
        <f t="shared" si="127"/>
        <v>200</v>
      </c>
      <c r="G175" s="209">
        <v>250</v>
      </c>
      <c r="H175" s="210" t="s">
        <v>657</v>
      </c>
      <c r="I175" s="234">
        <v>7930139601782</v>
      </c>
      <c r="J175" s="106" t="s">
        <v>571</v>
      </c>
      <c r="K175" s="225" t="s">
        <v>522</v>
      </c>
      <c r="L175" s="214">
        <v>1</v>
      </c>
      <c r="M175" s="226" t="s">
        <v>640</v>
      </c>
      <c r="N175" s="232" t="s">
        <v>572</v>
      </c>
      <c r="O175" s="233">
        <v>100</v>
      </c>
      <c r="P175" s="221"/>
      <c r="Q175" s="61">
        <f t="shared" si="123"/>
        <v>0</v>
      </c>
      <c r="R175" s="87"/>
      <c r="S175" s="108"/>
      <c r="T175" s="109"/>
      <c r="U175" s="108"/>
    </row>
    <row r="176" spans="1:21" s="110" customFormat="1" ht="15" customHeight="1" outlineLevel="2" x14ac:dyDescent="0.2">
      <c r="A176" s="222" t="s">
        <v>639</v>
      </c>
      <c r="B176" s="252"/>
      <c r="C176" s="209">
        <f t="shared" si="124"/>
        <v>150</v>
      </c>
      <c r="D176" s="209">
        <f t="shared" si="125"/>
        <v>175</v>
      </c>
      <c r="E176" s="209">
        <f t="shared" si="126"/>
        <v>187.5</v>
      </c>
      <c r="F176" s="209">
        <f t="shared" si="127"/>
        <v>200</v>
      </c>
      <c r="G176" s="209">
        <v>250</v>
      </c>
      <c r="H176" s="210" t="s">
        <v>658</v>
      </c>
      <c r="I176" s="234">
        <v>7930139600686</v>
      </c>
      <c r="J176" s="106" t="s">
        <v>571</v>
      </c>
      <c r="K176" s="225" t="s">
        <v>522</v>
      </c>
      <c r="L176" s="214">
        <v>1</v>
      </c>
      <c r="M176" s="226" t="s">
        <v>640</v>
      </c>
      <c r="N176" s="232" t="s">
        <v>572</v>
      </c>
      <c r="O176" s="233">
        <v>100</v>
      </c>
      <c r="P176" s="221"/>
      <c r="Q176" s="61">
        <f t="shared" si="123"/>
        <v>0</v>
      </c>
      <c r="R176" s="87"/>
      <c r="S176" s="108"/>
      <c r="T176" s="109"/>
      <c r="U176" s="108"/>
    </row>
    <row r="177" spans="1:21" s="110" customFormat="1" ht="15" customHeight="1" outlineLevel="2" x14ac:dyDescent="0.2">
      <c r="A177" s="222" t="s">
        <v>641</v>
      </c>
      <c r="B177" s="252"/>
      <c r="C177" s="209">
        <f t="shared" si="124"/>
        <v>150</v>
      </c>
      <c r="D177" s="209">
        <f t="shared" si="125"/>
        <v>175</v>
      </c>
      <c r="E177" s="209">
        <f t="shared" si="126"/>
        <v>187.5</v>
      </c>
      <c r="F177" s="209">
        <f t="shared" si="127"/>
        <v>200</v>
      </c>
      <c r="G177" s="209">
        <v>250</v>
      </c>
      <c r="H177" s="210" t="s">
        <v>661</v>
      </c>
      <c r="I177" s="234">
        <v>7930139600716</v>
      </c>
      <c r="J177" s="106" t="s">
        <v>571</v>
      </c>
      <c r="K177" s="225" t="s">
        <v>522</v>
      </c>
      <c r="L177" s="214">
        <v>1</v>
      </c>
      <c r="M177" s="226" t="s">
        <v>640</v>
      </c>
      <c r="N177" s="232" t="s">
        <v>572</v>
      </c>
      <c r="O177" s="233">
        <v>100</v>
      </c>
      <c r="P177" s="221"/>
      <c r="Q177" s="61">
        <f t="shared" si="123"/>
        <v>0</v>
      </c>
      <c r="R177" s="87"/>
      <c r="S177" s="108"/>
      <c r="T177" s="109"/>
      <c r="U177" s="108"/>
    </row>
    <row r="178" spans="1:21" s="110" customFormat="1" ht="15" customHeight="1" outlineLevel="2" x14ac:dyDescent="0.2">
      <c r="A178" s="222" t="s">
        <v>646</v>
      </c>
      <c r="B178" s="252"/>
      <c r="C178" s="209">
        <f t="shared" si="124"/>
        <v>150</v>
      </c>
      <c r="D178" s="209">
        <f t="shared" si="125"/>
        <v>175</v>
      </c>
      <c r="E178" s="209">
        <f t="shared" si="126"/>
        <v>187.5</v>
      </c>
      <c r="F178" s="209">
        <f t="shared" si="127"/>
        <v>200</v>
      </c>
      <c r="G178" s="209">
        <v>250</v>
      </c>
      <c r="H178" s="210" t="s">
        <v>659</v>
      </c>
      <c r="I178" s="234">
        <v>7930139600693</v>
      </c>
      <c r="J178" s="106" t="s">
        <v>571</v>
      </c>
      <c r="K178" s="225" t="s">
        <v>522</v>
      </c>
      <c r="L178" s="214">
        <v>1</v>
      </c>
      <c r="M178" s="226" t="s">
        <v>640</v>
      </c>
      <c r="N178" s="232" t="s">
        <v>572</v>
      </c>
      <c r="O178" s="233">
        <v>100</v>
      </c>
      <c r="P178" s="221"/>
      <c r="Q178" s="61">
        <f t="shared" si="123"/>
        <v>0</v>
      </c>
      <c r="R178" s="87"/>
      <c r="S178" s="108"/>
      <c r="T178" s="109"/>
      <c r="U178" s="108"/>
    </row>
    <row r="179" spans="1:21" s="110" customFormat="1" ht="15" customHeight="1" outlineLevel="2" x14ac:dyDescent="0.2">
      <c r="A179" s="222" t="s">
        <v>642</v>
      </c>
      <c r="B179" s="252"/>
      <c r="C179" s="209">
        <f t="shared" si="124"/>
        <v>150</v>
      </c>
      <c r="D179" s="209">
        <f t="shared" si="125"/>
        <v>175</v>
      </c>
      <c r="E179" s="209">
        <f t="shared" si="126"/>
        <v>187.5</v>
      </c>
      <c r="F179" s="209">
        <f t="shared" si="127"/>
        <v>200</v>
      </c>
      <c r="G179" s="209">
        <v>250</v>
      </c>
      <c r="H179" s="210" t="s">
        <v>660</v>
      </c>
      <c r="I179" s="234">
        <v>7930139601720</v>
      </c>
      <c r="J179" s="106" t="s">
        <v>571</v>
      </c>
      <c r="K179" s="225" t="s">
        <v>522</v>
      </c>
      <c r="L179" s="214">
        <v>1</v>
      </c>
      <c r="M179" s="226" t="s">
        <v>640</v>
      </c>
      <c r="N179" s="232" t="s">
        <v>572</v>
      </c>
      <c r="O179" s="233">
        <v>100</v>
      </c>
      <c r="P179" s="221"/>
      <c r="Q179" s="61">
        <f t="shared" si="123"/>
        <v>0</v>
      </c>
      <c r="R179" s="87"/>
      <c r="S179" s="108"/>
      <c r="T179" s="109"/>
      <c r="U179" s="108"/>
    </row>
    <row r="180" spans="1:21" s="110" customFormat="1" ht="15" customHeight="1" outlineLevel="2" x14ac:dyDescent="0.2">
      <c r="A180" s="222" t="s">
        <v>643</v>
      </c>
      <c r="B180" s="252"/>
      <c r="C180" s="209">
        <f t="shared" si="124"/>
        <v>150</v>
      </c>
      <c r="D180" s="209">
        <f t="shared" si="125"/>
        <v>175</v>
      </c>
      <c r="E180" s="209">
        <f t="shared" si="126"/>
        <v>187.5</v>
      </c>
      <c r="F180" s="209">
        <f t="shared" si="127"/>
        <v>200</v>
      </c>
      <c r="G180" s="209">
        <v>250</v>
      </c>
      <c r="H180" s="210" t="s">
        <v>662</v>
      </c>
      <c r="I180" s="234">
        <v>7930139601799</v>
      </c>
      <c r="J180" s="106" t="s">
        <v>571</v>
      </c>
      <c r="K180" s="225" t="s">
        <v>522</v>
      </c>
      <c r="L180" s="214">
        <v>1</v>
      </c>
      <c r="M180" s="226" t="s">
        <v>640</v>
      </c>
      <c r="N180" s="232" t="s">
        <v>572</v>
      </c>
      <c r="O180" s="233">
        <v>100</v>
      </c>
      <c r="P180" s="221"/>
      <c r="Q180" s="61">
        <f t="shared" si="123"/>
        <v>0</v>
      </c>
      <c r="R180" s="87"/>
      <c r="S180" s="108"/>
      <c r="T180" s="109"/>
      <c r="U180" s="108"/>
    </row>
    <row r="181" spans="1:21" s="110" customFormat="1" ht="15" customHeight="1" outlineLevel="2" x14ac:dyDescent="0.2">
      <c r="A181" s="222" t="s">
        <v>644</v>
      </c>
      <c r="B181" s="252"/>
      <c r="C181" s="209">
        <f t="shared" si="124"/>
        <v>150</v>
      </c>
      <c r="D181" s="209">
        <f t="shared" si="125"/>
        <v>175</v>
      </c>
      <c r="E181" s="209">
        <f t="shared" si="126"/>
        <v>187.5</v>
      </c>
      <c r="F181" s="209">
        <f t="shared" si="127"/>
        <v>200</v>
      </c>
      <c r="G181" s="209">
        <v>250</v>
      </c>
      <c r="H181" s="210" t="s">
        <v>652</v>
      </c>
      <c r="I181" s="234">
        <v>7930139601775</v>
      </c>
      <c r="J181" s="106" t="s">
        <v>571</v>
      </c>
      <c r="K181" s="225" t="s">
        <v>522</v>
      </c>
      <c r="L181" s="214">
        <v>1</v>
      </c>
      <c r="M181" s="226" t="s">
        <v>640</v>
      </c>
      <c r="N181" s="232" t="s">
        <v>572</v>
      </c>
      <c r="O181" s="233">
        <v>100</v>
      </c>
      <c r="P181" s="221"/>
      <c r="Q181" s="61">
        <f t="shared" si="123"/>
        <v>0</v>
      </c>
      <c r="R181" s="87"/>
      <c r="S181" s="108"/>
      <c r="T181" s="109"/>
      <c r="U181" s="108"/>
    </row>
    <row r="182" spans="1:21" s="110" customFormat="1" ht="15" customHeight="1" outlineLevel="2" x14ac:dyDescent="0.2">
      <c r="A182" s="222" t="s">
        <v>664</v>
      </c>
      <c r="B182" s="252"/>
      <c r="C182" s="209">
        <f t="shared" si="124"/>
        <v>150</v>
      </c>
      <c r="D182" s="209">
        <f t="shared" si="125"/>
        <v>175</v>
      </c>
      <c r="E182" s="209">
        <f t="shared" si="126"/>
        <v>187.5</v>
      </c>
      <c r="F182" s="209">
        <f t="shared" si="127"/>
        <v>200</v>
      </c>
      <c r="G182" s="209">
        <v>250</v>
      </c>
      <c r="H182" s="210" t="s">
        <v>665</v>
      </c>
      <c r="I182" s="234">
        <v>7930139601744</v>
      </c>
      <c r="J182" s="106" t="s">
        <v>571</v>
      </c>
      <c r="K182" s="225" t="s">
        <v>522</v>
      </c>
      <c r="L182" s="214">
        <v>1</v>
      </c>
      <c r="M182" s="226" t="s">
        <v>640</v>
      </c>
      <c r="N182" s="232" t="s">
        <v>572</v>
      </c>
      <c r="O182" s="233">
        <v>100</v>
      </c>
      <c r="P182" s="221"/>
      <c r="Q182" s="61">
        <f t="shared" si="123"/>
        <v>0</v>
      </c>
      <c r="R182" s="87"/>
      <c r="S182" s="108"/>
      <c r="T182" s="109"/>
      <c r="U182" s="108"/>
    </row>
    <row r="183" spans="1:21" s="110" customFormat="1" ht="15" customHeight="1" outlineLevel="2" x14ac:dyDescent="0.2">
      <c r="A183" s="222" t="s">
        <v>645</v>
      </c>
      <c r="B183" s="252"/>
      <c r="C183" s="209">
        <f t="shared" si="124"/>
        <v>150</v>
      </c>
      <c r="D183" s="209">
        <f t="shared" si="125"/>
        <v>175</v>
      </c>
      <c r="E183" s="209">
        <f t="shared" si="126"/>
        <v>187.5</v>
      </c>
      <c r="F183" s="209">
        <f t="shared" si="127"/>
        <v>200</v>
      </c>
      <c r="G183" s="209">
        <v>250</v>
      </c>
      <c r="H183" s="210" t="s">
        <v>663</v>
      </c>
      <c r="I183" s="234">
        <v>7930139601713</v>
      </c>
      <c r="J183" s="106" t="s">
        <v>571</v>
      </c>
      <c r="K183" s="225" t="s">
        <v>522</v>
      </c>
      <c r="L183" s="214">
        <v>1</v>
      </c>
      <c r="M183" s="226" t="s">
        <v>640</v>
      </c>
      <c r="N183" s="232" t="s">
        <v>572</v>
      </c>
      <c r="O183" s="233">
        <v>100</v>
      </c>
      <c r="P183" s="221"/>
      <c r="Q183" s="61">
        <f t="shared" si="123"/>
        <v>0</v>
      </c>
      <c r="R183" s="87"/>
      <c r="S183" s="108"/>
      <c r="T183" s="109"/>
      <c r="U183" s="108"/>
    </row>
    <row r="184" spans="1:21" s="110" customFormat="1" ht="15" customHeight="1" outlineLevel="2" x14ac:dyDescent="0.2">
      <c r="A184" s="222" t="s">
        <v>647</v>
      </c>
      <c r="B184" s="252"/>
      <c r="C184" s="209">
        <f t="shared" si="124"/>
        <v>150</v>
      </c>
      <c r="D184" s="209">
        <f t="shared" si="125"/>
        <v>175</v>
      </c>
      <c r="E184" s="209">
        <f t="shared" si="126"/>
        <v>187.5</v>
      </c>
      <c r="F184" s="209">
        <f t="shared" si="127"/>
        <v>200</v>
      </c>
      <c r="G184" s="209">
        <v>250</v>
      </c>
      <c r="H184" s="210" t="s">
        <v>653</v>
      </c>
      <c r="I184" s="234">
        <v>7930139601690</v>
      </c>
      <c r="J184" s="106" t="s">
        <v>571</v>
      </c>
      <c r="K184" s="225" t="s">
        <v>522</v>
      </c>
      <c r="L184" s="214">
        <v>1</v>
      </c>
      <c r="M184" s="226" t="s">
        <v>640</v>
      </c>
      <c r="N184" s="232" t="s">
        <v>572</v>
      </c>
      <c r="O184" s="233">
        <v>100</v>
      </c>
      <c r="P184" s="221"/>
      <c r="Q184" s="61">
        <f t="shared" si="123"/>
        <v>0</v>
      </c>
      <c r="R184" s="87"/>
      <c r="S184" s="108"/>
      <c r="T184" s="109"/>
      <c r="U184" s="108"/>
    </row>
    <row r="185" spans="1:21" s="110" customFormat="1" ht="15" customHeight="1" outlineLevel="2" x14ac:dyDescent="0.2">
      <c r="A185" s="222" t="s">
        <v>666</v>
      </c>
      <c r="B185" s="252"/>
      <c r="C185" s="209">
        <f t="shared" si="124"/>
        <v>150</v>
      </c>
      <c r="D185" s="209">
        <f t="shared" si="125"/>
        <v>175</v>
      </c>
      <c r="E185" s="209">
        <f t="shared" si="126"/>
        <v>187.5</v>
      </c>
      <c r="F185" s="209">
        <f t="shared" si="127"/>
        <v>200</v>
      </c>
      <c r="G185" s="209">
        <v>250</v>
      </c>
      <c r="H185" s="210" t="s">
        <v>667</v>
      </c>
      <c r="I185" s="234">
        <v>7930139601577</v>
      </c>
      <c r="J185" s="106" t="s">
        <v>571</v>
      </c>
      <c r="K185" s="225" t="s">
        <v>522</v>
      </c>
      <c r="L185" s="214">
        <v>1</v>
      </c>
      <c r="M185" s="226" t="s">
        <v>640</v>
      </c>
      <c r="N185" s="232" t="s">
        <v>572</v>
      </c>
      <c r="O185" s="233">
        <v>100</v>
      </c>
      <c r="P185" s="221"/>
      <c r="Q185" s="61">
        <f t="shared" si="123"/>
        <v>0</v>
      </c>
      <c r="R185" s="87"/>
      <c r="S185" s="108"/>
      <c r="T185" s="109"/>
      <c r="U185" s="108"/>
    </row>
    <row r="186" spans="1:21" s="110" customFormat="1" ht="15" customHeight="1" outlineLevel="1" x14ac:dyDescent="0.2">
      <c r="A186" s="222" t="s">
        <v>573</v>
      </c>
      <c r="B186" s="251"/>
      <c r="C186" s="209">
        <f t="shared" si="124"/>
        <v>420</v>
      </c>
      <c r="D186" s="209">
        <f t="shared" si="125"/>
        <v>490</v>
      </c>
      <c r="E186" s="209">
        <f t="shared" si="126"/>
        <v>525</v>
      </c>
      <c r="F186" s="209">
        <f t="shared" si="127"/>
        <v>560</v>
      </c>
      <c r="G186" s="209">
        <v>700</v>
      </c>
      <c r="H186" s="223" t="s">
        <v>574</v>
      </c>
      <c r="I186" s="211">
        <v>7930139601430</v>
      </c>
      <c r="J186" s="106" t="s">
        <v>679</v>
      </c>
      <c r="K186" s="225" t="s">
        <v>522</v>
      </c>
      <c r="L186" s="235">
        <v>1</v>
      </c>
      <c r="M186" s="226" t="s">
        <v>669</v>
      </c>
      <c r="N186" s="232" t="s">
        <v>677</v>
      </c>
      <c r="O186" s="233">
        <v>300</v>
      </c>
      <c r="P186" s="221"/>
      <c r="Q186" s="61">
        <f t="shared" si="123"/>
        <v>0</v>
      </c>
      <c r="R186" s="87"/>
      <c r="S186" s="108"/>
      <c r="T186" s="109"/>
      <c r="U186" s="108"/>
    </row>
    <row r="187" spans="1:21" s="110" customFormat="1" ht="15" customHeight="1" outlineLevel="1" x14ac:dyDescent="0.2">
      <c r="A187" s="236" t="s">
        <v>576</v>
      </c>
      <c r="B187" s="252"/>
      <c r="C187" s="209">
        <f t="shared" si="124"/>
        <v>540</v>
      </c>
      <c r="D187" s="209">
        <f t="shared" si="125"/>
        <v>630</v>
      </c>
      <c r="E187" s="209">
        <f t="shared" si="126"/>
        <v>675</v>
      </c>
      <c r="F187" s="209">
        <f t="shared" si="127"/>
        <v>720</v>
      </c>
      <c r="G187" s="209">
        <v>900</v>
      </c>
      <c r="H187" s="223" t="s">
        <v>577</v>
      </c>
      <c r="I187" s="211">
        <v>7930139601461</v>
      </c>
      <c r="J187" s="106" t="s">
        <v>680</v>
      </c>
      <c r="K187" s="225" t="s">
        <v>578</v>
      </c>
      <c r="L187" s="235">
        <v>1</v>
      </c>
      <c r="M187" s="226" t="s">
        <v>670</v>
      </c>
      <c r="N187" s="237" t="s">
        <v>675</v>
      </c>
      <c r="O187" s="233">
        <v>400</v>
      </c>
      <c r="P187" s="221"/>
      <c r="Q187" s="61">
        <f t="shared" si="123"/>
        <v>0</v>
      </c>
      <c r="R187" s="87"/>
      <c r="S187" s="108"/>
      <c r="T187" s="109"/>
      <c r="U187" s="108"/>
    </row>
    <row r="188" spans="1:21" s="153" customFormat="1" ht="15" customHeight="1" outlineLevel="1" x14ac:dyDescent="0.2">
      <c r="A188" s="184" t="s">
        <v>583</v>
      </c>
      <c r="B188" s="253"/>
      <c r="C188" s="173">
        <f t="shared" si="124"/>
        <v>780</v>
      </c>
      <c r="D188" s="173">
        <f t="shared" si="125"/>
        <v>910</v>
      </c>
      <c r="E188" s="173">
        <f t="shared" si="126"/>
        <v>975</v>
      </c>
      <c r="F188" s="173">
        <f t="shared" si="127"/>
        <v>1040</v>
      </c>
      <c r="G188" s="173">
        <v>1300</v>
      </c>
      <c r="H188" s="178" t="s">
        <v>584</v>
      </c>
      <c r="I188" s="174">
        <v>7930139601553</v>
      </c>
      <c r="J188" s="147" t="s">
        <v>681</v>
      </c>
      <c r="K188" s="176" t="s">
        <v>522</v>
      </c>
      <c r="L188" s="193">
        <v>1</v>
      </c>
      <c r="M188" s="183" t="s">
        <v>671</v>
      </c>
      <c r="N188" s="192" t="s">
        <v>676</v>
      </c>
      <c r="O188" s="177">
        <v>400</v>
      </c>
      <c r="P188" s="175"/>
      <c r="Q188" s="137">
        <f t="shared" si="123"/>
        <v>0</v>
      </c>
      <c r="R188" s="138"/>
      <c r="S188" s="151"/>
      <c r="T188" s="152"/>
      <c r="U188" s="151"/>
    </row>
    <row r="189" spans="1:21" s="187" customFormat="1" ht="15" customHeight="1" outlineLevel="1" x14ac:dyDescent="0.2">
      <c r="A189" s="184" t="s">
        <v>585</v>
      </c>
      <c r="B189" s="253"/>
      <c r="C189" s="173">
        <f t="shared" si="124"/>
        <v>510</v>
      </c>
      <c r="D189" s="173">
        <f t="shared" si="125"/>
        <v>595</v>
      </c>
      <c r="E189" s="173">
        <f t="shared" si="126"/>
        <v>637.5</v>
      </c>
      <c r="F189" s="173">
        <f t="shared" si="127"/>
        <v>680</v>
      </c>
      <c r="G189" s="173">
        <v>850</v>
      </c>
      <c r="H189" s="178" t="s">
        <v>586</v>
      </c>
      <c r="I189" s="174">
        <v>7930139601546</v>
      </c>
      <c r="J189" s="147" t="s">
        <v>682</v>
      </c>
      <c r="K189" s="176" t="s">
        <v>522</v>
      </c>
      <c r="L189" s="193">
        <v>1</v>
      </c>
      <c r="M189" s="183" t="s">
        <v>672</v>
      </c>
      <c r="N189" s="192" t="s">
        <v>678</v>
      </c>
      <c r="O189" s="177">
        <v>300</v>
      </c>
      <c r="P189" s="175"/>
      <c r="Q189" s="137">
        <f t="shared" si="123"/>
        <v>0</v>
      </c>
      <c r="R189" s="138"/>
      <c r="S189" s="185"/>
      <c r="T189" s="186"/>
      <c r="U189" s="185"/>
    </row>
    <row r="190" spans="1:21" s="187" customFormat="1" ht="15" customHeight="1" outlineLevel="1" x14ac:dyDescent="0.2">
      <c r="A190" s="184" t="s">
        <v>587</v>
      </c>
      <c r="B190" s="254"/>
      <c r="C190" s="173">
        <f t="shared" si="124"/>
        <v>540</v>
      </c>
      <c r="D190" s="173">
        <f t="shared" si="125"/>
        <v>630</v>
      </c>
      <c r="E190" s="173">
        <f t="shared" si="126"/>
        <v>675</v>
      </c>
      <c r="F190" s="173">
        <f t="shared" si="127"/>
        <v>720</v>
      </c>
      <c r="G190" s="188">
        <v>900</v>
      </c>
      <c r="H190" s="189" t="s">
        <v>588</v>
      </c>
      <c r="I190" s="174">
        <v>7930139601706</v>
      </c>
      <c r="J190" s="147" t="s">
        <v>683</v>
      </c>
      <c r="K190" s="155" t="s">
        <v>578</v>
      </c>
      <c r="L190" s="193">
        <v>1</v>
      </c>
      <c r="M190" s="183" t="s">
        <v>673</v>
      </c>
      <c r="N190" s="135" t="s">
        <v>674</v>
      </c>
      <c r="O190" s="190">
        <v>300</v>
      </c>
      <c r="P190" s="191"/>
      <c r="Q190" s="137">
        <f t="shared" si="123"/>
        <v>0</v>
      </c>
      <c r="R190" s="138"/>
      <c r="S190" s="185"/>
      <c r="T190" s="186"/>
      <c r="U190" s="185"/>
    </row>
    <row r="191" spans="1:21" ht="15" customHeight="1" outlineLevel="1" x14ac:dyDescent="0.2">
      <c r="A191" s="169" t="s">
        <v>589</v>
      </c>
      <c r="B191" s="255"/>
      <c r="C191" s="168">
        <f t="shared" si="124"/>
        <v>600</v>
      </c>
      <c r="D191" s="168">
        <f t="shared" si="125"/>
        <v>700</v>
      </c>
      <c r="E191" s="168">
        <f t="shared" si="126"/>
        <v>750</v>
      </c>
      <c r="F191" s="168">
        <f t="shared" si="127"/>
        <v>800</v>
      </c>
      <c r="G191" s="35">
        <v>1000</v>
      </c>
      <c r="H191" s="76" t="s">
        <v>590</v>
      </c>
      <c r="I191" s="50">
        <v>7930139601737</v>
      </c>
      <c r="J191" s="163"/>
      <c r="K191" s="27" t="s">
        <v>578</v>
      </c>
      <c r="L191" s="182">
        <v>1</v>
      </c>
      <c r="M191" s="162" t="s">
        <v>575</v>
      </c>
      <c r="N191" s="165"/>
      <c r="O191" s="166"/>
      <c r="P191" s="158"/>
      <c r="Q191" s="20">
        <f t="shared" si="123"/>
        <v>0</v>
      </c>
      <c r="R191" s="86"/>
      <c r="S191" s="89"/>
      <c r="T191" s="97"/>
      <c r="U191" s="89"/>
    </row>
    <row r="192" spans="1:21" s="45" customFormat="1" ht="15" customHeight="1" outlineLevel="1" x14ac:dyDescent="0.2">
      <c r="A192" s="169" t="s">
        <v>579</v>
      </c>
      <c r="B192" s="256"/>
      <c r="C192" s="168">
        <f>G192-(G192*0.4)</f>
        <v>600</v>
      </c>
      <c r="D192" s="168">
        <f>G192-(G192*0.3)</f>
        <v>700</v>
      </c>
      <c r="E192" s="168">
        <f>G192-(G192*0.25)</f>
        <v>750</v>
      </c>
      <c r="F192" s="168">
        <f>G192-(G192*0.2)</f>
        <v>800</v>
      </c>
      <c r="G192" s="168">
        <v>1000</v>
      </c>
      <c r="H192" s="179" t="s">
        <v>580</v>
      </c>
      <c r="I192" s="50">
        <v>7930139601454</v>
      </c>
      <c r="J192" s="163"/>
      <c r="K192" s="159" t="s">
        <v>578</v>
      </c>
      <c r="L192" s="182">
        <v>1</v>
      </c>
      <c r="M192" s="162" t="s">
        <v>575</v>
      </c>
      <c r="N192" s="164"/>
      <c r="O192" s="161"/>
      <c r="P192" s="157"/>
      <c r="Q192" s="20">
        <f>IF(B192="нет в наличии",0,IF(B192="по запросу",0,B192*G192))</f>
        <v>0</v>
      </c>
      <c r="R192" s="86"/>
      <c r="S192" s="94"/>
      <c r="T192" s="100"/>
      <c r="U192" s="94"/>
    </row>
    <row r="193" spans="1:21" s="45" customFormat="1" ht="15" customHeight="1" outlineLevel="1" x14ac:dyDescent="0.2">
      <c r="A193" s="169" t="s">
        <v>581</v>
      </c>
      <c r="B193" s="256"/>
      <c r="C193" s="168">
        <f>G193-(G193*0.4)</f>
        <v>600</v>
      </c>
      <c r="D193" s="168">
        <f>G193-(G193*0.3)</f>
        <v>700</v>
      </c>
      <c r="E193" s="168">
        <f>G193-(G193*0.25)</f>
        <v>750</v>
      </c>
      <c r="F193" s="168">
        <f>G193-(G193*0.2)</f>
        <v>800</v>
      </c>
      <c r="G193" s="168">
        <v>1000</v>
      </c>
      <c r="H193" s="179" t="s">
        <v>582</v>
      </c>
      <c r="I193" s="50">
        <v>7930139601607</v>
      </c>
      <c r="J193" s="163"/>
      <c r="K193" s="159" t="s">
        <v>564</v>
      </c>
      <c r="L193" s="182">
        <v>1</v>
      </c>
      <c r="M193" s="162" t="s">
        <v>575</v>
      </c>
      <c r="N193" s="164"/>
      <c r="O193" s="161"/>
      <c r="P193" s="157"/>
      <c r="Q193" s="20">
        <f>IF(B193="нет в наличии",0,IF(B193="по запросу",0,B193*G193))</f>
        <v>0</v>
      </c>
      <c r="R193" s="86"/>
      <c r="S193" s="94"/>
      <c r="T193" s="100"/>
      <c r="U193" s="94"/>
    </row>
    <row r="194" spans="1:21" ht="15" customHeight="1" outlineLevel="1" x14ac:dyDescent="0.2">
      <c r="A194" s="169" t="s">
        <v>591</v>
      </c>
      <c r="B194" s="255"/>
      <c r="C194" s="168">
        <f t="shared" si="124"/>
        <v>510</v>
      </c>
      <c r="D194" s="168">
        <f t="shared" si="125"/>
        <v>595</v>
      </c>
      <c r="E194" s="168">
        <f t="shared" si="126"/>
        <v>637.5</v>
      </c>
      <c r="F194" s="168">
        <f t="shared" si="127"/>
        <v>680</v>
      </c>
      <c r="G194" s="170">
        <v>850</v>
      </c>
      <c r="H194" s="180" t="s">
        <v>592</v>
      </c>
      <c r="I194" s="50">
        <v>7930139601751</v>
      </c>
      <c r="J194" s="167"/>
      <c r="K194" s="160" t="s">
        <v>593</v>
      </c>
      <c r="L194" s="182">
        <v>1</v>
      </c>
      <c r="M194" s="162" t="s">
        <v>575</v>
      </c>
      <c r="N194" s="164"/>
      <c r="O194" s="161"/>
      <c r="P194" s="157"/>
      <c r="Q194" s="20">
        <f t="shared" si="123"/>
        <v>0</v>
      </c>
      <c r="R194" s="86"/>
      <c r="S194" s="89"/>
      <c r="T194" s="97"/>
      <c r="U194" s="89"/>
    </row>
    <row r="195" spans="1:21" s="45" customFormat="1" ht="33" customHeight="1" x14ac:dyDescent="0.25">
      <c r="A195" s="265" t="s">
        <v>192</v>
      </c>
      <c r="B195" s="266"/>
      <c r="C195" s="266"/>
      <c r="D195" s="266"/>
      <c r="E195" s="266"/>
      <c r="F195" s="266"/>
      <c r="G195" s="266"/>
      <c r="H195" s="266"/>
      <c r="I195" s="266"/>
      <c r="J195" s="266"/>
      <c r="K195" s="266"/>
      <c r="L195" s="266"/>
      <c r="M195" s="266"/>
      <c r="N195" s="266"/>
      <c r="O195" s="266"/>
      <c r="P195" s="267"/>
      <c r="Q195" s="20">
        <f t="shared" si="123"/>
        <v>0</v>
      </c>
      <c r="R195" s="20"/>
      <c r="S195" s="94"/>
      <c r="T195" s="100"/>
      <c r="U195" s="94"/>
    </row>
    <row r="196" spans="1:21" s="110" customFormat="1" ht="15" customHeight="1" outlineLevel="1" x14ac:dyDescent="0.2">
      <c r="A196" s="229" t="s">
        <v>594</v>
      </c>
      <c r="B196" s="55"/>
      <c r="C196" s="170">
        <f t="shared" ref="C196:C203" si="128">G196-(G196*0.4)</f>
        <v>1200</v>
      </c>
      <c r="D196" s="170">
        <f t="shared" ref="D196:D203" si="129">G196-(G196*0.3)</f>
        <v>1400</v>
      </c>
      <c r="E196" s="170">
        <f t="shared" ref="E196:E203" si="130">G196-(G196*0.25)</f>
        <v>1500</v>
      </c>
      <c r="F196" s="170">
        <f t="shared" ref="F196:F203" si="131">G196-(G196*0.2)</f>
        <v>1600</v>
      </c>
      <c r="G196" s="238">
        <v>2000</v>
      </c>
      <c r="H196" s="239" t="s">
        <v>595</v>
      </c>
      <c r="I196" s="211">
        <v>7930139600037</v>
      </c>
      <c r="J196" s="240" t="s">
        <v>597</v>
      </c>
      <c r="K196" s="227" t="s">
        <v>522</v>
      </c>
      <c r="L196" s="227" t="s">
        <v>626</v>
      </c>
      <c r="M196" s="241" t="s">
        <v>596</v>
      </c>
      <c r="N196" s="242" t="s">
        <v>598</v>
      </c>
      <c r="O196" s="243">
        <v>400</v>
      </c>
      <c r="P196" s="244">
        <v>24</v>
      </c>
      <c r="Q196" s="61">
        <f t="shared" si="123"/>
        <v>0</v>
      </c>
      <c r="R196" s="61"/>
      <c r="S196" s="108"/>
      <c r="T196" s="109"/>
      <c r="U196" s="108"/>
    </row>
    <row r="197" spans="1:21" s="110" customFormat="1" ht="15" customHeight="1" outlineLevel="1" x14ac:dyDescent="0.2">
      <c r="A197" s="229" t="s">
        <v>599</v>
      </c>
      <c r="B197" s="55"/>
      <c r="C197" s="170">
        <f t="shared" si="128"/>
        <v>1200</v>
      </c>
      <c r="D197" s="170">
        <f t="shared" si="129"/>
        <v>1400</v>
      </c>
      <c r="E197" s="170">
        <f t="shared" si="130"/>
        <v>1500</v>
      </c>
      <c r="F197" s="170">
        <f t="shared" si="131"/>
        <v>1600</v>
      </c>
      <c r="G197" s="238">
        <v>2000</v>
      </c>
      <c r="H197" s="239" t="s">
        <v>600</v>
      </c>
      <c r="I197" s="211">
        <v>7930139600044</v>
      </c>
      <c r="J197" s="240" t="s">
        <v>601</v>
      </c>
      <c r="K197" s="227" t="s">
        <v>522</v>
      </c>
      <c r="L197" s="227" t="s">
        <v>626</v>
      </c>
      <c r="M197" s="241" t="s">
        <v>596</v>
      </c>
      <c r="N197" s="245" t="s">
        <v>598</v>
      </c>
      <c r="O197" s="243">
        <v>400</v>
      </c>
      <c r="P197" s="244">
        <v>24</v>
      </c>
      <c r="Q197" s="61">
        <f t="shared" si="123"/>
        <v>0</v>
      </c>
      <c r="R197" s="61"/>
      <c r="S197" s="108"/>
      <c r="T197" s="109"/>
      <c r="U197" s="108"/>
    </row>
    <row r="198" spans="1:21" s="110" customFormat="1" ht="15" customHeight="1" outlineLevel="1" x14ac:dyDescent="0.2">
      <c r="A198" s="229" t="s">
        <v>602</v>
      </c>
      <c r="B198" s="55"/>
      <c r="C198" s="170">
        <f t="shared" si="128"/>
        <v>1200</v>
      </c>
      <c r="D198" s="170">
        <f t="shared" si="129"/>
        <v>1400</v>
      </c>
      <c r="E198" s="170">
        <f t="shared" si="130"/>
        <v>1500</v>
      </c>
      <c r="F198" s="170">
        <f t="shared" si="131"/>
        <v>1600</v>
      </c>
      <c r="G198" s="238">
        <v>2000</v>
      </c>
      <c r="H198" s="239" t="s">
        <v>603</v>
      </c>
      <c r="I198" s="211">
        <v>7930139600051</v>
      </c>
      <c r="J198" s="224" t="s">
        <v>604</v>
      </c>
      <c r="K198" s="227" t="s">
        <v>522</v>
      </c>
      <c r="L198" s="227" t="s">
        <v>626</v>
      </c>
      <c r="M198" s="241" t="s">
        <v>596</v>
      </c>
      <c r="N198" s="245" t="s">
        <v>605</v>
      </c>
      <c r="O198" s="243">
        <v>400</v>
      </c>
      <c r="P198" s="244">
        <v>24</v>
      </c>
      <c r="Q198" s="61">
        <f t="shared" si="123"/>
        <v>0</v>
      </c>
      <c r="R198" s="61"/>
      <c r="S198" s="108"/>
      <c r="T198" s="109"/>
      <c r="U198" s="108"/>
    </row>
    <row r="199" spans="1:21" s="110" customFormat="1" ht="15" customHeight="1" outlineLevel="1" x14ac:dyDescent="0.2">
      <c r="A199" s="246" t="s">
        <v>606</v>
      </c>
      <c r="B199" s="55"/>
      <c r="C199" s="170">
        <f t="shared" si="128"/>
        <v>150</v>
      </c>
      <c r="D199" s="170">
        <f t="shared" si="129"/>
        <v>175</v>
      </c>
      <c r="E199" s="170">
        <f t="shared" si="130"/>
        <v>187.5</v>
      </c>
      <c r="F199" s="170">
        <f t="shared" si="131"/>
        <v>200</v>
      </c>
      <c r="G199" s="238">
        <v>250</v>
      </c>
      <c r="H199" s="247" t="s">
        <v>607</v>
      </c>
      <c r="I199" s="211">
        <v>7930139600006</v>
      </c>
      <c r="J199" s="224" t="s">
        <v>609</v>
      </c>
      <c r="K199" s="227" t="s">
        <v>522</v>
      </c>
      <c r="L199" s="227" t="s">
        <v>626</v>
      </c>
      <c r="M199" s="241" t="s">
        <v>608</v>
      </c>
      <c r="N199" s="242" t="s">
        <v>610</v>
      </c>
      <c r="O199" s="243">
        <v>100</v>
      </c>
      <c r="P199" s="248">
        <v>48</v>
      </c>
      <c r="Q199" s="61">
        <f t="shared" si="123"/>
        <v>0</v>
      </c>
      <c r="R199" s="61"/>
      <c r="S199" s="108"/>
      <c r="T199" s="109"/>
      <c r="U199" s="108"/>
    </row>
    <row r="200" spans="1:21" s="110" customFormat="1" ht="15" customHeight="1" outlineLevel="1" x14ac:dyDescent="0.2">
      <c r="A200" s="246" t="s">
        <v>611</v>
      </c>
      <c r="B200" s="230"/>
      <c r="C200" s="170">
        <f t="shared" si="128"/>
        <v>150</v>
      </c>
      <c r="D200" s="170">
        <f t="shared" si="129"/>
        <v>175</v>
      </c>
      <c r="E200" s="170">
        <f t="shared" si="130"/>
        <v>187.5</v>
      </c>
      <c r="F200" s="170">
        <f t="shared" si="131"/>
        <v>200</v>
      </c>
      <c r="G200" s="238">
        <v>250</v>
      </c>
      <c r="H200" s="239" t="s">
        <v>612</v>
      </c>
      <c r="I200" s="211">
        <v>7930139600013</v>
      </c>
      <c r="J200" s="224" t="s">
        <v>613</v>
      </c>
      <c r="K200" s="227" t="s">
        <v>522</v>
      </c>
      <c r="L200" s="227" t="s">
        <v>626</v>
      </c>
      <c r="M200" s="241" t="s">
        <v>608</v>
      </c>
      <c r="N200" s="242" t="s">
        <v>610</v>
      </c>
      <c r="O200" s="243">
        <v>100</v>
      </c>
      <c r="P200" s="248">
        <v>48</v>
      </c>
      <c r="Q200" s="61">
        <f t="shared" si="123"/>
        <v>0</v>
      </c>
      <c r="R200" s="61"/>
      <c r="S200" s="108"/>
      <c r="T200" s="109"/>
      <c r="U200" s="108"/>
    </row>
    <row r="201" spans="1:21" s="110" customFormat="1" ht="15" customHeight="1" outlineLevel="1" x14ac:dyDescent="0.2">
      <c r="A201" s="246" t="s">
        <v>614</v>
      </c>
      <c r="B201" s="55"/>
      <c r="C201" s="170">
        <f t="shared" si="128"/>
        <v>150</v>
      </c>
      <c r="D201" s="170">
        <f t="shared" si="129"/>
        <v>175</v>
      </c>
      <c r="E201" s="170">
        <f t="shared" si="130"/>
        <v>187.5</v>
      </c>
      <c r="F201" s="170">
        <f t="shared" si="131"/>
        <v>200</v>
      </c>
      <c r="G201" s="238">
        <v>250</v>
      </c>
      <c r="H201" s="239" t="s">
        <v>615</v>
      </c>
      <c r="I201" s="211">
        <v>7930139600020</v>
      </c>
      <c r="J201" s="224" t="s">
        <v>616</v>
      </c>
      <c r="K201" s="227" t="s">
        <v>522</v>
      </c>
      <c r="L201" s="227" t="s">
        <v>626</v>
      </c>
      <c r="M201" s="241" t="s">
        <v>608</v>
      </c>
      <c r="N201" s="242" t="s">
        <v>610</v>
      </c>
      <c r="O201" s="243">
        <v>100</v>
      </c>
      <c r="P201" s="248">
        <v>48</v>
      </c>
      <c r="Q201" s="61">
        <f t="shared" si="123"/>
        <v>0</v>
      </c>
      <c r="R201" s="61"/>
      <c r="S201" s="108"/>
      <c r="T201" s="109"/>
      <c r="U201" s="108"/>
    </row>
    <row r="202" spans="1:21" s="110" customFormat="1" ht="15" customHeight="1" outlineLevel="1" x14ac:dyDescent="0.2">
      <c r="A202" s="229" t="s">
        <v>617</v>
      </c>
      <c r="B202" s="55"/>
      <c r="C202" s="170">
        <f t="shared" si="128"/>
        <v>210</v>
      </c>
      <c r="D202" s="170">
        <f t="shared" si="129"/>
        <v>245</v>
      </c>
      <c r="E202" s="170">
        <f t="shared" si="130"/>
        <v>262.5</v>
      </c>
      <c r="F202" s="170">
        <f t="shared" si="131"/>
        <v>280</v>
      </c>
      <c r="G202" s="238">
        <v>350</v>
      </c>
      <c r="H202" s="239" t="s">
        <v>618</v>
      </c>
      <c r="I202" s="211">
        <v>7930139600068</v>
      </c>
      <c r="J202" s="224" t="s">
        <v>620</v>
      </c>
      <c r="K202" s="227" t="s">
        <v>522</v>
      </c>
      <c r="L202" s="227" t="s">
        <v>626</v>
      </c>
      <c r="M202" s="241" t="s">
        <v>619</v>
      </c>
      <c r="N202" s="242" t="s">
        <v>621</v>
      </c>
      <c r="O202" s="243">
        <v>200</v>
      </c>
      <c r="P202" s="248">
        <v>36</v>
      </c>
      <c r="Q202" s="61">
        <f t="shared" si="123"/>
        <v>0</v>
      </c>
      <c r="R202" s="61"/>
      <c r="S202" s="108"/>
      <c r="T202" s="109"/>
      <c r="U202" s="108"/>
    </row>
    <row r="203" spans="1:21" s="110" customFormat="1" ht="15" customHeight="1" outlineLevel="1" x14ac:dyDescent="0.2">
      <c r="A203" s="229" t="s">
        <v>622</v>
      </c>
      <c r="B203" s="230"/>
      <c r="C203" s="170">
        <f t="shared" si="128"/>
        <v>210</v>
      </c>
      <c r="D203" s="170">
        <f t="shared" si="129"/>
        <v>245</v>
      </c>
      <c r="E203" s="170">
        <f t="shared" si="130"/>
        <v>262.5</v>
      </c>
      <c r="F203" s="170">
        <f t="shared" si="131"/>
        <v>280</v>
      </c>
      <c r="G203" s="238">
        <v>350</v>
      </c>
      <c r="H203" s="239" t="s">
        <v>623</v>
      </c>
      <c r="I203" s="211">
        <v>7930139600075</v>
      </c>
      <c r="J203" s="224" t="s">
        <v>624</v>
      </c>
      <c r="K203" s="227" t="s">
        <v>522</v>
      </c>
      <c r="L203" s="227" t="s">
        <v>626</v>
      </c>
      <c r="M203" s="241" t="s">
        <v>619</v>
      </c>
      <c r="N203" s="242" t="s">
        <v>621</v>
      </c>
      <c r="O203" s="243">
        <v>200</v>
      </c>
      <c r="P203" s="248">
        <v>36</v>
      </c>
      <c r="Q203" s="61">
        <f t="shared" si="123"/>
        <v>0</v>
      </c>
      <c r="R203" s="61"/>
      <c r="S203" s="108"/>
      <c r="T203" s="109"/>
      <c r="U203" s="108"/>
    </row>
  </sheetData>
  <autoFilter ref="A10:AZ203">
    <filterColumn colId="16" showButton="0"/>
    <filterColumn colId="18" showButton="0"/>
  </autoFilter>
  <mergeCells count="24">
    <mergeCell ref="A195:P195"/>
    <mergeCell ref="A155:P155"/>
    <mergeCell ref="A132:P132"/>
    <mergeCell ref="A95:P95"/>
    <mergeCell ref="A67:P67"/>
    <mergeCell ref="A1:A8"/>
    <mergeCell ref="B1:H2"/>
    <mergeCell ref="I1:J2"/>
    <mergeCell ref="K1:R8"/>
    <mergeCell ref="B3:J4"/>
    <mergeCell ref="B5:I5"/>
    <mergeCell ref="B6:I6"/>
    <mergeCell ref="B7:I7"/>
    <mergeCell ref="B8:I8"/>
    <mergeCell ref="A9:R9"/>
    <mergeCell ref="Q10:R10"/>
    <mergeCell ref="Q11:R11"/>
    <mergeCell ref="A12:O12"/>
    <mergeCell ref="Q12:R12"/>
    <mergeCell ref="S10:T10"/>
    <mergeCell ref="A55:O55"/>
    <mergeCell ref="A61:P61"/>
    <mergeCell ref="A34:P34"/>
    <mergeCell ref="A29:P29"/>
  </mergeCells>
  <phoneticPr fontId="21" type="noConversion"/>
  <hyperlinks>
    <hyperlink ref="J15" r:id="rId1"/>
    <hyperlink ref="J16" r:id="rId2"/>
    <hyperlink ref="J17" r:id="rId3"/>
    <hyperlink ref="J18" r:id="rId4"/>
    <hyperlink ref="J19" r:id="rId5"/>
    <hyperlink ref="J20" r:id="rId6"/>
    <hyperlink ref="J21" r:id="rId7"/>
    <hyperlink ref="J22" r:id="rId8"/>
    <hyperlink ref="J23" r:id="rId9"/>
    <hyperlink ref="J24" r:id="rId10"/>
    <hyperlink ref="J25" r:id="rId11"/>
    <hyperlink ref="J27" r:id="rId12"/>
    <hyperlink ref="J28" r:id="rId13"/>
    <hyperlink ref="J30" r:id="rId14"/>
    <hyperlink ref="J31" r:id="rId15"/>
    <hyperlink ref="J32" r:id="rId16"/>
    <hyperlink ref="J35" r:id="rId17"/>
    <hyperlink ref="J36" r:id="rId18"/>
    <hyperlink ref="J47" r:id="rId19"/>
    <hyperlink ref="J48" r:id="rId20"/>
    <hyperlink ref="J49" r:id="rId21"/>
    <hyperlink ref="J51" r:id="rId22"/>
    <hyperlink ref="J56" r:id="rId23"/>
    <hyperlink ref="J57" r:id="rId24"/>
    <hyperlink ref="J58" r:id="rId25"/>
    <hyperlink ref="J60" r:id="rId26"/>
    <hyperlink ref="J62" r:id="rId27"/>
    <hyperlink ref="J63" r:id="rId28"/>
    <hyperlink ref="J64" r:id="rId29"/>
    <hyperlink ref="J65" r:id="rId30"/>
    <hyperlink ref="J68" r:id="rId31"/>
    <hyperlink ref="J69" r:id="rId32"/>
    <hyperlink ref="J70" r:id="rId33"/>
    <hyperlink ref="J71" r:id="rId34"/>
    <hyperlink ref="J72" r:id="rId35"/>
    <hyperlink ref="J73" r:id="rId36"/>
    <hyperlink ref="J74" r:id="rId37"/>
    <hyperlink ref="J75" r:id="rId38"/>
    <hyperlink ref="J76" r:id="rId39"/>
    <hyperlink ref="J83" r:id="rId40"/>
    <hyperlink ref="J87" r:id="rId41"/>
    <hyperlink ref="J90" r:id="rId42"/>
    <hyperlink ref="J91" r:id="rId43"/>
    <hyperlink ref="J97" r:id="rId44"/>
    <hyperlink ref="J98" r:id="rId45"/>
    <hyperlink ref="J110" r:id="rId46"/>
    <hyperlink ref="J111" r:id="rId47"/>
    <hyperlink ref="J127" r:id="rId48"/>
    <hyperlink ref="J130" r:id="rId49"/>
    <hyperlink ref="J131" r:id="rId50"/>
    <hyperlink ref="J137" r:id="rId51"/>
    <hyperlink ref="J138" r:id="rId52"/>
    <hyperlink ref="J139" r:id="rId53"/>
    <hyperlink ref="J140" r:id="rId54"/>
    <hyperlink ref="J141" r:id="rId55"/>
    <hyperlink ref="J142" r:id="rId56"/>
    <hyperlink ref="J143" r:id="rId57"/>
    <hyperlink ref="J144" r:id="rId58"/>
    <hyperlink ref="J145" r:id="rId59"/>
    <hyperlink ref="J146" r:id="rId60"/>
    <hyperlink ref="J147" r:id="rId61"/>
    <hyperlink ref="J148" r:id="rId62"/>
    <hyperlink ref="J149" r:id="rId63"/>
    <hyperlink ref="J150" r:id="rId64"/>
    <hyperlink ref="J151" r:id="rId65"/>
    <hyperlink ref="J152" r:id="rId66"/>
    <hyperlink ref="J153" r:id="rId67"/>
    <hyperlink ref="J154" r:id="rId68"/>
    <hyperlink ref="J26" r:id="rId69"/>
    <hyperlink ref="J120" r:id="rId70"/>
    <hyperlink ref="J119" r:id="rId71"/>
    <hyperlink ref="J118" r:id="rId72"/>
    <hyperlink ref="J129" r:id="rId73"/>
    <hyperlink ref="J54" r:id="rId74"/>
    <hyperlink ref="J84" r:id="rId75"/>
    <hyperlink ref="J82" r:id="rId76"/>
    <hyperlink ref="J80" r:id="rId77"/>
    <hyperlink ref="J81" r:id="rId78"/>
    <hyperlink ref="J79" r:id="rId79"/>
    <hyperlink ref="J77" r:id="rId80"/>
    <hyperlink ref="J78" r:id="rId81"/>
    <hyperlink ref="J88" r:id="rId82"/>
    <hyperlink ref="J33" r:id="rId83"/>
    <hyperlink ref="J133" r:id="rId84"/>
    <hyperlink ref="J135" r:id="rId85"/>
    <hyperlink ref="J134" r:id="rId86"/>
    <hyperlink ref="J136" r:id="rId87"/>
    <hyperlink ref="J117" r:id="rId88"/>
    <hyperlink ref="J46" r:id="rId89"/>
    <hyperlink ref="J37" r:id="rId90"/>
    <hyperlink ref="J38" r:id="rId91"/>
    <hyperlink ref="J44" r:id="rId92"/>
    <hyperlink ref="J121" r:id="rId93"/>
    <hyperlink ref="J124" r:id="rId94"/>
    <hyperlink ref="J122" r:id="rId95"/>
    <hyperlink ref="J123" r:id="rId96"/>
    <hyperlink ref="J128" r:id="rId97"/>
    <hyperlink ref="J85" r:id="rId98"/>
    <hyperlink ref="J103" r:id="rId99"/>
    <hyperlink ref="J101" r:id="rId100"/>
    <hyperlink ref="J99" r:id="rId101"/>
    <hyperlink ref="J100" r:id="rId102"/>
    <hyperlink ref="J102" r:id="rId103"/>
    <hyperlink ref="J50" r:id="rId104"/>
    <hyperlink ref="J106" r:id="rId105"/>
    <hyperlink ref="J105" r:id="rId106"/>
    <hyperlink ref="J104" r:id="rId107"/>
    <hyperlink ref="J107" r:id="rId108"/>
    <hyperlink ref="J109" r:id="rId109"/>
    <hyperlink ref="J108" r:id="rId110"/>
    <hyperlink ref="J156" r:id="rId111"/>
    <hyperlink ref="J157" r:id="rId112"/>
    <hyperlink ref="J158" r:id="rId113"/>
    <hyperlink ref="J159" r:id="rId114"/>
    <hyperlink ref="J160" r:id="rId115"/>
    <hyperlink ref="J161" r:id="rId116"/>
    <hyperlink ref="J163" r:id="rId117"/>
    <hyperlink ref="J164" r:id="rId118"/>
    <hyperlink ref="J165" r:id="rId119"/>
    <hyperlink ref="J166" r:id="rId120"/>
    <hyperlink ref="J162" r:id="rId121"/>
    <hyperlink ref="I158" r:id="rId122" display="https://ru.disai.org/barcode/ean-13/7930139600617"/>
    <hyperlink ref="I159" r:id="rId123" display="https://ru.disai.org/barcode/ean-13/7930139601041"/>
    <hyperlink ref="I160" r:id="rId124" display="https://ru.disai.org/barcode/ean-13/7930139600624"/>
    <hyperlink ref="I163" r:id="rId125" display="https://ru.disai.org/barcode/ean-13/7930139601201"/>
    <hyperlink ref="I161" r:id="rId126" display="https://ru.disai.org/barcode/ean-13/7930139601287"/>
    <hyperlink ref="I164" r:id="rId127" display="https://ru.disai.org/barcode/ean-13/7930139601317"/>
    <hyperlink ref="I162" r:id="rId128" display="https://ru.disai.org/barcode/ean-13/7930139601256"/>
    <hyperlink ref="I165" r:id="rId129" display="https://ru.disai.org/barcode/ean-13/7930139601362"/>
    <hyperlink ref="I166" r:id="rId130" tooltip="Просмотреть информацию" display="https://ru.disai.org/barcode/ean-13/7930139600792"/>
    <hyperlink ref="I187" r:id="rId131" display="https://ru.disai.org/barcode/ean-13/7930139601461"/>
    <hyperlink ref="I186" r:id="rId132" display="https://ru.disai.org/barcode/ean-13/7930139601430"/>
    <hyperlink ref="I189" r:id="rId133" display="https://ru.disai.org/barcode/ean-13/7930139601546"/>
    <hyperlink ref="I192" r:id="rId134" display="https://ru.disai.org/barcode/ean-13/7930139601454"/>
    <hyperlink ref="I193" r:id="rId135" display="https://ru.disai.org/barcode/ean-13/7930139601607"/>
    <hyperlink ref="I188" r:id="rId136" display="https://ru.disai.org/barcode/ean-13/7930139601553"/>
    <hyperlink ref="I190" r:id="rId137" display="https://ru.disai.org/barcode/ean-13/7930139601706"/>
    <hyperlink ref="I191" r:id="rId138" display="https://ru.disai.org/barcode/ean-13/7930139601737"/>
    <hyperlink ref="I194" r:id="rId139" display="https://ru.disai.org/barcode/ean-13/7930139601751"/>
    <hyperlink ref="I199" r:id="rId140" tooltip="Просмотреть информацию" display="https://ru.disai.org/barcode/ean-13/7930139600006"/>
    <hyperlink ref="I200" r:id="rId141" tooltip="Просмотреть информацию" display="https://ru.disai.org/barcode/ean-13/7930139600013"/>
    <hyperlink ref="I201" r:id="rId142" tooltip="Просмотреть информацию" display="https://ru.disai.org/barcode/ean-13/7930139600020"/>
    <hyperlink ref="I202" r:id="rId143" tooltip="Просмотреть информацию" display="https://ru.disai.org/barcode/ean-13/7930139600068"/>
    <hyperlink ref="I203" r:id="rId144" tooltip="Просмотреть информацию" display="https://ru.disai.org/barcode/ean-13/7930139600075"/>
    <hyperlink ref="I196" r:id="rId145" tooltip="Просмотреть информацию" display="https://ru.disai.org/barcode/ean-13/7930139600037"/>
    <hyperlink ref="I197" r:id="rId146" tooltip="Просмотреть информацию" display="https://ru.disai.org/barcode/ean-13/7930139600044"/>
    <hyperlink ref="I198" r:id="rId147" tooltip="Просмотреть информацию" display="https://ru.disai.org/barcode/ean-13/7930139600051"/>
    <hyperlink ref="J196" r:id="rId148"/>
    <hyperlink ref="J197" r:id="rId149"/>
    <hyperlink ref="J198" r:id="rId150"/>
    <hyperlink ref="J199" r:id="rId151"/>
    <hyperlink ref="J200" r:id="rId152"/>
    <hyperlink ref="J201" r:id="rId153"/>
    <hyperlink ref="J202" r:id="rId154"/>
    <hyperlink ref="J203" r:id="rId155"/>
    <hyperlink ref="J167:J184" r:id="rId156" display="https://clck.ru/3PR8fM"/>
    <hyperlink ref="J185" r:id="rId157"/>
    <hyperlink ref="I171" r:id="rId158" tooltip="Просмотреть информацию" display="https://ru.disai.org/barcode/ean-13/7930139600679"/>
    <hyperlink ref="I176" r:id="rId159" tooltip="Просмотреть информацию" display="https://ru.disai.org/barcode/ean-13/7930139600686"/>
    <hyperlink ref="I178" r:id="rId160" tooltip="Просмотреть информацию" display="https://ru.disai.org/barcode/ean-13/7930139600693"/>
    <hyperlink ref="I177" r:id="rId161" tooltip="Просмотреть информацию" display="https://ru.disai.org/barcode/ean-13/7930139600716"/>
    <hyperlink ref="I167" r:id="rId162" tooltip="Просмотреть информацию" display="https://ru.disai.org/barcode/ean-13/7930139600792"/>
    <hyperlink ref="I168" r:id="rId163" tooltip="Просмотреть информацию" display="https://ru.disai.org/barcode/ean-13/7930139600990"/>
    <hyperlink ref="I169" r:id="rId164" tooltip="Просмотреть информацию" display="https://ru.disai.org/barcode/ean-13/7930139601010"/>
    <hyperlink ref="I170" r:id="rId165" tooltip="Просмотреть информацию" display="https://ru.disai.org/barcode/ean-13/7930139601027"/>
    <hyperlink ref="I185" r:id="rId166" tooltip="Просмотреть информацию" display="https://ru.disai.org/barcode/ean-13/7930139601577"/>
    <hyperlink ref="I174" r:id="rId167" tooltip="Просмотреть информацию" display="https://ru.disai.org/barcode/ean-13/7930139601652"/>
    <hyperlink ref="I172" r:id="rId168" tooltip="Просмотреть информацию" display="https://ru.disai.org/barcode/ean-13/7930139601669"/>
    <hyperlink ref="I173" r:id="rId169" tooltip="Просмотреть информацию" display="https://ru.disai.org/barcode/ean-13/7930139601676"/>
    <hyperlink ref="I184" r:id="rId170" tooltip="Просмотреть информацию" display="https://ru.disai.org/barcode/ean-13/7930139601690"/>
    <hyperlink ref="I183" r:id="rId171" tooltip="Просмотреть информацию" display="https://ru.disai.org/barcode/ean-13/7930139601713"/>
    <hyperlink ref="I179" r:id="rId172" tooltip="Просмотреть информацию" display="https://ru.disai.org/barcode/ean-13/7930139601720"/>
    <hyperlink ref="I181" r:id="rId173" tooltip="Просмотреть информацию" display="https://ru.disai.org/barcode/ean-13/7930139601775"/>
    <hyperlink ref="I182" r:id="rId174" tooltip="Просмотреть информацию" display="https://ru.disai.org/barcode/ean-13/7930139601744"/>
    <hyperlink ref="I175" r:id="rId175" tooltip="Просмотреть информацию" display="https://ru.disai.org/barcode/ean-13/7930139601782"/>
    <hyperlink ref="I180" r:id="rId176" tooltip="Просмотреть информацию" display="https://ru.disai.org/barcode/ean-13/7930139601799"/>
    <hyperlink ref="J186" r:id="rId177"/>
    <hyperlink ref="J187" r:id="rId178"/>
    <hyperlink ref="J188" r:id="rId179"/>
    <hyperlink ref="J189" r:id="rId180"/>
    <hyperlink ref="J190" r:id="rId181"/>
    <hyperlink ref="J14" r:id="rId182"/>
    <hyperlink ref="J96" r:id="rId183"/>
    <hyperlink ref="J92" r:id="rId184"/>
    <hyperlink ref="J125" r:id="rId185"/>
    <hyperlink ref="J126" r:id="rId186"/>
    <hyperlink ref="J13" r:id="rId187"/>
    <hyperlink ref="J86" r:id="rId188"/>
    <hyperlink ref="J94" r:id="rId189"/>
    <hyperlink ref="J52" r:id="rId190"/>
    <hyperlink ref="J116" r:id="rId191"/>
    <hyperlink ref="J53" r:id="rId192"/>
    <hyperlink ref="J93" r:id="rId193"/>
    <hyperlink ref="J89" r:id="rId194"/>
    <hyperlink ref="J39" r:id="rId195"/>
    <hyperlink ref="J59" r:id="rId196"/>
    <hyperlink ref="J112" r:id="rId197"/>
    <hyperlink ref="J115" r:id="rId198"/>
    <hyperlink ref="J113" r:id="rId199"/>
    <hyperlink ref="J114" r:id="rId200"/>
    <hyperlink ref="J45" r:id="rId201"/>
  </hyperlinks>
  <pageMargins left="0.70078740157480324" right="0.70078740157480324" top="0.75196850393700787" bottom="0.75196850393700787" header="0.3" footer="0.3"/>
  <pageSetup paperSize="9" orientation="portrait" r:id="rId202"/>
  <drawing r:id="rId2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revision>101</cp:revision>
  <dcterms:created xsi:type="dcterms:W3CDTF">2024-09-20T07:24:22Z</dcterms:created>
  <dcterms:modified xsi:type="dcterms:W3CDTF">2025-12-08T14:19:28Z</dcterms:modified>
</cp:coreProperties>
</file>