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580" yWindow="285" windowWidth="13350" windowHeight="15315" tabRatio="600" firstSheet="0" activeTab="0" autoFilterDateGrouping="1"/>
  </bookViews>
  <sheets>
    <sheet name="items" sheetId="1" state="visible" r:id="rId1"/>
    <sheet name="discounts" sheetId="2" state="visible" r:id="rId2"/>
  </sheets>
  <definedNames/>
  <calcPr calcId="191029" fullCalcOnLoad="1" refMode="R1C1"/>
</workbook>
</file>

<file path=xl/styles.xml><?xml version="1.0" encoding="utf-8"?>
<styleSheet xmlns="http://schemas.openxmlformats.org/spreadsheetml/2006/main">
  <numFmts count="5">
    <numFmt numFmtId="164" formatCode="_(&quot;$&quot;* #,##0.00_);_(&quot;$&quot;* \(#,##0.00\);_(&quot;$&quot;* &quot;-&quot;??_);_(@_)"/>
    <numFmt numFmtId="165" formatCode="#,##0&quot; гр.&quot;"/>
    <numFmt numFmtId="166" formatCode="#,##0&quot; %&quot;"/>
    <numFmt numFmtId="167" formatCode="#,##0&quot;р.&quot;"/>
    <numFmt numFmtId="168" formatCode="#,##0&quot;р.&quot;;[Red]#,##0&quot;р.&quot;"/>
  </numFmts>
  <fonts count="22">
    <font>
      <name val="Arial"/>
      <sz val="10"/>
    </font>
    <font>
      <name val="Arial"/>
      <sz val="10"/>
    </font>
    <font>
      <name val="Arial Cyr"/>
      <charset val="204"/>
      <color indexed="12"/>
      <sz val="10"/>
      <u val="single"/>
    </font>
    <font>
      <name val="Verdana"/>
      <charset val="204"/>
      <family val="2"/>
      <sz val="9"/>
    </font>
    <font>
      <name val="Verdana"/>
      <charset val="204"/>
      <family val="2"/>
      <color indexed="12"/>
      <sz val="9"/>
      <u val="single"/>
    </font>
    <font>
      <name val="Verdana"/>
      <charset val="204"/>
      <family val="2"/>
      <b val="1"/>
      <color indexed="16"/>
      <sz val="9"/>
    </font>
    <font>
      <name val="Verdana"/>
      <charset val="204"/>
      <family val="2"/>
      <b val="1"/>
      <sz val="9"/>
    </font>
    <font>
      <name val="Verdana"/>
      <charset val="204"/>
      <family val="2"/>
      <color indexed="16"/>
      <sz val="9"/>
    </font>
    <font>
      <name val="Verdana"/>
      <charset val="204"/>
      <family val="2"/>
      <b val="1"/>
      <sz val="8"/>
    </font>
    <font>
      <name val="Verdana"/>
      <charset val="204"/>
      <family val="2"/>
      <sz val="9"/>
      <u val="single"/>
    </font>
    <font>
      <name val="Verdana"/>
      <charset val="204"/>
      <family val="2"/>
      <i val="1"/>
      <sz val="9"/>
    </font>
    <font>
      <name val="Verdana"/>
      <charset val="204"/>
      <family val="2"/>
      <b val="1"/>
      <color indexed="16"/>
      <sz val="10"/>
    </font>
    <font>
      <name val="Verdana"/>
      <charset val="204"/>
      <family val="2"/>
      <b val="1"/>
      <sz val="10"/>
    </font>
    <font>
      <name val="Verdana"/>
      <charset val="204"/>
      <family val="2"/>
      <sz val="10"/>
    </font>
    <font>
      <name val="Verdana"/>
      <charset val="204"/>
      <family val="2"/>
      <sz val="8"/>
    </font>
    <font>
      <name val="Verdana"/>
      <charset val="204"/>
      <family val="2"/>
      <b val="1"/>
      <color indexed="9"/>
      <sz val="9"/>
    </font>
    <font>
      <name val="Verdana"/>
      <charset val="204"/>
      <family val="2"/>
      <color indexed="9"/>
      <sz val="9"/>
    </font>
    <font>
      <name val="Verdana"/>
      <charset val="204"/>
      <family val="2"/>
      <color indexed="9"/>
      <sz val="9"/>
      <u val="single"/>
    </font>
    <font>
      <name val="Verdana"/>
      <charset val="204"/>
      <family val="2"/>
      <i val="1"/>
      <color indexed="9"/>
      <sz val="9"/>
    </font>
    <font>
      <name val="Tahoma"/>
      <charset val="204"/>
      <family val="2"/>
      <b val="1"/>
      <color indexed="81"/>
      <sz val="8"/>
    </font>
    <font>
      <name val="Verdana"/>
      <charset val="204"/>
      <family val="2"/>
      <sz val="12"/>
    </font>
    <font>
      <name val="Verdana"/>
      <charset val="204"/>
      <family val="2"/>
      <color rgb="FF3D5D8E"/>
      <sz val="15"/>
    </font>
  </fonts>
  <fills count="3">
    <fill>
      <patternFill/>
    </fill>
    <fill>
      <patternFill patternType="gray125"/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1" fillId="0" borderId="0"/>
    <xf numFmtId="0" fontId="2" fillId="0" borderId="0" applyAlignment="1" applyProtection="1">
      <alignment vertical="top"/>
      <protection locked="0" hidden="0"/>
    </xf>
    <xf numFmtId="164" fontId="1" fillId="0" borderId="0"/>
    <xf numFmtId="9" fontId="1" fillId="0" borderId="0"/>
  </cellStyleXfs>
  <cellXfs count="128">
    <xf numFmtId="0" fontId="0" fillId="0" borderId="0" pivotButton="0" quotePrefix="0" xfId="0"/>
    <xf numFmtId="0" fontId="4" fillId="0" borderId="1" applyAlignment="1" pivotButton="0" quotePrefix="0" xfId="1">
      <alignment horizontal="left"/>
    </xf>
    <xf numFmtId="0" fontId="3" fillId="0" borderId="0" applyAlignment="1" pivotButton="0" quotePrefix="0" xfId="0">
      <alignment horizontal="left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/>
    </xf>
    <xf numFmtId="164" fontId="3" fillId="0" borderId="0" applyAlignment="1" pivotButton="0" quotePrefix="0" xfId="2">
      <alignment vertical="center"/>
    </xf>
    <xf numFmtId="164" fontId="6" fillId="0" borderId="0" applyAlignment="1" pivotButton="0" quotePrefix="0" xfId="2">
      <alignment vertical="center"/>
    </xf>
    <xf numFmtId="0" fontId="4" fillId="0" borderId="2" applyAlignment="1" pivotButton="0" quotePrefix="0" xfId="1">
      <alignment horizontal="left"/>
    </xf>
    <xf numFmtId="165" fontId="6" fillId="0" borderId="0" applyAlignment="1" pivotButton="0" quotePrefix="0" xfId="2">
      <alignment vertical="center"/>
    </xf>
    <xf numFmtId="165" fontId="6" fillId="0" borderId="0" applyAlignment="1" pivotButton="0" quotePrefix="0" xfId="2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1">
      <alignment horizontal="left"/>
    </xf>
    <xf numFmtId="0" fontId="7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6" fontId="5" fillId="0" borderId="0" applyAlignment="1" pivotButton="0" quotePrefix="0" xfId="3">
      <alignment horizontal="right" vertical="distributed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textRotation="90"/>
    </xf>
    <xf numFmtId="0" fontId="3" fillId="0" borderId="0" applyAlignment="1" pivotButton="0" quotePrefix="0" xfId="0">
      <alignment horizontal="center" vertical="distributed" textRotation="90"/>
    </xf>
    <xf numFmtId="0" fontId="3" fillId="0" borderId="0" applyAlignment="1" pivotButton="0" quotePrefix="0" xfId="0">
      <alignment vertical="distributed" textRotation="90"/>
    </xf>
    <xf numFmtId="0" fontId="3" fillId="0" borderId="0" applyAlignment="1" pivotButton="0" quotePrefix="0" xfId="0">
      <alignment horizontal="right" vertical="distributed" textRotation="90"/>
    </xf>
    <xf numFmtId="0" fontId="3" fillId="0" borderId="3" applyAlignment="1" pivotButton="0" quotePrefix="0" xfId="0">
      <alignment horizontal="center"/>
    </xf>
    <xf numFmtId="0" fontId="3" fillId="0" borderId="3" pivotButton="0" quotePrefix="0" xfId="0"/>
    <xf numFmtId="0" fontId="3" fillId="0" borderId="3" pivotButton="0" quotePrefix="0" xfId="0"/>
    <xf numFmtId="0" fontId="8" fillId="0" borderId="3" applyAlignment="1" pivotButton="0" quotePrefix="0" xfId="0">
      <alignment horizontal="center" vertical="center"/>
    </xf>
    <xf numFmtId="0" fontId="8" fillId="0" borderId="3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9" fontId="7" fillId="0" borderId="0" applyAlignment="1" pivotButton="0" quotePrefix="0" xfId="0">
      <alignment horizontal="left" vertical="center"/>
    </xf>
    <xf numFmtId="0" fontId="4" fillId="0" borderId="0" applyAlignment="1" pivotButton="0" quotePrefix="0" xfId="1">
      <alignment horizontal="center"/>
    </xf>
    <xf numFmtId="0" fontId="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3" fillId="0" borderId="0" pivotButton="0" quotePrefix="0" xfId="0"/>
    <xf numFmtId="0" fontId="11" fillId="0" borderId="3" applyAlignment="1" pivotButton="0" quotePrefix="0" xfId="0">
      <alignment horizontal="center" vertical="center" wrapText="1"/>
    </xf>
    <xf numFmtId="0" fontId="11" fillId="0" borderId="3" applyAlignment="1" pivotButton="0" quotePrefix="0" xfId="0">
      <alignment horizontal="center" vertical="center"/>
    </xf>
    <xf numFmtId="0" fontId="11" fillId="0" borderId="3" applyAlignment="1" pivotButton="0" quotePrefix="0" xfId="0">
      <alignment vertical="center"/>
    </xf>
    <xf numFmtId="0" fontId="0" fillId="0" borderId="0" applyAlignment="1" pivotButton="0" quotePrefix="0" xfId="0">
      <alignment horizontal="center"/>
    </xf>
    <xf numFmtId="167" fontId="5" fillId="0" borderId="0" applyAlignment="1" pivotButton="0" quotePrefix="0" xfId="0">
      <alignment horizontal="center" vertical="distributed"/>
    </xf>
    <xf numFmtId="167" fontId="5" fillId="0" borderId="0" applyAlignment="1" pivotButton="0" quotePrefix="0" xfId="0">
      <alignment vertical="center"/>
    </xf>
    <xf numFmtId="167" fontId="3" fillId="0" borderId="0" applyAlignment="1" pivotButton="0" quotePrefix="0" xfId="0">
      <alignment horizontal="center" vertical="center"/>
    </xf>
    <xf numFmtId="167" fontId="8" fillId="0" borderId="3" applyAlignment="1" pivotButton="0" quotePrefix="0" xfId="0">
      <alignment horizontal="center" vertical="center"/>
    </xf>
    <xf numFmtId="167" fontId="3" fillId="0" borderId="3" pivotButton="0" quotePrefix="0" xfId="0"/>
    <xf numFmtId="167" fontId="5" fillId="0" borderId="0" applyAlignment="1" pivotButton="0" quotePrefix="0" xfId="3">
      <alignment horizontal="center" vertical="distributed"/>
    </xf>
    <xf numFmtId="167" fontId="3" fillId="0" borderId="0" applyAlignment="1" pivotButton="0" quotePrefix="0" xfId="0">
      <alignment horizontal="center" vertical="distributed" textRotation="90"/>
    </xf>
    <xf numFmtId="167" fontId="3" fillId="0" borderId="0" applyAlignment="1" pivotButton="0" quotePrefix="0" xfId="0">
      <alignment vertical="distributed" textRotation="90"/>
    </xf>
    <xf numFmtId="167" fontId="8" fillId="0" borderId="3" applyAlignment="1" pivotButton="0" quotePrefix="0" xfId="0">
      <alignment horizontal="center" vertical="center" wrapText="1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left" vertical="center"/>
    </xf>
    <xf numFmtId="0" fontId="16" fillId="0" borderId="0" applyAlignment="1" pivotButton="0" quotePrefix="0" xfId="0">
      <alignment horizontal="center" vertical="center"/>
    </xf>
    <xf numFmtId="0" fontId="16" fillId="0" borderId="0" applyAlignment="1" pivotButton="0" quotePrefix="0" xfId="0">
      <alignment horizontal="center" vertical="center"/>
    </xf>
    <xf numFmtId="0" fontId="17" fillId="0" borderId="0" applyAlignment="1" pivotButton="0" quotePrefix="0" xfId="1">
      <alignment horizontal="center"/>
    </xf>
    <xf numFmtId="0" fontId="16" fillId="0" borderId="0" applyAlignment="1" pivotButton="0" quotePrefix="0" xfId="0">
      <alignment horizontal="left" vertical="center"/>
    </xf>
    <xf numFmtId="1" fontId="16" fillId="0" borderId="0" applyAlignment="1" pivotButton="0" quotePrefix="0" xfId="0">
      <alignment horizontal="center" vertical="center"/>
    </xf>
    <xf numFmtId="0" fontId="16" fillId="0" borderId="0" applyAlignment="1" pivotButton="0" quotePrefix="0" xfId="0">
      <alignment horizontal="left" vertical="center"/>
    </xf>
    <xf numFmtId="1" fontId="15" fillId="0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horizontal="left" vertical="center"/>
    </xf>
    <xf numFmtId="0" fontId="16" fillId="0" borderId="0" pivotButton="0" quotePrefix="0" xfId="0"/>
    <xf numFmtId="1" fontId="0" fillId="0" borderId="0" pivotButton="0" quotePrefix="0" xfId="0"/>
    <xf numFmtId="0" fontId="8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right"/>
    </xf>
    <xf numFmtId="0" fontId="3" fillId="0" borderId="0" applyAlignment="1" pivotButton="0" quotePrefix="0" xfId="0">
      <alignment horizontal="center" vertical="center"/>
    </xf>
    <xf numFmtId="1" fontId="3" fillId="0" borderId="3" pivotButton="0" quotePrefix="0" xfId="0"/>
    <xf numFmtId="1" fontId="6" fillId="0" borderId="0" applyAlignment="1" pivotButton="0" quotePrefix="0" xfId="2">
      <alignment horizontal="center" vertical="center"/>
    </xf>
    <xf numFmtId="1" fontId="3" fillId="0" borderId="0" applyAlignment="1" pivotButton="0" quotePrefix="0" xfId="0">
      <alignment horizontal="center" vertical="center"/>
    </xf>
    <xf numFmtId="1" fontId="8" fillId="2" borderId="3" applyAlignment="1" pivotButton="0" quotePrefix="0" xfId="0">
      <alignment horizontal="center" vertical="center"/>
    </xf>
    <xf numFmtId="49" fontId="3" fillId="0" borderId="0" pivotButton="0" quotePrefix="0" xfId="0"/>
    <xf numFmtId="49" fontId="6" fillId="0" borderId="0" applyAlignment="1" pivotButton="0" quotePrefix="0" xfId="2">
      <alignment horizontal="center" vertical="center"/>
    </xf>
    <xf numFmtId="49" fontId="3" fillId="0" borderId="0" applyAlignment="1" pivotButton="0" quotePrefix="0" xfId="0">
      <alignment vertical="center" textRotation="90"/>
    </xf>
    <xf numFmtId="49" fontId="3" fillId="0" borderId="3" pivotButton="0" quotePrefix="0" xfId="0"/>
    <xf numFmtId="49" fontId="16" fillId="0" borderId="0" pivotButton="0" quotePrefix="0" xfId="0"/>
    <xf numFmtId="49" fontId="6" fillId="0" borderId="0" applyAlignment="1" pivotButton="0" quotePrefix="0" xfId="2">
      <alignment vertical="center"/>
    </xf>
    <xf numFmtId="49" fontId="8" fillId="0" borderId="3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11" fillId="0" borderId="4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9" fillId="0" borderId="0" applyAlignment="1" pivotButton="0" quotePrefix="0" xfId="1">
      <alignment vertical="center"/>
    </xf>
    <xf numFmtId="0" fontId="3" fillId="0" borderId="3" applyAlignment="1" pivotButton="0" quotePrefix="0" xfId="0">
      <alignment horizontal="left"/>
    </xf>
    <xf numFmtId="0" fontId="3" fillId="0" borderId="3" applyAlignment="1" pivotButton="0" quotePrefix="0" xfId="0">
      <alignment horizontal="left" vertical="center"/>
    </xf>
    <xf numFmtId="0" fontId="3" fillId="0" borderId="5" applyAlignment="1" pivotButton="0" quotePrefix="0" xfId="0">
      <alignment horizontal="left" vertical="center"/>
    </xf>
    <xf numFmtId="49" fontId="3" fillId="0" borderId="3" applyAlignment="1" pivotButton="0" quotePrefix="0" xfId="0">
      <alignment horizontal="left"/>
    </xf>
    <xf numFmtId="49" fontId="21" fillId="0" borderId="3" applyAlignment="1" pivotButton="0" quotePrefix="0" xfId="0">
      <alignment horizontal="left"/>
    </xf>
    <xf numFmtId="49" fontId="20" fillId="0" borderId="3" applyAlignment="1" pivotButton="0" quotePrefix="0" xfId="0">
      <alignment horizontal="left"/>
    </xf>
    <xf numFmtId="0" fontId="5" fillId="0" borderId="0" applyAlignment="1" pivotButton="0" quotePrefix="0" xfId="0">
      <alignment horizontal="center" vertical="distributed"/>
    </xf>
    <xf numFmtId="1" fontId="12" fillId="0" borderId="3" applyAlignment="1" pivotButton="0" quotePrefix="0" xfId="0">
      <alignment horizontal="center" vertical="center"/>
    </xf>
    <xf numFmtId="0" fontId="13" fillId="0" borderId="3" pivotButton="0" quotePrefix="0" xfId="0"/>
    <xf numFmtId="0" fontId="12" fillId="0" borderId="3" applyAlignment="1" pivotButton="0" quotePrefix="0" xfId="0">
      <alignment horizontal="center" vertical="center"/>
    </xf>
    <xf numFmtId="167" fontId="14" fillId="0" borderId="3" applyAlignment="1" pivotButton="0" quotePrefix="0" xfId="2">
      <alignment horizontal="center" vertical="center"/>
    </xf>
    <xf numFmtId="0" fontId="11" fillId="0" borderId="2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11" fillId="0" borderId="8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167" fontId="12" fillId="0" borderId="3" applyAlignment="1" pivotButton="0" quotePrefix="0" xfId="2">
      <alignment horizontal="center" vertical="center"/>
    </xf>
    <xf numFmtId="168" fontId="14" fillId="0" borderId="3" applyAlignment="1" pivotButton="0" quotePrefix="0" xfId="0">
      <alignment horizontal="center" vertical="center"/>
    </xf>
    <xf numFmtId="14" fontId="6" fillId="0" borderId="0" applyAlignment="1" pivotButton="0" quotePrefix="0" xfId="0">
      <alignment horizontal="center" vertical="center"/>
    </xf>
    <xf numFmtId="167" fontId="5" fillId="0" borderId="0" applyAlignment="1" pivotButton="0" quotePrefix="0" xfId="0">
      <alignment horizontal="center" vertical="distributed"/>
    </xf>
    <xf numFmtId="167" fontId="3" fillId="0" borderId="3" pivotButton="0" quotePrefix="0" xfId="0"/>
    <xf numFmtId="0" fontId="0" fillId="0" borderId="10" pivotButton="0" quotePrefix="0" xfId="0"/>
    <xf numFmtId="167" fontId="5" fillId="0" borderId="0" applyAlignment="1" pivotButton="0" quotePrefix="0" xfId="0">
      <alignment horizontal="center" vertical="distributed"/>
    </xf>
    <xf numFmtId="0" fontId="11" fillId="0" borderId="1" applyAlignment="1" pivotButton="0" quotePrefix="0" xfId="0">
      <alignment horizontal="center" vertical="center" wrapText="1"/>
    </xf>
    <xf numFmtId="0" fontId="0" fillId="0" borderId="6" pivotButton="0" quotePrefix="0" xfId="0"/>
    <xf numFmtId="167" fontId="5" fillId="0" borderId="0" applyAlignment="1" pivotButton="0" quotePrefix="0" xfId="3">
      <alignment horizontal="center" vertical="distributed"/>
    </xf>
    <xf numFmtId="167" fontId="14" fillId="0" borderId="3" applyAlignment="1" pivotButton="0" quotePrefix="0" xfId="2">
      <alignment horizontal="center" vertical="center"/>
    </xf>
    <xf numFmtId="164" fontId="3" fillId="0" borderId="0" applyAlignment="1" pivotButton="0" quotePrefix="0" xfId="2">
      <alignment vertical="center"/>
    </xf>
    <xf numFmtId="0" fontId="0" fillId="0" borderId="4" pivotButton="0" quotePrefix="0" xfId="0"/>
    <xf numFmtId="168" fontId="14" fillId="0" borderId="3" applyAlignment="1" pivotButton="0" quotePrefix="0" xfId="0">
      <alignment horizontal="center" vertical="center"/>
    </xf>
    <xf numFmtId="164" fontId="6" fillId="0" borderId="0" applyAlignment="1" pivotButton="0" quotePrefix="0" xfId="2">
      <alignment vertical="center"/>
    </xf>
    <xf numFmtId="0" fontId="0" fillId="0" borderId="7" pivotButton="0" quotePrefix="0" xfId="0"/>
    <xf numFmtId="0" fontId="0" fillId="0" borderId="8" pivotButton="0" quotePrefix="0" xfId="0"/>
    <xf numFmtId="167" fontId="12" fillId="0" borderId="3" applyAlignment="1" pivotButton="0" quotePrefix="0" xfId="2">
      <alignment horizontal="center" vertical="center"/>
    </xf>
    <xf numFmtId="165" fontId="6" fillId="0" borderId="0" applyAlignment="1" pivotButton="0" quotePrefix="0" xfId="2">
      <alignment vertical="center"/>
    </xf>
    <xf numFmtId="167" fontId="5" fillId="0" borderId="0" applyAlignment="1" pivotButton="0" quotePrefix="0" xfId="0">
      <alignment vertical="center"/>
    </xf>
    <xf numFmtId="165" fontId="6" fillId="0" borderId="0" applyAlignment="1" pivotButton="0" quotePrefix="0" xfId="2">
      <alignment horizontal="center" vertical="center"/>
    </xf>
    <xf numFmtId="166" fontId="5" fillId="0" borderId="0" applyAlignment="1" pivotButton="0" quotePrefix="0" xfId="3">
      <alignment horizontal="right" vertical="distributed"/>
    </xf>
    <xf numFmtId="167" fontId="3" fillId="0" borderId="0" applyAlignment="1" pivotButton="0" quotePrefix="0" xfId="0">
      <alignment horizontal="center" vertical="center"/>
    </xf>
    <xf numFmtId="167" fontId="3" fillId="0" borderId="0" applyAlignment="1" pivotButton="0" quotePrefix="0" xfId="0">
      <alignment horizontal="center" vertical="distributed" textRotation="90"/>
    </xf>
    <xf numFmtId="167" fontId="3" fillId="0" borderId="0" applyAlignment="1" pivotButton="0" quotePrefix="0" xfId="0">
      <alignment vertical="distributed" textRotation="90"/>
    </xf>
    <xf numFmtId="167" fontId="8" fillId="0" borderId="3" applyAlignment="1" pivotButton="0" quotePrefix="0" xfId="0">
      <alignment horizontal="center" vertical="center"/>
    </xf>
    <xf numFmtId="167" fontId="8" fillId="0" borderId="3" applyAlignment="1" pivotButton="0" quotePrefix="0" xfId="0">
      <alignment horizontal="center" vertical="center" wrapText="1"/>
    </xf>
  </cellXfs>
  <cellStyles count="4">
    <cellStyle name="Обычный" xfId="0" builtinId="0"/>
    <cellStyle name="Гиперссылка" xfId="1" builtinId="8"/>
    <cellStyle name="Денежный" xfId="2" builtinId="4"/>
    <cellStyle name="Процентный" xfId="3" builtinId="5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Administrator</author>
  </authors>
  <commentList>
    <comment ref="P9" authorId="0" shapeId="0">
      <text>
        <t xml:space="preserve">   Комплексный показатель, оценивающий 2 критерия: количество и сумму проданных товаров(чем больше число, тем лучше продажи). При этом учитываются как розничные так и оптовые, онлайн и оффлайн продажи.
   Таким образом, рейтинг отображает общий интерес к товарному наименованию, вне зависимости от места его продажи.
   Вновь поступающие товарные позиции имеют нулевой рейтинг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magicbooks@mail.ru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T7653"/>
  <sheetViews>
    <sheetView tabSelected="1" workbookViewId="0">
      <pane ySplit="9" topLeftCell="A208" activePane="bottomLeft" state="frozen"/>
      <selection pane="bottomLeft" activeCell="A1" sqref="A1"/>
    </sheetView>
  </sheetViews>
  <sheetFormatPr baseColWidth="8" defaultRowHeight="11.25"/>
  <cols>
    <col width="3.85546875" customWidth="1" style="36" min="1" max="1"/>
    <col width="11" customWidth="1" style="83" min="2" max="2"/>
    <col width="8.5703125" customWidth="1" style="22" min="3" max="3"/>
    <col width="25.7109375" customWidth="1" style="22" min="4" max="4"/>
    <col width="38.28515625" customWidth="1" style="22" min="5" max="5"/>
    <col width="11.140625" bestFit="1" customWidth="1" style="105" min="6" max="6"/>
    <col width="6.5703125" bestFit="1" customWidth="1" style="68" min="7" max="7"/>
    <col width="15" customWidth="1" style="22" min="8" max="8"/>
    <col width="9.28515625" bestFit="1" customWidth="1" style="22" min="9" max="9"/>
    <col width="10.42578125" bestFit="1" customWidth="1" style="75" min="10" max="10"/>
    <col width="15.28515625" bestFit="1" customWidth="1" style="75" min="11" max="11"/>
    <col width="9" bestFit="1" customWidth="1" style="22" min="12" max="12"/>
    <col width="11" customWidth="1" style="105" min="13" max="13"/>
    <col width="12.7109375" customWidth="1" style="105" min="14" max="14"/>
    <col width="11" customWidth="1" style="20" min="15" max="15"/>
    <col width="8.5703125" customWidth="1" style="22" min="16" max="16"/>
    <col width="10.140625" customWidth="1" style="66" min="17" max="17"/>
    <col width="10.42578125" customWidth="1" style="20" min="18" max="18"/>
    <col width="13.140625" customWidth="1" style="22" min="19" max="19"/>
    <col width="9.140625" customWidth="1" style="36" min="20" max="20"/>
    <col width="11.7109375" customWidth="1" style="36" min="21" max="21"/>
    <col hidden="1" width="9.140625" customWidth="1" style="36" min="22" max="22"/>
    <col width="1.140625" customWidth="1" style="36" min="23" max="23"/>
    <col width="1" customWidth="1" style="36" min="24" max="25"/>
    <col width="9.140625" customWidth="1" style="36" min="26" max="16384"/>
  </cols>
  <sheetData>
    <row r="1" ht="12.75" customFormat="1" customHeight="1" s="28">
      <c r="A1" s="28" t="n"/>
      <c r="B1" s="84" t="n"/>
      <c r="C1" s="1" t="n"/>
      <c r="D1" s="2" t="n"/>
      <c r="E1" s="37" t="inlineStr">
        <is>
          <t>Количество, поз.</t>
        </is>
      </c>
      <c r="F1" s="90">
        <f>COUNTIF(G10:G65535,"&gt;0")</f>
        <v/>
      </c>
      <c r="G1" s="106" t="n"/>
      <c r="H1" s="63" t="n"/>
      <c r="I1" s="63" t="n"/>
      <c r="J1" s="76" t="n"/>
      <c r="K1" s="72" t="n"/>
      <c r="L1" s="89" t="n"/>
      <c r="N1" s="107" t="n"/>
      <c r="O1" s="67" t="n"/>
      <c r="P1" s="26" t="inlineStr">
        <is>
          <t>ИП Москвичев А.Г.,  ОГРН 306526020000017</t>
        </is>
      </c>
      <c r="Q1" s="26" t="n"/>
      <c r="R1" s="67" t="n"/>
      <c r="S1" s="12" t="n"/>
      <c r="U1" s="57" t="n"/>
      <c r="V1" s="57" t="n"/>
      <c r="W1" s="57" t="n"/>
      <c r="X1" s="57" t="n"/>
      <c r="Y1" s="57" t="n"/>
      <c r="Z1" s="53" t="n"/>
      <c r="AA1" s="57" t="n"/>
      <c r="AB1" s="57" t="n"/>
      <c r="AC1" s="57" t="n"/>
      <c r="AD1" s="57" t="n"/>
      <c r="AE1" s="57" t="n"/>
      <c r="AF1" s="57" t="n"/>
      <c r="AG1" s="57" t="n"/>
      <c r="AH1" s="57" t="n"/>
      <c r="AI1" s="57" t="n"/>
      <c r="AJ1" s="57" t="n"/>
      <c r="AK1" s="57" t="n"/>
      <c r="AL1" s="57" t="n"/>
      <c r="AM1" s="57" t="n"/>
      <c r="AN1" s="57" t="n"/>
      <c r="AO1" s="57" t="n"/>
      <c r="AP1" s="57" t="n"/>
      <c r="AQ1" s="57" t="n"/>
      <c r="AR1" s="57" t="n"/>
      <c r="AS1" s="57" t="n"/>
      <c r="AT1" s="57" t="n"/>
      <c r="AU1" s="57" t="n"/>
    </row>
    <row r="2" ht="12.75" customFormat="1" customHeight="1" s="28">
      <c r="A2" s="28" t="n"/>
      <c r="B2" s="84" t="n"/>
      <c r="C2" s="1" t="n"/>
      <c r="D2" s="2" t="n"/>
      <c r="E2" s="38" t="inlineStr">
        <is>
          <t>Количество, шт.</t>
        </is>
      </c>
      <c r="F2" s="90">
        <f>SUM($G10:$G65536)</f>
        <v/>
      </c>
      <c r="G2" s="106" t="n"/>
      <c r="H2" s="79" t="n"/>
      <c r="I2" s="108" t="inlineStr">
        <is>
          <t>Недопустимо добавление/удаление столбцов, изменение порядка товаров</t>
        </is>
      </c>
      <c r="J2" s="109" t="n"/>
      <c r="K2" s="109" t="n"/>
      <c r="L2" s="80" t="n"/>
      <c r="M2" s="81" t="n"/>
      <c r="N2" s="110" t="n"/>
      <c r="O2" s="67" t="n"/>
      <c r="P2" s="26" t="inlineStr">
        <is>
          <t>Телефон</t>
        </is>
      </c>
      <c r="Q2" s="79" t="inlineStr">
        <is>
          <t xml:space="preserve">8 (499) 703-18-18  </t>
        </is>
      </c>
      <c r="R2" s="79" t="n"/>
      <c r="S2" s="67" t="n"/>
      <c r="U2" s="57" t="n"/>
      <c r="V2" s="57" t="n"/>
      <c r="W2" s="57" t="n"/>
      <c r="X2" s="57" t="n"/>
      <c r="Y2" s="57" t="n"/>
      <c r="Z2" s="53" t="n"/>
      <c r="AA2" s="57" t="n"/>
      <c r="AB2" s="57" t="n"/>
      <c r="AC2" s="57" t="n"/>
      <c r="AD2" s="57" t="n"/>
      <c r="AE2" s="57" t="n"/>
      <c r="AF2" s="57" t="n"/>
      <c r="AG2" s="57" t="n"/>
      <c r="AH2" s="57" t="n"/>
      <c r="AI2" s="57" t="n"/>
      <c r="AJ2" s="57" t="n"/>
      <c r="AK2" s="57" t="n"/>
      <c r="AL2" s="57" t="n"/>
      <c r="AM2" s="57" t="n"/>
      <c r="AN2" s="57" t="n"/>
      <c r="AO2" s="57" t="n"/>
      <c r="AP2" s="57" t="n"/>
      <c r="AQ2" s="57" t="n"/>
      <c r="AR2" s="57" t="n"/>
      <c r="AS2" s="57" t="n"/>
      <c r="AT2" s="57" t="n"/>
      <c r="AU2" s="57" t="n"/>
    </row>
    <row r="3" ht="12.75" customFormat="1" customHeight="1" s="28">
      <c r="A3" s="28" t="n"/>
      <c r="B3" s="84" t="n"/>
      <c r="C3" s="1" t="n"/>
      <c r="D3" s="2" t="n"/>
      <c r="E3" s="39" t="inlineStr">
        <is>
          <t>Сумма заказа</t>
        </is>
      </c>
      <c r="F3" s="111">
        <f>SUMPRODUCT(G10:G65536,$M$10:$M$65536)</f>
        <v/>
      </c>
      <c r="G3" s="106" t="n"/>
      <c r="H3" s="112" t="n"/>
      <c r="I3" s="113" t="n"/>
      <c r="L3" s="80" t="n"/>
      <c r="M3" s="81" t="n"/>
      <c r="N3" s="110" t="n"/>
      <c r="O3" s="67" t="n"/>
      <c r="P3" s="30" t="inlineStr">
        <is>
          <t>E-mail</t>
        </is>
      </c>
      <c r="Q3" s="82" t="inlineStr">
        <is>
          <t>magicbooks@mail.ru</t>
        </is>
      </c>
      <c r="R3" s="82" t="n"/>
      <c r="S3" s="82" t="n"/>
      <c r="U3" s="57" t="n"/>
      <c r="V3" s="57" t="n"/>
      <c r="W3" s="57" t="n"/>
      <c r="X3" s="57" t="n"/>
      <c r="Y3" s="57" t="n"/>
      <c r="Z3" s="53" t="n"/>
      <c r="AA3" s="57" t="n"/>
      <c r="AB3" s="57" t="n"/>
      <c r="AC3" s="57" t="n"/>
      <c r="AD3" s="57" t="n"/>
      <c r="AE3" s="57" t="n"/>
      <c r="AF3" s="57" t="n"/>
      <c r="AG3" s="57" t="n"/>
      <c r="AH3" s="57" t="n"/>
      <c r="AI3" s="57" t="n"/>
      <c r="AJ3" s="57" t="n"/>
      <c r="AK3" s="57" t="n"/>
      <c r="AL3" s="57" t="n"/>
      <c r="AM3" s="57" t="n"/>
      <c r="AN3" s="57" t="n"/>
      <c r="AO3" s="57" t="n"/>
      <c r="AP3" s="57" t="n"/>
      <c r="AQ3" s="57" t="n"/>
      <c r="AR3" s="57" t="n"/>
      <c r="AS3" s="57" t="n"/>
      <c r="AT3" s="57" t="n"/>
      <c r="AU3" s="57" t="n"/>
    </row>
    <row r="4" ht="12.75" customFormat="1" customHeight="1" s="28">
      <c r="A4" s="28" t="n"/>
      <c r="B4" s="84" t="n"/>
      <c r="C4" s="1" t="n"/>
      <c r="D4" s="2" t="n"/>
      <c r="E4" s="39" t="inlineStr">
        <is>
          <t>Ваша экономия</t>
        </is>
      </c>
      <c r="F4" s="114">
        <f>F3-F5</f>
        <v/>
      </c>
      <c r="G4" s="106" t="n"/>
      <c r="H4" s="115" t="n"/>
      <c r="I4" s="116" t="n"/>
      <c r="J4" s="117" t="n"/>
      <c r="K4" s="117" t="n"/>
      <c r="L4" s="80" t="n"/>
      <c r="M4" s="81" t="n"/>
      <c r="N4" s="100" t="inlineStr">
        <is>
          <t>Информация о наличии и ценах товаров актуальна на:</t>
        </is>
      </c>
      <c r="P4" s="103" t="n">
        <v>46310</v>
      </c>
      <c r="R4" s="67" t="n"/>
      <c r="S4" s="28" t="n"/>
      <c r="U4" s="57" t="n"/>
      <c r="V4" s="57" t="n"/>
      <c r="W4" s="57" t="n"/>
      <c r="X4" s="57" t="n"/>
      <c r="Y4" s="57" t="n"/>
      <c r="Z4" s="53" t="n"/>
      <c r="AA4" s="57" t="n"/>
      <c r="AB4" s="57" t="n"/>
      <c r="AC4" s="57" t="n"/>
      <c r="AD4" s="57" t="n"/>
      <c r="AE4" s="57" t="n"/>
      <c r="AF4" s="57" t="n"/>
      <c r="AG4" s="57" t="n"/>
      <c r="AH4" s="57" t="n"/>
      <c r="AI4" s="57" t="n"/>
      <c r="AJ4" s="57" t="n"/>
      <c r="AK4" s="57" t="n"/>
      <c r="AL4" s="57" t="n"/>
      <c r="AM4" s="57" t="n"/>
      <c r="AN4" s="57" t="n"/>
      <c r="AO4" s="57" t="n"/>
      <c r="AP4" s="57" t="n"/>
      <c r="AQ4" s="57" t="n"/>
      <c r="AR4" s="57" t="n"/>
      <c r="AS4" s="57" t="n"/>
      <c r="AT4" s="57" t="n"/>
      <c r="AU4" s="57" t="n"/>
    </row>
    <row r="5" ht="12.75" customFormat="1" customHeight="1" s="28">
      <c r="A5" s="28" t="n"/>
      <c r="B5" s="85" t="n"/>
      <c r="C5" s="7" t="n"/>
      <c r="D5" s="2" t="n"/>
      <c r="E5" s="39" t="inlineStr">
        <is>
          <t>Финальная сумма заказа</t>
        </is>
      </c>
      <c r="F5" s="118">
        <f>SUMPRODUCT(G$10:G$65536,F$10:F$65536)</f>
        <v/>
      </c>
      <c r="G5" s="106" t="n"/>
      <c r="H5" s="119" t="n"/>
      <c r="I5" s="119" t="n"/>
      <c r="J5" s="77" t="n"/>
      <c r="K5" s="73" t="n"/>
      <c r="L5" s="107" t="n"/>
      <c r="R5" s="31" t="n"/>
      <c r="S5" s="31" t="n"/>
      <c r="U5" s="57" t="n"/>
      <c r="V5" s="57" t="n"/>
      <c r="W5" s="57" t="n"/>
      <c r="X5" s="57" t="n"/>
      <c r="Y5" s="57" t="n"/>
      <c r="Z5" s="53" t="n"/>
      <c r="AA5" s="57" t="n"/>
      <c r="AB5" s="57" t="n"/>
      <c r="AC5" s="57" t="n"/>
      <c r="AD5" s="57" t="n"/>
      <c r="AE5" s="57" t="n"/>
      <c r="AF5" s="57" t="n"/>
      <c r="AG5" s="57" t="n"/>
      <c r="AH5" s="57" t="n"/>
      <c r="AI5" s="57" t="n"/>
      <c r="AJ5" s="57" t="n"/>
      <c r="AK5" s="57" t="n"/>
      <c r="AL5" s="57" t="n"/>
      <c r="AM5" s="57" t="n"/>
      <c r="AN5" s="57" t="n"/>
      <c r="AO5" s="57" t="n"/>
      <c r="AP5" s="57" t="n"/>
      <c r="AQ5" s="57" t="n"/>
      <c r="AR5" s="57" t="n"/>
      <c r="AS5" s="57" t="n"/>
      <c r="AT5" s="57" t="n"/>
      <c r="AU5" s="57" t="n"/>
    </row>
    <row r="6" ht="12.75" customFormat="1" customHeight="1" s="28">
      <c r="A6" s="28" t="n"/>
      <c r="B6" s="28" t="n"/>
      <c r="C6" s="11" t="n"/>
      <c r="D6" s="2" t="n"/>
      <c r="E6" s="3" t="n"/>
      <c r="F6" s="120" t="n"/>
      <c r="G6" s="69" t="n"/>
      <c r="H6" s="121" t="n"/>
      <c r="I6" s="121" t="n"/>
      <c r="J6" s="73" t="n"/>
      <c r="K6" s="73" t="n"/>
      <c r="L6" s="107" t="n"/>
      <c r="R6" s="67" t="n"/>
      <c r="S6" s="31" t="n"/>
      <c r="U6" s="57" t="n"/>
      <c r="V6" s="57" t="n"/>
      <c r="W6" s="57" t="n"/>
      <c r="X6" s="57" t="n"/>
      <c r="Y6" s="57" t="n"/>
      <c r="Z6" s="53" t="n"/>
      <c r="AA6" s="57" t="n"/>
      <c r="AB6" s="57" t="n"/>
      <c r="AC6" s="57" t="n"/>
      <c r="AD6" s="57" t="n"/>
      <c r="AE6" s="57" t="n"/>
      <c r="AF6" s="57" t="n"/>
      <c r="AG6" s="57" t="n"/>
      <c r="AH6" s="57" t="n"/>
      <c r="AI6" s="57" t="n"/>
      <c r="AJ6" s="57" t="n"/>
      <c r="AK6" s="57" t="n"/>
      <c r="AL6" s="57" t="n"/>
      <c r="AM6" s="57" t="n"/>
      <c r="AN6" s="57" t="n"/>
      <c r="AO6" s="57" t="n"/>
      <c r="AP6" s="57" t="n"/>
      <c r="AQ6" s="57" t="n"/>
      <c r="AR6" s="57" t="n"/>
      <c r="AS6" s="57" t="n"/>
      <c r="AT6" s="57" t="n"/>
      <c r="AU6" s="57" t="n"/>
    </row>
    <row r="7" ht="12.75" customFormat="1" customHeight="1" s="28">
      <c r="A7" s="28" t="n"/>
      <c r="B7" s="28" t="n"/>
      <c r="C7" s="11" t="n"/>
      <c r="D7" s="2" t="n"/>
      <c r="E7" s="3" t="n"/>
      <c r="F7" s="50">
        <f>COUNTIF(X7:BB7,"&gt;0")</f>
        <v/>
      </c>
      <c r="G7" s="69" t="n"/>
      <c r="H7" s="121" t="n"/>
      <c r="I7" s="121" t="n"/>
      <c r="J7" s="73" t="n"/>
      <c r="K7" s="73" t="n"/>
      <c r="L7" s="107" t="n"/>
      <c r="N7" s="110" t="n"/>
      <c r="O7" s="67" t="n"/>
      <c r="P7" s="28" t="n"/>
      <c r="Q7" s="122" t="n"/>
      <c r="R7" s="67" t="n"/>
      <c r="S7" s="33" t="n"/>
      <c r="T7" s="28" t="n"/>
      <c r="U7" s="54" t="n"/>
      <c r="V7" s="57" t="n"/>
      <c r="W7" s="54" t="n"/>
      <c r="X7" s="57">
        <f>IF($F$3&gt;discounts!C1,1,0)</f>
        <v/>
      </c>
      <c r="Y7" s="57">
        <f>IF($F$3&gt;discounts!D1,1,0)</f>
        <v/>
      </c>
      <c r="Z7" s="53">
        <f>IF($F$3&gt;discounts!E1,1,0)</f>
        <v/>
      </c>
      <c r="AA7" s="53">
        <f>IF($F$3&gt;discounts!F1,1,0)</f>
        <v/>
      </c>
      <c r="AB7" s="53">
        <f>IF($F$3&gt;discounts!G1,1,0)</f>
        <v/>
      </c>
      <c r="AC7" s="53">
        <f>IF($F$3&gt;discounts!H1,1,0)</f>
        <v/>
      </c>
      <c r="AD7" s="53">
        <f>IF($F$3&gt;discounts!I1,1,0)</f>
        <v/>
      </c>
      <c r="AE7" s="53">
        <f>IF($F$3&gt;discounts!J1,1,0)</f>
        <v/>
      </c>
      <c r="AF7" s="53">
        <f>IF($F$3&gt;discounts!K1,1,0)</f>
        <v/>
      </c>
      <c r="AG7" s="53">
        <f>IF($F$3&gt;discounts!L1,1,0)</f>
        <v/>
      </c>
      <c r="AH7" s="53" t="n"/>
      <c r="AI7" s="53" t="n"/>
      <c r="AJ7" s="53" t="n"/>
      <c r="AK7" s="53" t="n"/>
      <c r="AL7" s="53" t="n"/>
      <c r="AM7" s="53" t="n"/>
      <c r="AN7" s="53" t="n"/>
      <c r="AO7" s="53" t="n"/>
      <c r="AP7" s="53" t="n"/>
      <c r="AQ7" s="53" t="n"/>
      <c r="AR7" s="53" t="n"/>
      <c r="AS7" s="53" t="n"/>
      <c r="AT7" s="53" t="n"/>
      <c r="AU7" s="53" t="n"/>
      <c r="AV7" s="67" t="n"/>
      <c r="AW7" s="67" t="n"/>
      <c r="AX7" s="67" t="n"/>
      <c r="AY7" s="67" t="n"/>
      <c r="AZ7" s="67" t="n"/>
      <c r="BA7" s="67" t="n"/>
      <c r="BB7" s="67" t="n"/>
    </row>
    <row r="8" ht="3" customFormat="1" customHeight="1" s="28">
      <c r="A8" s="28" t="n"/>
      <c r="B8" s="28" t="n"/>
      <c r="C8" s="11" t="n"/>
      <c r="D8" s="2" t="n"/>
      <c r="E8" s="15" t="n"/>
      <c r="F8" s="123" t="n"/>
      <c r="G8" s="70" t="n"/>
      <c r="H8" s="16" t="n"/>
      <c r="I8" s="16" t="n"/>
      <c r="J8" s="74" t="n"/>
      <c r="K8" s="74" t="n"/>
      <c r="L8" s="67" t="n"/>
      <c r="M8" s="124" t="n"/>
      <c r="N8" s="125" t="n"/>
      <c r="O8" s="17" t="n"/>
      <c r="P8" s="18" t="n"/>
      <c r="Q8" s="19" t="n"/>
      <c r="R8" s="17" t="n"/>
      <c r="S8" s="17" t="n"/>
      <c r="T8" s="67" t="n"/>
      <c r="U8" s="56" t="n"/>
      <c r="V8" s="53" t="n"/>
      <c r="W8" s="53" t="n"/>
      <c r="X8" s="53" t="n"/>
      <c r="Y8" s="53" t="n"/>
      <c r="Z8" s="53" t="n"/>
      <c r="AA8" s="57" t="n"/>
      <c r="AB8" s="57" t="n"/>
      <c r="AC8" s="57" t="n"/>
      <c r="AD8" s="57" t="n"/>
      <c r="AE8" s="57" t="n"/>
      <c r="AF8" s="57" t="n"/>
      <c r="AG8" s="57" t="n"/>
      <c r="AH8" s="57" t="n"/>
      <c r="AI8" s="57" t="n"/>
      <c r="AJ8" s="57" t="n"/>
      <c r="AK8" s="57" t="n"/>
      <c r="AL8" s="57" t="n"/>
      <c r="AM8" s="57" t="n"/>
      <c r="AN8" s="57" t="n"/>
      <c r="AO8" s="57" t="n"/>
      <c r="AP8" s="57" t="n"/>
      <c r="AQ8" s="57" t="n"/>
      <c r="AR8" s="57" t="n"/>
      <c r="AS8" s="57" t="n"/>
      <c r="AT8" s="57" t="n"/>
      <c r="AU8" s="57" t="n"/>
    </row>
    <row r="9" ht="30.75" customFormat="1" customHeight="1" s="35">
      <c r="A9" s="35" t="n"/>
      <c r="B9" s="23" t="inlineStr">
        <is>
          <t>Новинка</t>
        </is>
      </c>
      <c r="C9" s="23" t="inlineStr">
        <is>
          <t>Код</t>
        </is>
      </c>
      <c r="D9" s="23" t="inlineStr">
        <is>
          <t>Автор</t>
        </is>
      </c>
      <c r="E9" s="23" t="inlineStr">
        <is>
          <t>Название</t>
        </is>
      </c>
      <c r="F9" s="126" t="inlineStr">
        <is>
          <t>Ваша цена</t>
        </is>
      </c>
      <c r="G9" s="71" t="inlineStr">
        <is>
          <t>Заказ</t>
        </is>
      </c>
      <c r="H9" s="23" t="inlineStr">
        <is>
          <t>Производитель</t>
        </is>
      </c>
      <c r="I9" s="24" t="inlineStr">
        <is>
          <t>Год выпуска</t>
        </is>
      </c>
      <c r="J9" s="78" t="inlineStr">
        <is>
          <t>Штрихкод</t>
        </is>
      </c>
      <c r="K9" s="78" t="inlineStr">
        <is>
          <t>Вендормодель</t>
        </is>
      </c>
      <c r="L9" s="24" t="inlineStr">
        <is>
          <t>Процент скидки</t>
        </is>
      </c>
      <c r="M9" s="127" t="inlineStr">
        <is>
          <t>Цена розничная</t>
        </is>
      </c>
      <c r="N9" s="127" t="inlineStr">
        <is>
          <t>Цена оптовая базовая</t>
        </is>
      </c>
      <c r="O9" s="23" t="inlineStr">
        <is>
          <t>Ссылка</t>
        </is>
      </c>
      <c r="P9" s="24" t="inlineStr">
        <is>
          <t>Рейтинг</t>
        </is>
      </c>
      <c r="Q9" s="65" t="inlineStr">
        <is>
          <t>Остатки</t>
        </is>
      </c>
      <c r="R9" s="24" t="inlineStr">
        <is>
          <t>Группа скидок</t>
        </is>
      </c>
      <c r="S9" s="24" t="inlineStr">
        <is>
          <t>Возрастное ограничение</t>
        </is>
      </c>
      <c r="T9" s="35" t="n"/>
      <c r="U9" s="58" t="n"/>
      <c r="V9" s="59" t="n"/>
      <c r="W9" s="60" t="n"/>
      <c r="X9" s="59" t="n"/>
      <c r="Y9" s="61" t="n"/>
      <c r="Z9" s="59" t="n"/>
      <c r="AA9" s="62" t="n"/>
      <c r="AB9" s="62" t="n"/>
      <c r="AC9" s="62" t="n"/>
      <c r="AD9" s="62" t="n"/>
      <c r="AE9" s="62" t="n"/>
      <c r="AF9" s="62" t="n"/>
      <c r="AG9" s="62" t="n"/>
      <c r="AH9" s="62" t="n"/>
      <c r="AI9" s="62" t="n"/>
      <c r="AJ9" s="62" t="n"/>
      <c r="AK9" s="62" t="n"/>
      <c r="AL9" s="62" t="n"/>
      <c r="AM9" s="62" t="n"/>
      <c r="AN9" s="62" t="n"/>
      <c r="AO9" s="62" t="n"/>
      <c r="AP9" s="62" t="n"/>
      <c r="AQ9" s="62" t="n"/>
      <c r="AR9" s="62" t="n"/>
      <c r="AS9" s="62" t="n"/>
      <c r="AT9" s="62" t="n"/>
      <c r="AU9" s="62" t="n"/>
      <c r="ID9" s="35" t="n"/>
      <c r="IE9" s="35" t="n"/>
      <c r="IF9" s="35" t="n"/>
      <c r="IG9" s="35" t="n"/>
      <c r="IH9" s="35" t="n"/>
      <c r="II9" s="35" t="n"/>
      <c r="IJ9" s="35" t="n"/>
      <c r="IK9" s="35" t="n"/>
      <c r="IL9" s="35" t="n"/>
      <c r="IM9" s="35" t="n"/>
      <c r="IN9" s="35" t="n"/>
      <c r="IO9" s="35" t="n"/>
      <c r="IP9" s="35" t="n"/>
      <c r="IQ9" s="35" t="n"/>
      <c r="IR9" s="35" t="n"/>
      <c r="IS9" s="35" t="n"/>
      <c r="IT9" s="35" t="n"/>
    </row>
    <row r="10" ht="20.25" customHeight="1">
      <c r="B10" s="87" t="inlineStr">
        <is>
          <t>Книги</t>
        </is>
      </c>
    </row>
    <row r="11" ht="15" customHeight="1">
      <c r="B11" s="88" t="inlineStr">
        <is>
          <t>Черная магия</t>
        </is>
      </c>
    </row>
    <row r="12">
      <c r="B12" s="86" t="n"/>
      <c r="C12" s="22" t="n">
        <v>22666</v>
      </c>
      <c r="D12" s="22" t="inlineStr">
        <is>
          <t>Амазарак</t>
        </is>
      </c>
      <c r="E12" s="22" t="inlineStr">
        <is>
          <t>Настольная книга темной ведьмы</t>
        </is>
      </c>
      <c r="F12" s="105">
        <f>ROUNDUP(N12-(N12/100*X12),0)</f>
        <v/>
      </c>
      <c r="H12" s="22" t="inlineStr">
        <is>
          <t>Magic-Kniga</t>
        </is>
      </c>
      <c r="I12" s="22" t="n">
        <v>2014</v>
      </c>
      <c r="J12" s="75" t="inlineStr">
        <is>
          <t>9785904844943</t>
        </is>
      </c>
      <c r="K12" s="75" t="inlineStr">
        <is>
          <t>Книги</t>
        </is>
      </c>
      <c r="L12" s="22">
        <f>ROUND(100-(F12/(M12/100)),0)</f>
        <v/>
      </c>
      <c r="M12" s="105" t="n">
        <v>1100</v>
      </c>
      <c r="N12" s="105" t="n">
        <v>957</v>
      </c>
      <c r="O12" s="20" t="inlineStr">
        <is>
          <t>https://magic-kniga.ru/items/22666</t>
        </is>
      </c>
      <c r="P12" s="22" t="n">
        <v>156</v>
      </c>
      <c r="Q12" s="66" t="inlineStr">
        <is>
          <t>Больше 50</t>
        </is>
      </c>
      <c r="R12" s="20" t="n">
        <v>1</v>
      </c>
      <c r="S12" s="22" t="n">
        <v>18</v>
      </c>
      <c r="V12" s="36">
        <f>MATCH(R12,discounts!A:A)</f>
        <v/>
      </c>
      <c r="W12" s="36">
        <f>ADDRESS(V12,$F$7+1,,,"discounts")</f>
        <v/>
      </c>
      <c r="X12" s="36">
        <f>ROUND(_xlfn.SINGLE(IF(ISNA(_xlfn.SINGLE(IF($F$7=0,0,INDIRECT(W12)))),0,IF($F$7=0,0,INDIRECT(W12)))),0)</f>
        <v/>
      </c>
    </row>
    <row r="13">
      <c r="B13" s="86" t="n"/>
      <c r="C13" s="22" t="n">
        <v>23666</v>
      </c>
      <c r="D13" s="22" t="inlineStr">
        <is>
          <t>Гордеев Сергей Васильевич</t>
        </is>
      </c>
      <c r="E13" s="22" t="inlineStr">
        <is>
          <t>Черный гримуар средневекового колдуна</t>
        </is>
      </c>
      <c r="F13" s="105">
        <f>ROUNDUP(N13-(N13/100*X13),0)</f>
        <v/>
      </c>
      <c r="H13" s="22" t="inlineStr">
        <is>
          <t>Magic-Kniga</t>
        </is>
      </c>
      <c r="I13" s="22" t="n">
        <v>2015</v>
      </c>
      <c r="J13" s="75" t="inlineStr">
        <is>
          <t>9785904844981</t>
        </is>
      </c>
      <c r="K13" s="75" t="inlineStr">
        <is>
          <t>Книги</t>
        </is>
      </c>
      <c r="L13" s="22">
        <f>ROUND(100-(F13/(M13/100)),0)</f>
        <v/>
      </c>
      <c r="M13" s="105" t="n">
        <v>539</v>
      </c>
      <c r="N13" s="105" t="n">
        <v>469</v>
      </c>
      <c r="O13" s="20" t="inlineStr">
        <is>
          <t>https://magic-kniga.ru/items/23666</t>
        </is>
      </c>
      <c r="P13" s="22" t="n">
        <v>71</v>
      </c>
      <c r="Q13" s="66" t="inlineStr">
        <is>
          <t>Много</t>
        </is>
      </c>
      <c r="R13" s="20" t="n">
        <v>1</v>
      </c>
      <c r="S13" s="22" t="n">
        <v>18</v>
      </c>
      <c r="V13" s="36">
        <f>MATCH(R13,discounts!A:A)</f>
        <v/>
      </c>
      <c r="W13" s="36">
        <f>ADDRESS(V13,$F$7+1,,,"discounts")</f>
        <v/>
      </c>
      <c r="X13" s="36">
        <f>ROUND(_xlfn.SINGLE(IF(ISNA(_xlfn.SINGLE(IF($F$7=0,0,INDIRECT(W13)))),0,IF($F$7=0,0,INDIRECT(W13)))),0)</f>
        <v/>
      </c>
    </row>
    <row r="14">
      <c r="B14" s="86" t="n"/>
      <c r="C14" s="22" t="n">
        <v>4000</v>
      </c>
      <c r="D14" s="22" t="inlineStr">
        <is>
          <t>Амазарак</t>
        </is>
      </c>
      <c r="E14" s="22" t="inlineStr">
        <is>
          <t>Курс высшей черной магии</t>
        </is>
      </c>
      <c r="F14" s="105">
        <f>ROUNDUP(N14-(N14/100*X14),0)</f>
        <v/>
      </c>
      <c r="H14" s="22" t="inlineStr">
        <is>
          <t>Magic-Kniga</t>
        </is>
      </c>
      <c r="I14" s="22" t="n">
        <v>2010</v>
      </c>
      <c r="J14" s="75" t="inlineStr">
        <is>
          <t>9785904844028</t>
        </is>
      </c>
      <c r="K14" s="75" t="inlineStr">
        <is>
          <t>Книги</t>
        </is>
      </c>
      <c r="L14" s="22">
        <f>ROUND(100-(F14/(M14/100)),0)</f>
        <v/>
      </c>
      <c r="M14" s="105" t="n">
        <v>988</v>
      </c>
      <c r="N14" s="105" t="n">
        <v>860</v>
      </c>
      <c r="O14" s="20" t="inlineStr">
        <is>
          <t>https://magic-kniga.ru/items/4000</t>
        </is>
      </c>
      <c r="P14" s="22" t="n">
        <v>497</v>
      </c>
      <c r="Q14" s="66" t="inlineStr">
        <is>
          <t>Мало</t>
        </is>
      </c>
      <c r="R14" s="20" t="n">
        <v>1</v>
      </c>
      <c r="V14" s="36">
        <f>MATCH(R14,discounts!A:A)</f>
        <v/>
      </c>
      <c r="W14" s="36">
        <f>ADDRESS(V14,$F$7+1,,,"discounts")</f>
        <v/>
      </c>
      <c r="X14" s="36">
        <f>ROUND(_xlfn.SINGLE(IF(ISNA(_xlfn.SINGLE(IF($F$7=0,0,INDIRECT(W14)))),0,IF($F$7=0,0,INDIRECT(W14)))),0)</f>
        <v/>
      </c>
    </row>
    <row r="15" ht="15" customHeight="1">
      <c r="B15" s="88" t="inlineStr">
        <is>
          <t>Шаманизм</t>
        </is>
      </c>
    </row>
    <row r="16">
      <c r="B16" s="86" t="n"/>
      <c r="C16" s="22" t="n">
        <v>22750</v>
      </c>
      <c r="D16" s="22" t="inlineStr">
        <is>
          <t>Диксон Олард</t>
        </is>
      </c>
      <c r="E16" s="22" t="inlineStr">
        <is>
          <t>Шаманы России</t>
        </is>
      </c>
      <c r="F16" s="105">
        <f>ROUNDUP(N16-(N16/100*X16),0)</f>
        <v/>
      </c>
      <c r="H16" s="22" t="inlineStr">
        <is>
          <t>Золотое сечение</t>
        </is>
      </c>
      <c r="I16" s="22" t="n">
        <v>2015</v>
      </c>
      <c r="J16" s="75" t="inlineStr">
        <is>
          <t>9785910782857</t>
        </is>
      </c>
      <c r="K16" s="75" t="inlineStr">
        <is>
          <t>Книги</t>
        </is>
      </c>
      <c r="L16" s="22">
        <f>ROUND(100-(F16/(M16/100)),0)</f>
        <v/>
      </c>
      <c r="M16" s="105" t="n">
        <v>796</v>
      </c>
      <c r="N16" s="105" t="n">
        <v>693</v>
      </c>
      <c r="O16" s="20" t="inlineStr">
        <is>
          <t>https://magic-kniga.ru/items/22750</t>
        </is>
      </c>
      <c r="Q16" s="66" t="inlineStr">
        <is>
          <t>Мало</t>
        </is>
      </c>
      <c r="R16" s="20" t="n">
        <v>6</v>
      </c>
      <c r="V16" s="36">
        <f>MATCH(R16,discounts!A:A)</f>
        <v/>
      </c>
      <c r="W16" s="36">
        <f>ADDRESS(V16,$F$7+1,,,"discounts")</f>
        <v/>
      </c>
      <c r="X16" s="36">
        <f>ROUND(IF(ISNA(IF($F$7=0,0,INDIRECT(W16))),0,IF($F$7=0,0,INDIRECT(W16))),0)</f>
        <v/>
      </c>
    </row>
    <row r="17" ht="15" customHeight="1">
      <c r="B17" s="88" t="inlineStr">
        <is>
          <t>Магия Вуду</t>
        </is>
      </c>
    </row>
    <row r="18">
      <c r="B18" s="86" t="n"/>
      <c r="C18" s="22" t="n">
        <v>5000</v>
      </c>
      <c r="E18" s="22" t="inlineStr">
        <is>
          <t>Магия вуду. Практика ритуалов и заклинаний</t>
        </is>
      </c>
      <c r="F18" s="105">
        <f>ROUNDUP(N18-(N18/100*X18),0)</f>
        <v/>
      </c>
      <c r="H18" s="22" t="inlineStr">
        <is>
          <t>Magic-Kniga</t>
        </is>
      </c>
      <c r="I18" s="22" t="n">
        <v>2010</v>
      </c>
      <c r="J18" s="75" t="inlineStr">
        <is>
          <t>9785990925489</t>
        </is>
      </c>
      <c r="K18" s="75" t="inlineStr">
        <is>
          <t>Книги</t>
        </is>
      </c>
      <c r="L18" s="22">
        <f>ROUND(100-(F18/(M18/100)),0)</f>
        <v/>
      </c>
      <c r="M18" s="105" t="n">
        <v>460</v>
      </c>
      <c r="N18" s="105" t="n">
        <v>401</v>
      </c>
      <c r="O18" s="20" t="inlineStr">
        <is>
          <t>https://magic-kniga.ru/items/5000</t>
        </is>
      </c>
      <c r="P18" s="22" t="n">
        <v>423</v>
      </c>
      <c r="Q18" s="66" t="inlineStr">
        <is>
          <t>Больше 10</t>
        </is>
      </c>
      <c r="R18" s="20" t="n">
        <v>1</v>
      </c>
      <c r="S18" s="22" t="n">
        <v>16</v>
      </c>
      <c r="V18" s="36">
        <f>MATCH(R18,discounts!A:A)</f>
        <v/>
      </c>
      <c r="W18" s="36">
        <f>ADDRESS(V18,$F$7+1,,,"discounts")</f>
        <v/>
      </c>
      <c r="X18" s="36">
        <f>ROUND(IF(ISNA(IF($F$7=0,0,INDIRECT(W18))),0,IF($F$7=0,0,INDIRECT(W18))),0)</f>
        <v/>
      </c>
    </row>
    <row r="19" ht="15" customHeight="1">
      <c r="B19" s="88" t="inlineStr">
        <is>
          <t>Нумерология</t>
        </is>
      </c>
    </row>
    <row r="20">
      <c r="B20" s="86" t="n"/>
      <c r="C20" s="22" t="n">
        <v>23230</v>
      </c>
      <c r="D20" s="22" t="inlineStr">
        <is>
          <t>Арнолд Маргарет</t>
        </is>
      </c>
      <c r="E20" s="22" t="inlineStr">
        <is>
          <t>Любовная нумерология. Подходите ли вы друг другу?</t>
        </is>
      </c>
      <c r="F20" s="105">
        <f>ROUNDUP(N20-(N20/100*X20),0)</f>
        <v/>
      </c>
      <c r="H20" s="22" t="inlineStr">
        <is>
          <t>Весь</t>
        </is>
      </c>
      <c r="I20" s="22" t="n">
        <v>2014</v>
      </c>
      <c r="J20" s="75" t="inlineStr">
        <is>
          <t>9785957327141</t>
        </is>
      </c>
      <c r="K20" s="75" t="inlineStr">
        <is>
          <t>Книги</t>
        </is>
      </c>
      <c r="L20" s="22">
        <f>ROUND(100-(F20/(M20/100)),0)</f>
        <v/>
      </c>
      <c r="M20" s="105" t="n">
        <v>379</v>
      </c>
      <c r="N20" s="105" t="n">
        <v>330</v>
      </c>
      <c r="O20" s="20" t="inlineStr">
        <is>
          <t>https://magic-kniga.ru/items/23230</t>
        </is>
      </c>
      <c r="Q20" s="66" t="inlineStr">
        <is>
          <t>Мало</t>
        </is>
      </c>
      <c r="R20" s="20" t="n">
        <v>3</v>
      </c>
      <c r="V20" s="36">
        <f>MATCH(R20,discounts!A:A)</f>
        <v/>
      </c>
      <c r="W20" s="36">
        <f>ADDRESS(V20,$F$7+1,,,"discounts")</f>
        <v/>
      </c>
      <c r="X20" s="36">
        <f>ROUND(_xlfn.SINGLE(IF(ISNA(_xlfn.SINGLE(IF($F$7=0,0,INDIRECT(W20)))),0,IF($F$7=0,0,INDIRECT(W20)))),0)</f>
        <v/>
      </c>
    </row>
    <row r="21">
      <c r="B21" s="86" t="n"/>
      <c r="C21" s="22" t="n">
        <v>15688</v>
      </c>
      <c r="D21" s="22" t="inlineStr">
        <is>
          <t>Моисеев Геннадий Яковлевич</t>
        </is>
      </c>
      <c r="E21" s="22" t="inlineStr">
        <is>
          <t>Нумерология гороскопного анализа брачного союза</t>
        </is>
      </c>
      <c r="F21" s="105">
        <f>ROUNDUP(N21-(N21/100*X21),0)</f>
        <v/>
      </c>
      <c r="H21" s="22" t="inlineStr">
        <is>
          <t>Профит-Стайл</t>
        </is>
      </c>
      <c r="I21" s="22" t="n">
        <v>2007</v>
      </c>
      <c r="J21" s="75" t="inlineStr">
        <is>
          <t>9785988570523</t>
        </is>
      </c>
      <c r="K21" s="75" t="inlineStr">
        <is>
          <t>Книги</t>
        </is>
      </c>
      <c r="L21" s="22">
        <f>ROUND(100-(F21/(M21/100)),0)</f>
        <v/>
      </c>
      <c r="M21" s="105" t="n">
        <v>102</v>
      </c>
      <c r="N21" s="105" t="n">
        <v>89</v>
      </c>
      <c r="O21" s="20" t="inlineStr">
        <is>
          <t>https://magic-kniga.ru/items/15688</t>
        </is>
      </c>
      <c r="Q21" s="66" t="inlineStr">
        <is>
          <t>Мало</t>
        </is>
      </c>
      <c r="R21" s="20" t="n">
        <v>2</v>
      </c>
      <c r="V21" s="36">
        <f>MATCH(R21,discounts!A:A)</f>
        <v/>
      </c>
      <c r="W21" s="36">
        <f>ADDRESS(V21,$F$7+1,,,"discounts")</f>
        <v/>
      </c>
      <c r="X21" s="36">
        <f>ROUND(_xlfn.SINGLE(IF(ISNA(_xlfn.SINGLE(IF($F$7=0,0,INDIRECT(W21)))),0,IF($F$7=0,0,INDIRECT(W21)))),0)</f>
        <v/>
      </c>
    </row>
    <row r="22">
      <c r="B22" s="86" t="n"/>
      <c r="C22" s="22" t="n">
        <v>18129</v>
      </c>
      <c r="D22" s="22" t="inlineStr">
        <is>
          <t>Моисеев Геннадий Яковлевич</t>
        </is>
      </c>
      <c r="E22" s="22" t="inlineStr">
        <is>
          <t>Софонумерология инициального гороскопа</t>
        </is>
      </c>
      <c r="F22" s="105">
        <f>ROUNDUP(N22-(N22/100*X22),0)</f>
        <v/>
      </c>
      <c r="H22" s="22" t="inlineStr">
        <is>
          <t>Профит-Стайл</t>
        </is>
      </c>
      <c r="I22" s="22" t="n">
        <v>2006</v>
      </c>
      <c r="J22" s="75" t="inlineStr">
        <is>
          <t>9785988570240</t>
        </is>
      </c>
      <c r="K22" s="75" t="inlineStr">
        <is>
          <t>Книги</t>
        </is>
      </c>
      <c r="L22" s="22">
        <f>ROUND(100-(F22/(M22/100)),0)</f>
        <v/>
      </c>
      <c r="M22" s="105" t="n">
        <v>432</v>
      </c>
      <c r="N22" s="105" t="n">
        <v>376</v>
      </c>
      <c r="O22" s="20" t="inlineStr">
        <is>
          <t>https://magic-kniga.ru/items/18129</t>
        </is>
      </c>
      <c r="Q22" s="66" t="inlineStr">
        <is>
          <t>Мало</t>
        </is>
      </c>
      <c r="R22" s="20" t="n">
        <v>5</v>
      </c>
      <c r="V22" s="36">
        <f>MATCH(R22,discounts!A:A)</f>
        <v/>
      </c>
      <c r="W22" s="36">
        <f>ADDRESS(V22,$F$7+1,,,"discounts")</f>
        <v/>
      </c>
      <c r="X22" s="36">
        <f>ROUND(_xlfn.SINGLE(IF(ISNA(_xlfn.SINGLE(IF($F$7=0,0,INDIRECT(W22)))),0,IF($F$7=0,0,INDIRECT(W22)))),0)</f>
        <v/>
      </c>
    </row>
    <row r="23" ht="15" customHeight="1">
      <c r="B23" s="88" t="inlineStr">
        <is>
          <t>Каббала</t>
        </is>
      </c>
    </row>
    <row r="24">
      <c r="B24" s="86" t="n"/>
      <c r="C24" s="22" t="n">
        <v>2800</v>
      </c>
      <c r="D24" s="22" t="inlineStr">
        <is>
          <t>Папюс</t>
        </is>
      </c>
      <c r="E24" s="22" t="inlineStr">
        <is>
          <t>Каббала</t>
        </is>
      </c>
      <c r="F24" s="105">
        <f>ROUNDUP(N24-(N24/100*X24),0)</f>
        <v/>
      </c>
      <c r="H24" s="22" t="inlineStr">
        <is>
          <t>Magic-Kniga</t>
        </is>
      </c>
      <c r="I24" s="22" t="n">
        <v>2019</v>
      </c>
      <c r="J24" s="75" t="inlineStr">
        <is>
          <t>9785904844486</t>
        </is>
      </c>
      <c r="K24" s="75" t="inlineStr">
        <is>
          <t>Книги</t>
        </is>
      </c>
      <c r="L24" s="22">
        <f>ROUND(100-(F24/(M24/100)),0)</f>
        <v/>
      </c>
      <c r="M24" s="105" t="n">
        <v>507</v>
      </c>
      <c r="N24" s="105" t="n">
        <v>442</v>
      </c>
      <c r="O24" s="20" t="inlineStr">
        <is>
          <t>https://magic-kniga.ru/items/2800</t>
        </is>
      </c>
      <c r="P24" s="22" t="n">
        <v>326</v>
      </c>
      <c r="Q24" s="66" t="inlineStr">
        <is>
          <t>Больше 50</t>
        </is>
      </c>
      <c r="R24" s="20" t="n">
        <v>1</v>
      </c>
      <c r="V24" s="36">
        <f>MATCH(R24,discounts!A:A)</f>
        <v/>
      </c>
      <c r="W24" s="36">
        <f>ADDRESS(V24,$F$7+1,,,"discounts")</f>
        <v/>
      </c>
      <c r="X24" s="36">
        <f>ROUND(IF(ISNA(IF($F$7=0,0,INDIRECT(W24))),0,IF($F$7=0,0,INDIRECT(W24))),0)</f>
        <v/>
      </c>
    </row>
    <row r="25" ht="15" customHeight="1">
      <c r="B25" s="88" t="inlineStr">
        <is>
          <t>Магия растений</t>
        </is>
      </c>
    </row>
    <row r="26">
      <c r="B26" s="86" t="n"/>
      <c r="C26" s="22" t="n">
        <v>11000</v>
      </c>
      <c r="E26" s="22" t="inlineStr">
        <is>
          <t>Растительное колдовство. Практическое пособие</t>
        </is>
      </c>
      <c r="F26" s="105">
        <f>ROUNDUP(N26-(N26/100*X26),0)</f>
        <v/>
      </c>
      <c r="H26" s="22" t="inlineStr">
        <is>
          <t>Magic-Kniga</t>
        </is>
      </c>
      <c r="I26" s="22" t="n">
        <v>2012</v>
      </c>
      <c r="J26" s="75" t="inlineStr">
        <is>
          <t>9785904844226</t>
        </is>
      </c>
      <c r="K26" s="75" t="inlineStr">
        <is>
          <t>Книги</t>
        </is>
      </c>
      <c r="L26" s="22">
        <f>ROUND(100-(F26/(M26/100)),0)</f>
        <v/>
      </c>
      <c r="M26" s="105" t="n">
        <v>812</v>
      </c>
      <c r="N26" s="105" t="n">
        <v>707</v>
      </c>
      <c r="O26" s="20" t="inlineStr">
        <is>
          <t>https://magic-kniga.ru/items/11000</t>
        </is>
      </c>
      <c r="P26" s="22" t="n">
        <v>81</v>
      </c>
      <c r="Q26" s="66" t="inlineStr">
        <is>
          <t>Больше 10</t>
        </is>
      </c>
      <c r="R26" s="20" t="n">
        <v>1</v>
      </c>
      <c r="V26" s="36">
        <f>MATCH(R26,discounts!A:A)</f>
        <v/>
      </c>
      <c r="W26" s="36">
        <f>ADDRESS(V26,$F$7+1,,,"discounts")</f>
        <v/>
      </c>
      <c r="X26" s="36">
        <f>ROUND(IF(ISNA(IF($F$7=0,0,INDIRECT(W26))),0,IF($F$7=0,0,INDIRECT(W26))),0)</f>
        <v/>
      </c>
    </row>
    <row r="27" ht="15" customHeight="1">
      <c r="B27" s="88" t="inlineStr">
        <is>
          <t>Сборники заговоров</t>
        </is>
      </c>
    </row>
    <row r="28">
      <c r="B28" s="86" t="n"/>
      <c r="C28" s="22" t="n">
        <v>20333</v>
      </c>
      <c r="D28" s="22" t="inlineStr">
        <is>
          <t>Сахаров И.П.</t>
        </is>
      </c>
      <c r="E28" s="22" t="inlineStr">
        <is>
          <t>Русское народное чернокнижие</t>
        </is>
      </c>
      <c r="F28" s="105">
        <f>ROUNDUP(N28-(N28/100*X28),0)</f>
        <v/>
      </c>
      <c r="H28" s="22" t="inlineStr">
        <is>
          <t>Magic-Kniga</t>
        </is>
      </c>
      <c r="I28" s="22" t="n">
        <v>2014</v>
      </c>
      <c r="J28" s="75" t="inlineStr">
        <is>
          <t>9785904844738</t>
        </is>
      </c>
      <c r="K28" s="75" t="inlineStr">
        <is>
          <t>Книги</t>
        </is>
      </c>
      <c r="L28" s="22">
        <f>ROUND(100-(F28/(M28/100)),0)</f>
        <v/>
      </c>
      <c r="M28" s="105" t="n">
        <v>469</v>
      </c>
      <c r="N28" s="105" t="n">
        <v>409</v>
      </c>
      <c r="O28" s="20" t="inlineStr">
        <is>
          <t>https://magic-kniga.ru/items/20333</t>
        </is>
      </c>
      <c r="P28" s="22" t="n">
        <v>171</v>
      </c>
      <c r="Q28" s="66" t="inlineStr">
        <is>
          <t>Больше 50</t>
        </is>
      </c>
      <c r="R28" s="20" t="n">
        <v>1</v>
      </c>
      <c r="S28" s="22" t="n">
        <v>16</v>
      </c>
      <c r="V28" s="36">
        <f>MATCH(R28,discounts!A:A)</f>
        <v/>
      </c>
      <c r="W28" s="36">
        <f>ADDRESS(V28,$F$7+1,,,"discounts")</f>
        <v/>
      </c>
      <c r="X28" s="36">
        <f>ROUND(IF(ISNA(IF($F$7=0,0,INDIRECT(W28))),0,IF($F$7=0,0,INDIRECT(W28))),0)</f>
        <v/>
      </c>
    </row>
    <row r="29" ht="15" customHeight="1">
      <c r="B29" s="88" t="inlineStr">
        <is>
          <t>Домашняя магия</t>
        </is>
      </c>
    </row>
    <row r="30">
      <c r="B30" s="86" t="n"/>
      <c r="C30" s="22" t="n">
        <v>12159</v>
      </c>
      <c r="D30" s="22" t="inlineStr">
        <is>
          <t>Дуган Эллен</t>
        </is>
      </c>
      <c r="E30" s="22" t="inlineStr">
        <is>
          <t>Домашнее волшебство. Природная магия для очага и жилища</t>
        </is>
      </c>
      <c r="F30" s="105">
        <f>ROUNDUP(N30-(N30/100*X30),0)</f>
        <v/>
      </c>
      <c r="H30" s="22" t="inlineStr">
        <is>
          <t>Весь</t>
        </is>
      </c>
      <c r="I30" s="22" t="n">
        <v>2016</v>
      </c>
      <c r="J30" s="75" t="inlineStr">
        <is>
          <t>9785957318040</t>
        </is>
      </c>
      <c r="K30" s="75" t="inlineStr">
        <is>
          <t>Книги</t>
        </is>
      </c>
      <c r="L30" s="22">
        <f>ROUND(100-(F30/(M30/100)),0)</f>
        <v/>
      </c>
      <c r="M30" s="105" t="n">
        <v>508</v>
      </c>
      <c r="N30" s="105" t="n">
        <v>442</v>
      </c>
      <c r="O30" s="20" t="inlineStr">
        <is>
          <t>https://magic-kniga.ru/items/12159</t>
        </is>
      </c>
      <c r="Q30" s="66" t="inlineStr">
        <is>
          <t>Мало</t>
        </is>
      </c>
      <c r="R30" s="20" t="n">
        <v>3</v>
      </c>
      <c r="V30" s="36">
        <f>MATCH(R30,discounts!A:A)</f>
        <v/>
      </c>
      <c r="W30" s="36">
        <f>ADDRESS(V30,$F$7+1,,,"discounts")</f>
        <v/>
      </c>
      <c r="X30" s="36">
        <f>ROUND(IF(ISNA(IF($F$7=0,0,INDIRECT(W30))),0,IF($F$7=0,0,INDIRECT(W30))),0)</f>
        <v/>
      </c>
    </row>
    <row r="31" ht="15" customHeight="1">
      <c r="B31" s="88" t="inlineStr">
        <is>
          <t>Любовная магия</t>
        </is>
      </c>
    </row>
    <row r="32">
      <c r="B32" s="86" t="n"/>
      <c r="C32" s="22" t="n">
        <v>19494</v>
      </c>
      <c r="D32" s="22" t="inlineStr">
        <is>
          <t>Федосеев А.И.</t>
        </is>
      </c>
      <c r="E32" s="22" t="inlineStr">
        <is>
          <t>Погадаем на любовь. Практическое пособие по определению характера и совместимости партнеров</t>
        </is>
      </c>
      <c r="F32" s="105">
        <f>ROUNDUP(N32-(N32/100*X32),0)</f>
        <v/>
      </c>
      <c r="H32" s="22" t="inlineStr">
        <is>
          <t>Велигор</t>
        </is>
      </c>
      <c r="I32" s="22" t="n">
        <v>2015</v>
      </c>
      <c r="J32" s="75" t="inlineStr">
        <is>
          <t>9785888753156</t>
        </is>
      </c>
      <c r="K32" s="75" t="inlineStr">
        <is>
          <t>Книги</t>
        </is>
      </c>
      <c r="L32" s="22">
        <f>ROUND(100-(F32/(M32/100)),0)</f>
        <v/>
      </c>
      <c r="M32" s="105" t="n">
        <v>775</v>
      </c>
      <c r="N32" s="105" t="n">
        <v>675</v>
      </c>
      <c r="O32" s="20" t="inlineStr">
        <is>
          <t>https://magic-kniga.ru/items/19494</t>
        </is>
      </c>
      <c r="Q32" s="66" t="inlineStr">
        <is>
          <t>Мало</t>
        </is>
      </c>
      <c r="R32" s="20" t="n">
        <v>6</v>
      </c>
      <c r="V32" s="36">
        <f>MATCH(R32,discounts!A:A)</f>
        <v/>
      </c>
      <c r="W32" s="36">
        <f>ADDRESS(V32,$F$7+1,,,"discounts")</f>
        <v/>
      </c>
      <c r="X32" s="36">
        <f>ROUND(_xlfn.SINGLE(IF(ISNA(_xlfn.SINGLE(IF($F$7=0,0,INDIRECT(W32)))),0,IF($F$7=0,0,INDIRECT(W32)))),0)</f>
        <v/>
      </c>
    </row>
    <row r="33">
      <c r="B33" s="86" t="n"/>
      <c r="C33" s="22" t="n">
        <v>5185</v>
      </c>
      <c r="D33" s="22" t="inlineStr">
        <is>
          <t>Амарис Стелла</t>
        </is>
      </c>
      <c r="E33" s="22" t="inlineStr">
        <is>
          <t>Любим, верим и побеждаем. Метафизика любви</t>
        </is>
      </c>
      <c r="F33" s="105">
        <f>ROUNDUP(N33-(N33/100*X33),0)</f>
        <v/>
      </c>
      <c r="H33" s="22" t="inlineStr">
        <is>
          <t>Золотое сечение</t>
        </is>
      </c>
      <c r="I33" s="22" t="n">
        <v>2009</v>
      </c>
      <c r="J33" s="75" t="inlineStr">
        <is>
          <t>9785910780945</t>
        </is>
      </c>
      <c r="K33" s="75" t="inlineStr">
        <is>
          <t>Книги</t>
        </is>
      </c>
      <c r="L33" s="22">
        <f>ROUND(100-(F33/(M33/100)),0)</f>
        <v/>
      </c>
      <c r="M33" s="105" t="n">
        <v>425</v>
      </c>
      <c r="N33" s="105" t="n">
        <v>370</v>
      </c>
      <c r="O33" s="20" t="inlineStr">
        <is>
          <t>https://magic-kniga.ru/items/5185</t>
        </is>
      </c>
      <c r="Q33" s="66" t="inlineStr">
        <is>
          <t>Мало</t>
        </is>
      </c>
      <c r="R33" s="20" t="n">
        <v>6</v>
      </c>
      <c r="V33" s="36">
        <f>MATCH(R33,discounts!A:A)</f>
        <v/>
      </c>
      <c r="W33" s="36">
        <f>ADDRESS(V33,$F$7+1,,,"discounts")</f>
        <v/>
      </c>
      <c r="X33" s="36">
        <f>ROUND(_xlfn.SINGLE(IF(ISNA(_xlfn.SINGLE(IF($F$7=0,0,INDIRECT(W33)))),0,IF($F$7=0,0,INDIRECT(W33)))),0)</f>
        <v/>
      </c>
    </row>
    <row r="34" ht="15" customHeight="1">
      <c r="B34" s="88" t="inlineStr">
        <is>
          <t>Оккультизм</t>
        </is>
      </c>
    </row>
    <row r="35">
      <c r="B35" s="86" t="n"/>
      <c r="C35" s="22" t="n">
        <v>2000</v>
      </c>
      <c r="D35" s="22" t="inlineStr">
        <is>
          <t>Леви Элифас</t>
        </is>
      </c>
      <c r="E35" s="22" t="inlineStr">
        <is>
          <t>Учение и Ритуал</t>
        </is>
      </c>
      <c r="F35" s="105">
        <f>ROUNDUP(N35-(N35/100*X35),0)</f>
        <v/>
      </c>
      <c r="H35" s="22" t="inlineStr">
        <is>
          <t>Magic-Kniga</t>
        </is>
      </c>
      <c r="I35" s="22" t="n">
        <v>2010</v>
      </c>
      <c r="J35" s="75" t="inlineStr">
        <is>
          <t>9785904844035</t>
        </is>
      </c>
      <c r="K35" s="75" t="inlineStr">
        <is>
          <t>Книги</t>
        </is>
      </c>
      <c r="L35" s="22">
        <f>ROUND(100-(F35/(M35/100)),0)</f>
        <v/>
      </c>
      <c r="M35" s="105" t="n">
        <v>627</v>
      </c>
      <c r="N35" s="105" t="n">
        <v>546</v>
      </c>
      <c r="O35" s="20" t="inlineStr">
        <is>
          <t>https://magic-kniga.ru/items/2000</t>
        </is>
      </c>
      <c r="P35" s="22" t="n">
        <v>344</v>
      </c>
      <c r="Q35" s="66" t="inlineStr">
        <is>
          <t>Больше 50</t>
        </is>
      </c>
      <c r="R35" s="20" t="n">
        <v>1</v>
      </c>
      <c r="V35" s="36">
        <f>MATCH(R35,discounts!A:A)</f>
        <v/>
      </c>
      <c r="W35" s="36">
        <f>ADDRESS(V35,$F$7+1,,,"discounts")</f>
        <v/>
      </c>
      <c r="X35" s="36">
        <f>ROUND(IF(ISNA(IF($F$7=0,0,INDIRECT(W35))),0,IF($F$7=0,0,INDIRECT(W35))),0)</f>
        <v/>
      </c>
    </row>
    <row r="36">
      <c r="B36" s="86" t="n"/>
      <c r="C36" s="22" t="n">
        <v>5500</v>
      </c>
      <c r="D36" s="22" t="inlineStr">
        <is>
          <t>Агриппа Генрих</t>
        </is>
      </c>
      <c r="E36" s="22" t="inlineStr">
        <is>
          <t>Магия Арбателя</t>
        </is>
      </c>
      <c r="F36" s="105">
        <f>ROUNDUP(N36-(N36/100*X36),0)</f>
        <v/>
      </c>
      <c r="H36" s="22" t="inlineStr">
        <is>
          <t>Magic-Kniga</t>
        </is>
      </c>
      <c r="I36" s="22" t="n">
        <v>2013</v>
      </c>
      <c r="J36" s="75" t="inlineStr">
        <is>
          <t>9785904844479</t>
        </is>
      </c>
      <c r="K36" s="75" t="inlineStr">
        <is>
          <t>Книги</t>
        </is>
      </c>
      <c r="L36" s="22">
        <f>ROUND(100-(F36/(M36/100)),0)</f>
        <v/>
      </c>
      <c r="M36" s="105" t="n">
        <v>1550</v>
      </c>
      <c r="N36" s="105" t="n">
        <v>1349</v>
      </c>
      <c r="O36" s="20" t="inlineStr">
        <is>
          <t>https://magic-kniga.ru/items/5500</t>
        </is>
      </c>
      <c r="P36" s="22" t="n">
        <v>432</v>
      </c>
      <c r="Q36" s="66" t="inlineStr">
        <is>
          <t>Больше 50</t>
        </is>
      </c>
      <c r="R36" s="20" t="n">
        <v>1</v>
      </c>
      <c r="V36" s="36">
        <f>MATCH(R36,discounts!A:A)</f>
        <v/>
      </c>
      <c r="W36" s="36">
        <f>ADDRESS(V36,$F$7+1,,,"discounts")</f>
        <v/>
      </c>
      <c r="X36" s="36">
        <f>ROUND(IF(ISNA(IF($F$7=0,0,INDIRECT(W36))),0,IF($F$7=0,0,INDIRECT(W36))),0)</f>
        <v/>
      </c>
    </row>
    <row r="37">
      <c r="B37" s="86" t="n"/>
      <c r="C37" s="22" t="n">
        <v>8888</v>
      </c>
      <c r="D37" s="22" t="inlineStr">
        <is>
          <t>Гусев Анатолий Иванович</t>
        </is>
      </c>
      <c r="E37" s="22" t="inlineStr">
        <is>
          <t>Оккультная феноменология</t>
        </is>
      </c>
      <c r="F37" s="105">
        <f>ROUNDUP(N37-(N37/100*X37),0)</f>
        <v/>
      </c>
      <c r="H37" s="22" t="inlineStr">
        <is>
          <t>Magic-Kniga</t>
        </is>
      </c>
      <c r="I37" s="22" t="n">
        <v>2013</v>
      </c>
      <c r="J37" s="75" t="inlineStr">
        <is>
          <t>9785904844424</t>
        </is>
      </c>
      <c r="K37" s="75" t="inlineStr">
        <is>
          <t>Книги</t>
        </is>
      </c>
      <c r="L37" s="22">
        <f>ROUND(100-(F37/(M37/100)),0)</f>
        <v/>
      </c>
      <c r="M37" s="105" t="n">
        <v>285</v>
      </c>
      <c r="N37" s="105" t="n">
        <v>248</v>
      </c>
      <c r="O37" s="20" t="inlineStr">
        <is>
          <t>https://magic-kniga.ru/items/8888</t>
        </is>
      </c>
      <c r="P37" s="22" t="n">
        <v>54</v>
      </c>
      <c r="Q37" s="66" t="inlineStr">
        <is>
          <t>Больше 10</t>
        </is>
      </c>
      <c r="R37" s="20" t="n">
        <v>1</v>
      </c>
      <c r="V37" s="36">
        <f>MATCH(R37,discounts!A:A)</f>
        <v/>
      </c>
      <c r="W37" s="36">
        <f>ADDRESS(V37,$F$7+1,,,"discounts")</f>
        <v/>
      </c>
      <c r="X37" s="36">
        <f>ROUND(IF(ISNA(IF($F$7=0,0,INDIRECT(W37))),0,IF($F$7=0,0,INDIRECT(W37))),0)</f>
        <v/>
      </c>
    </row>
    <row r="38">
      <c r="B38" s="86" t="n"/>
      <c r="C38" s="22" t="n">
        <v>18400</v>
      </c>
      <c r="D38" s="22" t="inlineStr">
        <is>
          <t>Леви Элифас</t>
        </is>
      </c>
      <c r="E38" s="22" t="inlineStr">
        <is>
          <t>Великий Аркан или разоблаченный оккультизм</t>
        </is>
      </c>
      <c r="F38" s="105">
        <f>ROUNDUP(N38-(N38/100*X38),0)</f>
        <v/>
      </c>
      <c r="H38" s="22" t="inlineStr">
        <is>
          <t>Magic-Kniga</t>
        </is>
      </c>
      <c r="I38" s="22" t="n">
        <v>2024</v>
      </c>
      <c r="J38" s="75" t="inlineStr">
        <is>
          <t>9785904844882</t>
        </is>
      </c>
      <c r="K38" s="75" t="inlineStr">
        <is>
          <t>Книги</t>
        </is>
      </c>
      <c r="L38" s="22">
        <f>ROUND(100-(F38/(M38/100)),0)</f>
        <v/>
      </c>
      <c r="M38" s="105" t="n">
        <v>453</v>
      </c>
      <c r="N38" s="105" t="n">
        <v>395</v>
      </c>
      <c r="O38" s="20" t="inlineStr">
        <is>
          <t>https://magic-kniga.ru/items/18400</t>
        </is>
      </c>
      <c r="P38" s="22" t="n">
        <v>266</v>
      </c>
      <c r="Q38" s="66" t="inlineStr">
        <is>
          <t>Больше 50</t>
        </is>
      </c>
      <c r="R38" s="20" t="n">
        <v>1</v>
      </c>
      <c r="V38" s="36">
        <f>MATCH(R38,discounts!A:A)</f>
        <v/>
      </c>
      <c r="W38" s="36">
        <f>ADDRESS(V38,$F$7+1,,,"discounts")</f>
        <v/>
      </c>
      <c r="X38" s="36">
        <f>ROUND(IF(ISNA(IF($F$7=0,0,INDIRECT(W38))),0,IF($F$7=0,0,INDIRECT(W38))),0)</f>
        <v/>
      </c>
    </row>
    <row r="39">
      <c r="B39" s="86" t="n"/>
      <c r="C39" s="22" t="n">
        <v>18967</v>
      </c>
      <c r="D39" s="22" t="inlineStr">
        <is>
          <t>Воронин Валерий</t>
        </is>
      </c>
      <c r="E39" s="22" t="inlineStr">
        <is>
          <t>Замок Воина. Древняя вотчина русских богов</t>
        </is>
      </c>
      <c r="F39" s="105">
        <f>ROUNDUP(N39-(N39/100*X39),0)</f>
        <v/>
      </c>
      <c r="H39" s="22" t="inlineStr">
        <is>
          <t>Амрита-русь</t>
        </is>
      </c>
      <c r="I39" s="22" t="n">
        <v>2015</v>
      </c>
      <c r="J39" s="75" t="inlineStr">
        <is>
          <t>9785000533253</t>
        </is>
      </c>
      <c r="K39" s="75" t="inlineStr">
        <is>
          <t>Книги</t>
        </is>
      </c>
      <c r="L39" s="22">
        <f>ROUND(100-(F39/(M39/100)),0)</f>
        <v/>
      </c>
      <c r="M39" s="105" t="n">
        <v>292</v>
      </c>
      <c r="N39" s="105" t="n">
        <v>255</v>
      </c>
      <c r="O39" s="20" t="inlineStr">
        <is>
          <t>https://magic-kniga.ru/items/18967</t>
        </is>
      </c>
      <c r="Q39" s="66" t="inlineStr">
        <is>
          <t>Мало</t>
        </is>
      </c>
      <c r="R39" s="20" t="n">
        <v>2</v>
      </c>
      <c r="V39" s="36">
        <f>MATCH(R39,discounts!A:A)</f>
        <v/>
      </c>
      <c r="W39" s="36">
        <f>ADDRESS(V39,$F$7+1,,,"discounts")</f>
        <v/>
      </c>
      <c r="X39" s="36">
        <f>ROUND(IF(ISNA(IF($F$7=0,0,INDIRECT(W39))),0,IF($F$7=0,0,INDIRECT(W39))),0)</f>
        <v/>
      </c>
    </row>
    <row r="40">
      <c r="B40" s="86" t="n"/>
      <c r="C40" s="22" t="n">
        <v>19000</v>
      </c>
      <c r="D40" s="22" t="inlineStr">
        <is>
          <t>Барретт Фрэнсис</t>
        </is>
      </c>
      <c r="E40" s="22" t="inlineStr">
        <is>
          <t>Маг</t>
        </is>
      </c>
      <c r="F40" s="105">
        <f>ROUNDUP(N40-(N40/100*X40),0)</f>
        <v/>
      </c>
      <c r="H40" s="22" t="inlineStr">
        <is>
          <t>Magic-Kniga</t>
        </is>
      </c>
      <c r="I40" s="22" t="n">
        <v>2024</v>
      </c>
      <c r="J40" s="75" t="inlineStr">
        <is>
          <t>9785904844639</t>
        </is>
      </c>
      <c r="K40" s="75" t="inlineStr">
        <is>
          <t>Книги</t>
        </is>
      </c>
      <c r="L40" s="22">
        <f>ROUND(100-(F40/(M40/100)),0)</f>
        <v/>
      </c>
      <c r="M40" s="105" t="n">
        <v>1239</v>
      </c>
      <c r="N40" s="105" t="n">
        <v>1078</v>
      </c>
      <c r="O40" s="20" t="inlineStr">
        <is>
          <t>https://magic-kniga.ru/items/19000</t>
        </is>
      </c>
      <c r="P40" s="22" t="n">
        <v>381</v>
      </c>
      <c r="Q40" s="66" t="inlineStr">
        <is>
          <t>Больше 10</t>
        </is>
      </c>
      <c r="R40" s="20" t="n">
        <v>1</v>
      </c>
      <c r="V40" s="36">
        <f>MATCH(R40,discounts!A:A)</f>
        <v/>
      </c>
      <c r="W40" s="36">
        <f>ADDRESS(V40,$F$7+1,,,"discounts")</f>
        <v/>
      </c>
      <c r="X40" s="36">
        <f>ROUND(IF(ISNA(IF($F$7=0,0,INDIRECT(W40))),0,IF($F$7=0,0,INDIRECT(W40))),0)</f>
        <v/>
      </c>
    </row>
    <row r="41">
      <c r="B41" s="86" t="n"/>
      <c r="C41" s="22" t="n">
        <v>19398</v>
      </c>
      <c r="D41" s="22" t="inlineStr">
        <is>
          <t>Итель Кохун</t>
        </is>
      </c>
      <c r="E41" s="22" t="inlineStr">
        <is>
          <t>Макгрегор Мазерс. Меч Мудрости</t>
        </is>
      </c>
      <c r="F41" s="105">
        <f>ROUNDUP(N41-(N41/100*X41),0)</f>
        <v/>
      </c>
      <c r="H41" s="22" t="inlineStr">
        <is>
          <t>Энигма</t>
        </is>
      </c>
      <c r="I41" s="22" t="n">
        <v>2015</v>
      </c>
      <c r="J41" s="75" t="inlineStr">
        <is>
          <t>9785946982122</t>
        </is>
      </c>
      <c r="K41" s="75" t="inlineStr">
        <is>
          <t>Книги</t>
        </is>
      </c>
      <c r="L41" s="22">
        <f>ROUND(100-(F41/(M41/100)),0)</f>
        <v/>
      </c>
      <c r="M41" s="105" t="n">
        <v>1163</v>
      </c>
      <c r="N41" s="105" t="n">
        <v>1012</v>
      </c>
      <c r="O41" s="20" t="inlineStr">
        <is>
          <t>https://magic-kniga.ru/items/19398</t>
        </is>
      </c>
      <c r="Q41" s="66" t="inlineStr">
        <is>
          <t>Мало</t>
        </is>
      </c>
      <c r="R41" s="20" t="n">
        <v>9</v>
      </c>
      <c r="V41" s="36">
        <f>MATCH(R41,discounts!A:A)</f>
        <v/>
      </c>
      <c r="W41" s="36">
        <f>ADDRESS(V41,$F$7+1,,,"discounts")</f>
        <v/>
      </c>
      <c r="X41" s="36">
        <f>ROUND(IF(ISNA(IF($F$7=0,0,INDIRECT(W41))),0,IF($F$7=0,0,INDIRECT(W41))),0)</f>
        <v/>
      </c>
    </row>
    <row r="42">
      <c r="B42" s="86" t="n"/>
      <c r="C42" s="22" t="n">
        <v>19399</v>
      </c>
      <c r="D42" s="22" t="inlineStr">
        <is>
          <t>Филозоф А.Л</t>
        </is>
      </c>
      <c r="E42" s="22" t="inlineStr">
        <is>
          <t>Медиумизм-дар или испытание</t>
        </is>
      </c>
      <c r="F42" s="105">
        <f>ROUNDUP(N42-(N42/100*X42),0)</f>
        <v/>
      </c>
      <c r="H42" s="22" t="inlineStr">
        <is>
          <t>Амрита-русь</t>
        </is>
      </c>
      <c r="I42" s="22" t="n">
        <v>2015</v>
      </c>
      <c r="J42" s="75" t="inlineStr">
        <is>
          <t>9785000533765</t>
        </is>
      </c>
      <c r="K42" s="75" t="inlineStr">
        <is>
          <t>Книги</t>
        </is>
      </c>
      <c r="L42" s="22">
        <f>ROUND(100-(F42/(M42/100)),0)</f>
        <v/>
      </c>
      <c r="M42" s="105" t="n">
        <v>1163</v>
      </c>
      <c r="N42" s="105" t="n">
        <v>1012</v>
      </c>
      <c r="O42" s="20" t="inlineStr">
        <is>
          <t>https://magic-kniga.ru/items/19399</t>
        </is>
      </c>
      <c r="Q42" s="66" t="inlineStr">
        <is>
          <t>Мало</t>
        </is>
      </c>
      <c r="R42" s="20" t="n">
        <v>2</v>
      </c>
      <c r="V42" s="36">
        <f>MATCH(R42,discounts!A:A)</f>
        <v/>
      </c>
      <c r="W42" s="36">
        <f>ADDRESS(V42,$F$7+1,,,"discounts")</f>
        <v/>
      </c>
      <c r="X42" s="36">
        <f>ROUND(IF(ISNA(IF($F$7=0,0,INDIRECT(W42))),0,IF($F$7=0,0,INDIRECT(W42))),0)</f>
        <v/>
      </c>
    </row>
    <row r="43">
      <c r="B43" s="86" t="n"/>
      <c r="C43" s="22" t="n">
        <v>19482</v>
      </c>
      <c r="D43" s="22" t="inlineStr">
        <is>
          <t>Михайлов Г.</t>
        </is>
      </c>
      <c r="E43" s="22" t="inlineStr">
        <is>
          <t>Мистицизм, религии, магия. Попытка системного подхода с позиций развития сознания</t>
        </is>
      </c>
      <c r="F43" s="105">
        <f>ROUNDUP(N43-(N43/100*X43),0)</f>
        <v/>
      </c>
      <c r="H43" s="22" t="inlineStr">
        <is>
          <t>Амрита-русь</t>
        </is>
      </c>
      <c r="I43" s="22" t="n">
        <v>2015</v>
      </c>
      <c r="J43" s="75" t="inlineStr">
        <is>
          <t>9785413013458</t>
        </is>
      </c>
      <c r="K43" s="75" t="inlineStr">
        <is>
          <t>Книги</t>
        </is>
      </c>
      <c r="L43" s="22">
        <f>ROUND(100-(F43/(M43/100)),0)</f>
        <v/>
      </c>
      <c r="M43" s="105" t="n">
        <v>714</v>
      </c>
      <c r="N43" s="105" t="n">
        <v>622</v>
      </c>
      <c r="O43" s="20" t="inlineStr">
        <is>
          <t>https://magic-kniga.ru/items/19482</t>
        </is>
      </c>
      <c r="Q43" s="66" t="inlineStr">
        <is>
          <t>Мало</t>
        </is>
      </c>
      <c r="R43" s="20" t="n">
        <v>2</v>
      </c>
      <c r="V43" s="36">
        <f>MATCH(R43,discounts!A:A)</f>
        <v/>
      </c>
      <c r="W43" s="36">
        <f>ADDRESS(V43,$F$7+1,,,"discounts")</f>
        <v/>
      </c>
      <c r="X43" s="36">
        <f>ROUND(IF(ISNA(IF($F$7=0,0,INDIRECT(W43))),0,IF($F$7=0,0,INDIRECT(W43))),0)</f>
        <v/>
      </c>
    </row>
    <row r="44">
      <c r="B44" s="86" t="n"/>
      <c r="C44" s="22" t="n">
        <v>19700</v>
      </c>
      <c r="D44" s="22" t="inlineStr">
        <is>
          <t>Леви Элифас</t>
        </is>
      </c>
      <c r="E44" s="22" t="inlineStr">
        <is>
          <t>Наука о духах</t>
        </is>
      </c>
      <c r="F44" s="105">
        <f>ROUNDUP(N44-(N44/100*X44),0)</f>
        <v/>
      </c>
      <c r="H44" s="22" t="inlineStr">
        <is>
          <t>Magic-Kniga</t>
        </is>
      </c>
      <c r="I44" s="22" t="n">
        <v>2013</v>
      </c>
      <c r="J44" s="75" t="inlineStr">
        <is>
          <t>9785904844141</t>
        </is>
      </c>
      <c r="K44" s="75" t="inlineStr">
        <is>
          <t>Книги</t>
        </is>
      </c>
      <c r="L44" s="22">
        <f>ROUND(100-(F44/(M44/100)),0)</f>
        <v/>
      </c>
      <c r="M44" s="105" t="n">
        <v>880</v>
      </c>
      <c r="N44" s="105" t="n">
        <v>766</v>
      </c>
      <c r="O44" s="20" t="inlineStr">
        <is>
          <t>https://magic-kniga.ru/items/19700</t>
        </is>
      </c>
      <c r="P44" s="22" t="n">
        <v>285</v>
      </c>
      <c r="Q44" s="66" t="inlineStr">
        <is>
          <t>Больше 50</t>
        </is>
      </c>
      <c r="R44" s="20" t="n">
        <v>1</v>
      </c>
      <c r="S44" s="22" t="n">
        <v>16</v>
      </c>
      <c r="V44" s="36">
        <f>MATCH(R44,discounts!A:A)</f>
        <v/>
      </c>
      <c r="W44" s="36">
        <f>ADDRESS(V44,$F$7+1,,,"discounts")</f>
        <v/>
      </c>
      <c r="X44" s="36">
        <f>ROUND(IF(ISNA(IF($F$7=0,0,INDIRECT(W44))),0,IF($F$7=0,0,INDIRECT(W44))),0)</f>
        <v/>
      </c>
    </row>
    <row r="45">
      <c r="B45" s="86" t="n"/>
      <c r="C45" s="22" t="n">
        <v>20050</v>
      </c>
      <c r="E45" s="22" t="inlineStr">
        <is>
          <t>Книга Запретных Гримуаров</t>
        </is>
      </c>
      <c r="F45" s="105">
        <f>ROUNDUP(N45-(N45/100*X45),0)</f>
        <v/>
      </c>
      <c r="H45" s="22" t="inlineStr">
        <is>
          <t>Magic-Kniga</t>
        </is>
      </c>
      <c r="I45" s="22" t="n">
        <v>2014</v>
      </c>
      <c r="J45" s="75" t="inlineStr">
        <is>
          <t>9785904844660</t>
        </is>
      </c>
      <c r="K45" s="75" t="inlineStr">
        <is>
          <t>Книги</t>
        </is>
      </c>
      <c r="L45" s="22">
        <f>ROUND(100-(F45/(M45/100)),0)</f>
        <v/>
      </c>
      <c r="M45" s="105" t="n">
        <v>943</v>
      </c>
      <c r="N45" s="105" t="n">
        <v>821</v>
      </c>
      <c r="O45" s="20" t="inlineStr">
        <is>
          <t>https://magic-kniga.ru/items/20050</t>
        </is>
      </c>
      <c r="P45" s="22" t="n">
        <v>411</v>
      </c>
      <c r="Q45" s="66" t="inlineStr">
        <is>
          <t>Больше 10</t>
        </is>
      </c>
      <c r="R45" s="20" t="n">
        <v>1</v>
      </c>
      <c r="V45" s="36">
        <f>MATCH(R45,discounts!A:A)</f>
        <v/>
      </c>
      <c r="W45" s="36">
        <f>ADDRESS(V45,$F$7+1,,,"discounts")</f>
        <v/>
      </c>
      <c r="X45" s="36">
        <f>ROUND(IF(ISNA(IF($F$7=0,0,INDIRECT(W45))),0,IF($F$7=0,0,INDIRECT(W45))),0)</f>
        <v/>
      </c>
    </row>
    <row r="46">
      <c r="B46" s="86" t="n"/>
      <c r="C46" s="22" t="n">
        <v>20713</v>
      </c>
      <c r="D46" s="22" t="inlineStr">
        <is>
          <t>Амфитеатров Владимир Леонович</t>
        </is>
      </c>
      <c r="E46" s="22" t="inlineStr">
        <is>
          <t>Духи и дух: Магия Бессмертия</t>
        </is>
      </c>
      <c r="F46" s="105">
        <f>ROUNDUP(N46-(N46/100*X46),0)</f>
        <v/>
      </c>
      <c r="H46" s="22" t="inlineStr">
        <is>
          <t>Велигор</t>
        </is>
      </c>
      <c r="I46" s="22" t="n">
        <v>2012</v>
      </c>
      <c r="J46" s="75" t="inlineStr">
        <is>
          <t>2100000207138</t>
        </is>
      </c>
      <c r="K46" s="75" t="inlineStr">
        <is>
          <t>Книги</t>
        </is>
      </c>
      <c r="L46" s="22">
        <f>ROUND(100-(F46/(M46/100)),0)</f>
        <v/>
      </c>
      <c r="M46" s="105" t="n">
        <v>1000</v>
      </c>
      <c r="N46" s="105" t="n">
        <v>870</v>
      </c>
      <c r="O46" s="20" t="inlineStr">
        <is>
          <t>https://magic-kniga.ru/items/20713</t>
        </is>
      </c>
      <c r="Q46" s="66" t="inlineStr">
        <is>
          <t>Мало</t>
        </is>
      </c>
      <c r="R46" s="20" t="n">
        <v>6</v>
      </c>
      <c r="V46" s="36">
        <f>MATCH(R46,discounts!A:A)</f>
        <v/>
      </c>
      <c r="W46" s="36">
        <f>ADDRESS(V46,$F$7+1,,,"discounts")</f>
        <v/>
      </c>
      <c r="X46" s="36">
        <f>ROUND(IF(ISNA(IF($F$7=0,0,INDIRECT(W46))),0,IF($F$7=0,0,INDIRECT(W46))),0)</f>
        <v/>
      </c>
    </row>
    <row r="47">
      <c r="B47" s="86" t="n"/>
      <c r="C47" s="22" t="n">
        <v>9873</v>
      </c>
      <c r="D47" s="22" t="inlineStr">
        <is>
          <t>Дынов П.К.</t>
        </is>
      </c>
      <c r="E47" s="22" t="inlineStr">
        <is>
          <t>Беседы Учителя</t>
        </is>
      </c>
      <c r="F47" s="105">
        <f>ROUNDUP(N47-(N47/100*X47),0)</f>
        <v/>
      </c>
      <c r="H47" s="22" t="inlineStr">
        <is>
          <t>Амрита-русь</t>
        </is>
      </c>
      <c r="I47" s="22" t="n">
        <v>2016</v>
      </c>
      <c r="J47" s="75" t="inlineStr">
        <is>
          <t>9785413014677</t>
        </is>
      </c>
      <c r="K47" s="75" t="inlineStr">
        <is>
          <t>Книги</t>
        </is>
      </c>
      <c r="L47" s="22">
        <f>ROUND(100-(F47/(M47/100)),0)</f>
        <v/>
      </c>
      <c r="M47" s="105" t="n">
        <v>349</v>
      </c>
      <c r="N47" s="105" t="n">
        <v>304</v>
      </c>
      <c r="O47" s="20" t="inlineStr">
        <is>
          <t>https://magic-kniga.ru/items/9873</t>
        </is>
      </c>
      <c r="Q47" s="66" t="inlineStr">
        <is>
          <t>Мало</t>
        </is>
      </c>
      <c r="R47" s="20" t="n">
        <v>2</v>
      </c>
      <c r="V47" s="36">
        <f>MATCH(R47,discounts!A:A)</f>
        <v/>
      </c>
      <c r="W47" s="36">
        <f>ADDRESS(V47,$F$7+1,,,"discounts")</f>
        <v/>
      </c>
      <c r="X47" s="36">
        <f>ROUND(IF(ISNA(IF($F$7=0,0,INDIRECT(W47))),0,IF($F$7=0,0,INDIRECT(W47))),0)</f>
        <v/>
      </c>
    </row>
    <row r="48">
      <c r="B48" s="86" t="n"/>
      <c r="C48" s="22" t="n">
        <v>11111</v>
      </c>
      <c r="D48" s="22" t="inlineStr">
        <is>
          <t>Леви Элифас</t>
        </is>
      </c>
      <c r="E48" s="22" t="inlineStr">
        <is>
          <t>Ключ к великим тайнам</t>
        </is>
      </c>
      <c r="F48" s="105">
        <f>ROUNDUP(N48-(N48/100*X48),0)</f>
        <v/>
      </c>
      <c r="H48" s="22" t="inlineStr">
        <is>
          <t>Magic-Kniga</t>
        </is>
      </c>
      <c r="I48" s="22" t="n">
        <v>2021</v>
      </c>
      <c r="J48" s="75" t="inlineStr">
        <is>
          <t>9785604685839</t>
        </is>
      </c>
      <c r="K48" s="75" t="inlineStr">
        <is>
          <t>Книги</t>
        </is>
      </c>
      <c r="L48" s="22">
        <f>ROUND(100-(F48/(M48/100)),0)</f>
        <v/>
      </c>
      <c r="M48" s="105" t="n">
        <v>965</v>
      </c>
      <c r="N48" s="105" t="n">
        <v>840</v>
      </c>
      <c r="O48" s="20" t="inlineStr">
        <is>
          <t>https://magic-kniga.ru/items/11111</t>
        </is>
      </c>
      <c r="P48" s="22" t="n">
        <v>432</v>
      </c>
      <c r="Q48" s="66" t="inlineStr">
        <is>
          <t>Больше 10</t>
        </is>
      </c>
      <c r="R48" s="20" t="n">
        <v>1</v>
      </c>
      <c r="V48" s="36">
        <f>MATCH(R48,discounts!A:A)</f>
        <v/>
      </c>
      <c r="W48" s="36">
        <f>ADDRESS(V48,$F$7+1,,,"discounts")</f>
        <v/>
      </c>
      <c r="X48" s="36">
        <f>ROUND(IF(ISNA(IF($F$7=0,0,INDIRECT(W48))),0,IF($F$7=0,0,INDIRECT(W48))),0)</f>
        <v/>
      </c>
    </row>
    <row r="49">
      <c r="B49" s="86" t="n"/>
      <c r="C49" s="22" t="n">
        <v>11665</v>
      </c>
      <c r="D49" s="22" t="inlineStr">
        <is>
          <t>Печенкин А.</t>
        </is>
      </c>
      <c r="E49" s="22" t="inlineStr">
        <is>
          <t>Загадочная Джоконда. Все тайны Моны Лизы разгаданы</t>
        </is>
      </c>
      <c r="F49" s="105">
        <f>ROUNDUP(N49-(N49/100*X49),0)</f>
        <v/>
      </c>
      <c r="H49" s="22" t="inlineStr">
        <is>
          <t>Велигор</t>
        </is>
      </c>
      <c r="I49" s="22" t="n">
        <v>2009</v>
      </c>
      <c r="J49" s="75" t="inlineStr">
        <is>
          <t>9785757202433</t>
        </is>
      </c>
      <c r="K49" s="75" t="inlineStr">
        <is>
          <t>Книги</t>
        </is>
      </c>
      <c r="L49" s="22">
        <f>ROUND(100-(F49/(M49/100)),0)</f>
        <v/>
      </c>
      <c r="M49" s="105" t="n">
        <v>188</v>
      </c>
      <c r="N49" s="105" t="n">
        <v>164</v>
      </c>
      <c r="O49" s="20" t="inlineStr">
        <is>
          <t>https://magic-kniga.ru/items/11665</t>
        </is>
      </c>
      <c r="Q49" s="66" t="inlineStr">
        <is>
          <t>Мало</t>
        </is>
      </c>
      <c r="R49" s="20" t="n">
        <v>7</v>
      </c>
      <c r="V49" s="36">
        <f>MATCH(R49,discounts!A:A)</f>
        <v/>
      </c>
      <c r="W49" s="36">
        <f>ADDRESS(V49,$F$7+1,,,"discounts")</f>
        <v/>
      </c>
      <c r="X49" s="36">
        <f>ROUND(IF(ISNA(IF($F$7=0,0,INDIRECT(W49))),0,IF($F$7=0,0,INDIRECT(W49))),0)</f>
        <v/>
      </c>
    </row>
    <row r="50">
      <c r="B50" s="86" t="n"/>
      <c r="C50" s="22" t="n">
        <v>13055</v>
      </c>
      <c r="D50" s="22" t="inlineStr">
        <is>
          <t>Черный Лис</t>
        </is>
      </c>
      <c r="E50" s="22" t="inlineStr">
        <is>
          <t>Лисья йога: письма черного лиса к продвинутым существам</t>
        </is>
      </c>
      <c r="F50" s="105">
        <f>ROUNDUP(N50-(N50/100*X50),0)</f>
        <v/>
      </c>
      <c r="H50" s="22" t="inlineStr">
        <is>
          <t>Энигма</t>
        </is>
      </c>
      <c r="I50" s="22" t="n">
        <v>2010</v>
      </c>
      <c r="J50" s="75" t="inlineStr">
        <is>
          <t>9785946980852</t>
        </is>
      </c>
      <c r="K50" s="75" t="inlineStr">
        <is>
          <t>Книги</t>
        </is>
      </c>
      <c r="L50" s="22">
        <f>ROUND(100-(F50/(M50/100)),0)</f>
        <v/>
      </c>
      <c r="M50" s="105" t="n">
        <v>279</v>
      </c>
      <c r="N50" s="105" t="n">
        <v>243</v>
      </c>
      <c r="O50" s="20" t="inlineStr">
        <is>
          <t>https://magic-kniga.ru/items/13055</t>
        </is>
      </c>
      <c r="Q50" s="66" t="inlineStr">
        <is>
          <t>Мало</t>
        </is>
      </c>
      <c r="R50" s="20" t="n">
        <v>7</v>
      </c>
      <c r="V50" s="36">
        <f>MATCH(R50,discounts!A:A)</f>
        <v/>
      </c>
      <c r="W50" s="36">
        <f>ADDRESS(V50,$F$7+1,,,"discounts")</f>
        <v/>
      </c>
      <c r="X50" s="36">
        <f>ROUND(IF(ISNA(IF($F$7=0,0,INDIRECT(W50))),0,IF($F$7=0,0,INDIRECT(W50))),0)</f>
        <v/>
      </c>
    </row>
    <row r="51">
      <c r="B51" s="86" t="n"/>
      <c r="C51" s="22" t="n">
        <v>14100</v>
      </c>
      <c r="D51" s="22" t="inlineStr">
        <is>
          <t>Папюс</t>
        </is>
      </c>
      <c r="E51" s="22" t="inlineStr">
        <is>
          <t>Первоначальные сведения об оккультизме</t>
        </is>
      </c>
      <c r="F51" s="105">
        <f>ROUNDUP(N51-(N51/100*X51),0)</f>
        <v/>
      </c>
      <c r="H51" s="22" t="inlineStr">
        <is>
          <t>Magic-Kniga</t>
        </is>
      </c>
      <c r="I51" s="22" t="n">
        <v>2022</v>
      </c>
      <c r="J51" s="75" t="inlineStr">
        <is>
          <t>9785904844240</t>
        </is>
      </c>
      <c r="K51" s="75" t="inlineStr">
        <is>
          <t>Книги</t>
        </is>
      </c>
      <c r="L51" s="22">
        <f>ROUND(100-(F51/(M51/100)),0)</f>
        <v/>
      </c>
      <c r="M51" s="105" t="n">
        <v>645</v>
      </c>
      <c r="N51" s="105" t="n">
        <v>562</v>
      </c>
      <c r="O51" s="20" t="inlineStr">
        <is>
          <t>https://magic-kniga.ru/items/14100</t>
        </is>
      </c>
      <c r="P51" s="22" t="n">
        <v>265</v>
      </c>
      <c r="Q51" s="66" t="inlineStr">
        <is>
          <t>Мало</t>
        </is>
      </c>
      <c r="R51" s="20" t="n">
        <v>1</v>
      </c>
      <c r="V51" s="36">
        <f>MATCH(R51,discounts!A:A)</f>
        <v/>
      </c>
      <c r="W51" s="36">
        <f>ADDRESS(V51,$F$7+1,,,"discounts")</f>
        <v/>
      </c>
      <c r="X51" s="36">
        <f>ROUND(IF(ISNA(IF($F$7=0,0,INDIRECT(W51))),0,IF($F$7=0,0,INDIRECT(W51))),0)</f>
        <v/>
      </c>
    </row>
    <row r="52">
      <c r="B52" s="86" t="n"/>
      <c r="C52" s="22" t="n">
        <v>16146</v>
      </c>
      <c r="D52" s="22" t="inlineStr">
        <is>
          <t>Соловьев В.</t>
        </is>
      </c>
      <c r="E52" s="22" t="inlineStr">
        <is>
          <t>Путь без пути</t>
        </is>
      </c>
      <c r="F52" s="105">
        <f>ROUNDUP(N52-(N52/100*X52),0)</f>
        <v/>
      </c>
      <c r="H52" s="22" t="inlineStr">
        <is>
          <t>Медков</t>
        </is>
      </c>
      <c r="I52" s="22" t="n">
        <v>2008</v>
      </c>
      <c r="J52" s="75" t="inlineStr">
        <is>
          <t>9785902582175</t>
        </is>
      </c>
      <c r="K52" s="75" t="inlineStr">
        <is>
          <t>Книги</t>
        </is>
      </c>
      <c r="L52" s="22">
        <f>ROUND(100-(F52/(M52/100)),0)</f>
        <v/>
      </c>
      <c r="M52" s="105" t="n">
        <v>790</v>
      </c>
      <c r="N52" s="105" t="n">
        <v>688</v>
      </c>
      <c r="O52" s="20" t="inlineStr">
        <is>
          <t>https://magic-kniga.ru/items/16146</t>
        </is>
      </c>
      <c r="Q52" s="66" t="inlineStr">
        <is>
          <t>Мало</t>
        </is>
      </c>
      <c r="R52" s="20" t="n">
        <v>7</v>
      </c>
      <c r="V52" s="36">
        <f>MATCH(R52,discounts!A:A)</f>
        <v/>
      </c>
      <c r="W52" s="36">
        <f>ADDRESS(V52,$F$7+1,,,"discounts")</f>
        <v/>
      </c>
      <c r="X52" s="36">
        <f>ROUND(IF(ISNA(IF($F$7=0,0,INDIRECT(W52))),0,IF($F$7=0,0,INDIRECT(W52))),0)</f>
        <v/>
      </c>
    </row>
    <row r="53">
      <c r="B53" s="86" t="n"/>
      <c r="C53" s="22" t="n">
        <v>22500</v>
      </c>
      <c r="E53" s="22" t="inlineStr">
        <is>
          <t>Заклятая книга Гонория</t>
        </is>
      </c>
      <c r="F53" s="105">
        <f>ROUNDUP(N53-(N53/100*X53),0)</f>
        <v/>
      </c>
      <c r="H53" s="22" t="inlineStr">
        <is>
          <t>Magic-Kniga</t>
        </is>
      </c>
      <c r="I53" s="22" t="n">
        <v>2024</v>
      </c>
      <c r="J53" s="75" t="inlineStr">
        <is>
          <t>9785904844899</t>
        </is>
      </c>
      <c r="K53" s="75" t="inlineStr">
        <is>
          <t>Книги</t>
        </is>
      </c>
      <c r="L53" s="22">
        <f>ROUND(100-(F53/(M53/100)),0)</f>
        <v/>
      </c>
      <c r="M53" s="105" t="n">
        <v>802</v>
      </c>
      <c r="N53" s="105" t="n">
        <v>698</v>
      </c>
      <c r="O53" s="20" t="inlineStr">
        <is>
          <t>https://magic-kniga.ru/items/22500</t>
        </is>
      </c>
      <c r="P53" s="22" t="n">
        <v>378</v>
      </c>
      <c r="Q53" s="66" t="inlineStr">
        <is>
          <t>Больше 10</t>
        </is>
      </c>
      <c r="R53" s="20" t="n">
        <v>1</v>
      </c>
      <c r="S53" s="22" t="n">
        <v>18</v>
      </c>
      <c r="V53" s="36">
        <f>MATCH(R53,discounts!A:A)</f>
        <v/>
      </c>
      <c r="W53" s="36">
        <f>ADDRESS(V53,$F$7+1,,,"discounts")</f>
        <v/>
      </c>
      <c r="X53" s="36">
        <f>ROUND(IF(ISNA(IF($F$7=0,0,INDIRECT(W53))),0,IF($F$7=0,0,INDIRECT(W53))),0)</f>
        <v/>
      </c>
    </row>
    <row r="54">
      <c r="B54" s="86" t="n"/>
      <c r="C54" s="22" t="n">
        <v>24000</v>
      </c>
      <c r="E54" s="22" t="inlineStr">
        <is>
          <t>Пикатрикс</t>
        </is>
      </c>
      <c r="F54" s="105">
        <f>ROUNDUP(N54-(N54/100*X54),0)</f>
        <v/>
      </c>
      <c r="H54" s="22" t="inlineStr">
        <is>
          <t>Magic-Kniga</t>
        </is>
      </c>
      <c r="I54" s="22" t="n">
        <v>2015</v>
      </c>
      <c r="J54" s="75" t="inlineStr">
        <is>
          <t>9785990639003</t>
        </is>
      </c>
      <c r="K54" s="75" t="inlineStr">
        <is>
          <t>Книги</t>
        </is>
      </c>
      <c r="L54" s="22">
        <f>ROUND(100-(F54/(M54/100)),0)</f>
        <v/>
      </c>
      <c r="M54" s="105" t="n">
        <v>1100</v>
      </c>
      <c r="N54" s="105" t="n">
        <v>957</v>
      </c>
      <c r="O54" s="20" t="inlineStr">
        <is>
          <t>https://magic-kniga.ru/items/24000</t>
        </is>
      </c>
      <c r="P54" s="22" t="n">
        <v>443</v>
      </c>
      <c r="Q54" s="66" t="inlineStr">
        <is>
          <t>Больше 50</t>
        </is>
      </c>
      <c r="R54" s="20" t="n">
        <v>1</v>
      </c>
      <c r="V54" s="36">
        <f>MATCH(R54,discounts!A:A)</f>
        <v/>
      </c>
      <c r="W54" s="36">
        <f>ADDRESS(V54,$F$7+1,,,"discounts")</f>
        <v/>
      </c>
      <c r="X54" s="36">
        <f>ROUND(IF(ISNA(IF($F$7=0,0,INDIRECT(W54))),0,IF($F$7=0,0,INDIRECT(W54))),0)</f>
        <v/>
      </c>
    </row>
    <row r="55">
      <c r="B55" s="86" t="n"/>
      <c r="C55" s="22" t="n">
        <v>24200</v>
      </c>
      <c r="D55" s="22" t="inlineStr">
        <is>
          <t>Бенгальский Иван</t>
        </is>
      </c>
      <c r="E55" s="22" t="inlineStr">
        <is>
          <t>Гримуар царя Соломона</t>
        </is>
      </c>
      <c r="F55" s="105">
        <f>ROUNDUP(N55-(N55/100*X55),0)</f>
        <v/>
      </c>
      <c r="H55" s="22" t="inlineStr">
        <is>
          <t>Magic-Kniga</t>
        </is>
      </c>
      <c r="I55" s="22" t="n">
        <v>2015</v>
      </c>
      <c r="J55" s="75" t="inlineStr">
        <is>
          <t>9785990639010</t>
        </is>
      </c>
      <c r="K55" s="75" t="inlineStr">
        <is>
          <t>Книги</t>
        </is>
      </c>
      <c r="L55" s="22">
        <f>ROUND(100-(F55/(M55/100)),0)</f>
        <v/>
      </c>
      <c r="M55" s="105" t="n">
        <v>877</v>
      </c>
      <c r="N55" s="105" t="n">
        <v>763</v>
      </c>
      <c r="O55" s="20" t="inlineStr">
        <is>
          <t>https://magic-kniga.ru/items/24200</t>
        </is>
      </c>
      <c r="P55" s="22" t="n">
        <v>457</v>
      </c>
      <c r="Q55" s="66" t="inlineStr">
        <is>
          <t>Много</t>
        </is>
      </c>
      <c r="R55" s="20" t="n">
        <v>1</v>
      </c>
      <c r="V55" s="36">
        <f>MATCH(R55,discounts!A:A)</f>
        <v/>
      </c>
      <c r="W55" s="36">
        <f>ADDRESS(V55,$F$7+1,,,"discounts")</f>
        <v/>
      </c>
      <c r="X55" s="36">
        <f>ROUND(IF(ISNA(IF($F$7=0,0,INDIRECT(W55))),0,IF($F$7=0,0,INDIRECT(W55))),0)</f>
        <v/>
      </c>
    </row>
    <row r="56">
      <c r="B56" s="86" t="n"/>
      <c r="C56" s="22" t="n">
        <v>26100</v>
      </c>
      <c r="D56" s="22" t="inlineStr">
        <is>
          <t>Жак Огюст Симон Коллен де Планси</t>
        </is>
      </c>
      <c r="E56" s="22" t="inlineStr">
        <is>
          <t>Тайны Ада и его обитателей</t>
        </is>
      </c>
      <c r="F56" s="105">
        <f>ROUNDUP(N56-(N56/100*X56),0)</f>
        <v/>
      </c>
      <c r="H56" s="22" t="inlineStr">
        <is>
          <t>Magic-Kniga</t>
        </is>
      </c>
      <c r="I56" s="22" t="n">
        <v>2015</v>
      </c>
      <c r="J56" s="75" t="inlineStr">
        <is>
          <t>9785990692435</t>
        </is>
      </c>
      <c r="K56" s="75" t="inlineStr">
        <is>
          <t>Книги</t>
        </is>
      </c>
      <c r="L56" s="22">
        <f>ROUND(100-(F56/(M56/100)),0)</f>
        <v/>
      </c>
      <c r="M56" s="105" t="n">
        <v>550</v>
      </c>
      <c r="N56" s="105" t="n">
        <v>479</v>
      </c>
      <c r="O56" s="20" t="inlineStr">
        <is>
          <t>https://magic-kniga.ru/items/26100</t>
        </is>
      </c>
      <c r="P56" s="22" t="n">
        <v>224</v>
      </c>
      <c r="Q56" s="66" t="inlineStr">
        <is>
          <t>Мало</t>
        </is>
      </c>
      <c r="R56" s="20" t="n">
        <v>1</v>
      </c>
      <c r="V56" s="36">
        <f>MATCH(R56,discounts!A:A)</f>
        <v/>
      </c>
      <c r="W56" s="36">
        <f>ADDRESS(V56,$F$7+1,,,"discounts")</f>
        <v/>
      </c>
      <c r="X56" s="36">
        <f>ROUND(IF(ISNA(IF($F$7=0,0,INDIRECT(W56))),0,IF($F$7=0,0,INDIRECT(W56))),0)</f>
        <v/>
      </c>
    </row>
    <row r="57">
      <c r="B57" s="86" t="n"/>
      <c r="C57" s="22" t="n">
        <v>26000</v>
      </c>
      <c r="D57" s="22" t="inlineStr">
        <is>
          <t>Иоганн Фауст</t>
        </is>
      </c>
      <c r="E57" s="22" t="inlineStr">
        <is>
          <t>Чернокнижие Иоганна Фауста. Том I. Магия естественная и противоестественная</t>
        </is>
      </c>
      <c r="F57" s="105">
        <f>ROUNDUP(N57-(N57/100*X57),0)</f>
        <v/>
      </c>
      <c r="H57" s="22" t="inlineStr">
        <is>
          <t>Magic-Kniga</t>
        </is>
      </c>
      <c r="I57" s="22" t="n">
        <v>2015</v>
      </c>
      <c r="J57" s="75" t="inlineStr">
        <is>
          <t>9785990692442</t>
        </is>
      </c>
      <c r="K57" s="75" t="inlineStr">
        <is>
          <t>Книги</t>
        </is>
      </c>
      <c r="L57" s="22">
        <f>ROUND(100-(F57/(M57/100)),0)</f>
        <v/>
      </c>
      <c r="M57" s="105" t="n">
        <v>1123</v>
      </c>
      <c r="N57" s="105" t="n">
        <v>978</v>
      </c>
      <c r="O57" s="20" t="inlineStr">
        <is>
          <t>https://magic-kniga.ru/items/26000</t>
        </is>
      </c>
      <c r="P57" s="22" t="n">
        <v>235</v>
      </c>
      <c r="Q57" s="66" t="inlineStr">
        <is>
          <t>Больше 10</t>
        </is>
      </c>
      <c r="R57" s="20" t="n">
        <v>1</v>
      </c>
      <c r="S57" s="22" t="n">
        <v>18</v>
      </c>
      <c r="V57" s="36">
        <f>MATCH(R57,discounts!A:A)</f>
        <v/>
      </c>
      <c r="W57" s="36">
        <f>ADDRESS(V57,$F$7+1,,,"discounts")</f>
        <v/>
      </c>
      <c r="X57" s="36">
        <f>ROUND(IF(ISNA(IF($F$7=0,0,INDIRECT(W57))),0,IF($F$7=0,0,INDIRECT(W57))),0)</f>
        <v/>
      </c>
    </row>
    <row r="58" ht="15" customHeight="1">
      <c r="B58" s="88" t="inlineStr">
        <is>
          <t>Йога</t>
        </is>
      </c>
    </row>
    <row r="59">
      <c r="B59" s="86" t="n"/>
      <c r="C59" s="22" t="n">
        <v>10551</v>
      </c>
      <c r="D59" s="22" t="inlineStr">
        <is>
          <t>Айенгар Б.К.С. и Гита</t>
        </is>
      </c>
      <c r="E59" s="22" t="inlineStr">
        <is>
          <t>Мое представление йоги</t>
        </is>
      </c>
      <c r="F59" s="105">
        <f>ROUNDUP(N59-(N59/100*X59),0)</f>
        <v/>
      </c>
      <c r="H59" s="22" t="inlineStr">
        <is>
          <t>Флинта</t>
        </is>
      </c>
      <c r="I59" s="22" t="n">
        <v>2009</v>
      </c>
      <c r="J59" s="75" t="inlineStr">
        <is>
          <t>9785897505012</t>
        </is>
      </c>
      <c r="K59" s="75" t="inlineStr">
        <is>
          <t>Книги</t>
        </is>
      </c>
      <c r="L59" s="22">
        <f>ROUND(100-(F59/(M59/100)),0)</f>
        <v/>
      </c>
      <c r="M59" s="105" t="n">
        <v>318</v>
      </c>
      <c r="N59" s="105" t="n">
        <v>277</v>
      </c>
      <c r="O59" s="20" t="inlineStr">
        <is>
          <t>https://magic-kniga.ru/items/10551</t>
        </is>
      </c>
      <c r="Q59" s="66" t="inlineStr">
        <is>
          <t>Мало</t>
        </is>
      </c>
      <c r="R59" s="20" t="n">
        <v>3</v>
      </c>
      <c r="V59" s="36">
        <f>MATCH(R59,discounts!A:A)</f>
        <v/>
      </c>
      <c r="W59" s="36">
        <f>ADDRESS(V59,$F$7+1,,,"discounts")</f>
        <v/>
      </c>
      <c r="X59" s="36">
        <f>ROUND(IF(ISNA(IF($F$7=0,0,INDIRECT(W59))),0,IF($F$7=0,0,INDIRECT(W59))),0)</f>
        <v/>
      </c>
    </row>
    <row r="60">
      <c r="B60" s="86" t="n"/>
      <c r="C60" s="22" t="n">
        <v>11078</v>
      </c>
      <c r="D60" s="22" t="inlineStr">
        <is>
          <t>Гапта Роксана</t>
        </is>
      </c>
      <c r="E60" s="22" t="inlineStr">
        <is>
          <t>Йога индийского классического танца: зеркало йогини</t>
        </is>
      </c>
      <c r="F60" s="105">
        <f>ROUNDUP(N60-(N60/100*X60),0)</f>
        <v/>
      </c>
      <c r="H60" s="22" t="inlineStr">
        <is>
          <t>ООО Ра</t>
        </is>
      </c>
      <c r="I60" s="22" t="n">
        <v>2004</v>
      </c>
      <c r="J60" s="75" t="inlineStr">
        <is>
          <t>9785986870021</t>
        </is>
      </c>
      <c r="K60" s="75" t="inlineStr">
        <is>
          <t>Книги</t>
        </is>
      </c>
      <c r="L60" s="22">
        <f>ROUND(100-(F60/(M60/100)),0)</f>
        <v/>
      </c>
      <c r="M60" s="105" t="n">
        <v>1255</v>
      </c>
      <c r="N60" s="105" t="n">
        <v>1092</v>
      </c>
      <c r="O60" s="20" t="inlineStr">
        <is>
          <t>https://magic-kniga.ru/items/11078</t>
        </is>
      </c>
      <c r="Q60" s="66" t="inlineStr">
        <is>
          <t>Мало</t>
        </is>
      </c>
      <c r="R60" s="20" t="n">
        <v>3</v>
      </c>
      <c r="V60" s="36">
        <f>MATCH(R60,discounts!A:A)</f>
        <v/>
      </c>
      <c r="W60" s="36">
        <f>ADDRESS(V60,$F$7+1,,,"discounts")</f>
        <v/>
      </c>
      <c r="X60" s="36">
        <f>ROUND(IF(ISNA(IF($F$7=0,0,INDIRECT(W60))),0,IF($F$7=0,0,INDIRECT(W60))),0)</f>
        <v/>
      </c>
    </row>
    <row r="61">
      <c r="B61" s="86" t="n"/>
      <c r="C61" s="22" t="n">
        <v>13885</v>
      </c>
      <c r="E61" s="22" t="inlineStr">
        <is>
          <t>Кунта йога</t>
        </is>
      </c>
      <c r="F61" s="105">
        <f>ROUNDUP(N61-(N61/100*X61),0)</f>
        <v/>
      </c>
      <c r="H61" s="22" t="inlineStr">
        <is>
          <t>Профит-Стайл</t>
        </is>
      </c>
      <c r="I61" s="22" t="n">
        <v>2012</v>
      </c>
      <c r="J61" s="75" t="inlineStr">
        <is>
          <t>9785988572213</t>
        </is>
      </c>
      <c r="K61" s="75" t="inlineStr">
        <is>
          <t>Книги</t>
        </is>
      </c>
      <c r="L61" s="22">
        <f>ROUND(100-(F61/(M61/100)),0)</f>
        <v/>
      </c>
      <c r="M61" s="105" t="n">
        <v>336</v>
      </c>
      <c r="N61" s="105" t="n">
        <v>293</v>
      </c>
      <c r="O61" s="20" t="inlineStr">
        <is>
          <t>https://magic-kniga.ru/items/13885</t>
        </is>
      </c>
      <c r="Q61" s="66" t="inlineStr">
        <is>
          <t>Мало</t>
        </is>
      </c>
      <c r="R61" s="20" t="n">
        <v>2</v>
      </c>
      <c r="V61" s="36">
        <f>MATCH(R61,discounts!A:A)</f>
        <v/>
      </c>
      <c r="W61" s="36">
        <f>ADDRESS(V61,$F$7+1,,,"discounts")</f>
        <v/>
      </c>
      <c r="X61" s="36">
        <f>ROUND(IF(ISNA(IF($F$7=0,0,INDIRECT(W61))),0,IF($F$7=0,0,INDIRECT(W61))),0)</f>
        <v/>
      </c>
    </row>
    <row r="62">
      <c r="B62" s="86" t="n"/>
      <c r="C62" s="22" t="n">
        <v>2633</v>
      </c>
      <c r="D62" s="22" t="inlineStr">
        <is>
          <t>Фридман</t>
        </is>
      </c>
      <c r="E62" s="22" t="inlineStr">
        <is>
          <t>Аква-йога для беременных</t>
        </is>
      </c>
      <c r="F62" s="105">
        <f>ROUNDUP(N62-(N62/100*X62),0)</f>
        <v/>
      </c>
      <c r="H62" s="22" t="inlineStr">
        <is>
          <t>Этерна</t>
        </is>
      </c>
      <c r="I62" s="22" t="n">
        <v>2014</v>
      </c>
      <c r="J62" s="75" t="inlineStr">
        <is>
          <t>9785480002195</t>
        </is>
      </c>
      <c r="K62" s="75" t="inlineStr">
        <is>
          <t>Книги</t>
        </is>
      </c>
      <c r="L62" s="22">
        <f>ROUND(100-(F62/(M62/100)),0)</f>
        <v/>
      </c>
      <c r="M62" s="105" t="n">
        <v>65</v>
      </c>
      <c r="N62" s="105" t="n">
        <v>57</v>
      </c>
      <c r="O62" s="20" t="inlineStr">
        <is>
          <t>https://magic-kniga.ru/items/2633</t>
        </is>
      </c>
      <c r="Q62" s="66" t="inlineStr">
        <is>
          <t>Мало</t>
        </is>
      </c>
      <c r="R62" s="20" t="n">
        <v>5</v>
      </c>
      <c r="V62" s="36">
        <f>MATCH(R62,discounts!A:A)</f>
        <v/>
      </c>
      <c r="W62" s="36">
        <f>ADDRESS(V62,$F$7+1,,,"discounts")</f>
        <v/>
      </c>
      <c r="X62" s="36">
        <f>ROUND(IF(ISNA(IF($F$7=0,0,INDIRECT(W62))),0,IF($F$7=0,0,INDIRECT(W62))),0)</f>
        <v/>
      </c>
    </row>
    <row r="63">
      <c r="B63" s="86" t="n"/>
      <c r="C63" s="22" t="n">
        <v>8572</v>
      </c>
      <c r="D63" s="22" t="inlineStr">
        <is>
          <t>Айенгар Б.К.С. и Гита</t>
        </is>
      </c>
      <c r="E63" s="22" t="inlineStr">
        <is>
          <t>Свет жизни: Йога</t>
        </is>
      </c>
      <c r="F63" s="105">
        <f>ROUNDUP(N63-(N63/100*X63),0)</f>
        <v/>
      </c>
      <c r="H63" s="22" t="inlineStr">
        <is>
          <t>Альпина Нон-Фикшн</t>
        </is>
      </c>
      <c r="I63" s="22" t="n">
        <v>2017</v>
      </c>
      <c r="J63" s="75" t="inlineStr">
        <is>
          <t>9785916716665</t>
        </is>
      </c>
      <c r="K63" s="75" t="inlineStr">
        <is>
          <t>Книги</t>
        </is>
      </c>
      <c r="L63" s="22">
        <f>ROUND(100-(F63/(M63/100)),0)</f>
        <v/>
      </c>
      <c r="M63" s="105" t="n">
        <v>269</v>
      </c>
      <c r="N63" s="105" t="n">
        <v>235</v>
      </c>
      <c r="O63" s="20" t="inlineStr">
        <is>
          <t>https://magic-kniga.ru/items/8572</t>
        </is>
      </c>
      <c r="Q63" s="66" t="inlineStr">
        <is>
          <t>Мало</t>
        </is>
      </c>
      <c r="R63" s="20" t="n">
        <v>7</v>
      </c>
      <c r="V63" s="36">
        <f>MATCH(R63,discounts!A:A)</f>
        <v/>
      </c>
      <c r="W63" s="36">
        <f>ADDRESS(V63,$F$7+1,,,"discounts")</f>
        <v/>
      </c>
      <c r="X63" s="36">
        <f>ROUND(IF(ISNA(IF($F$7=0,0,INDIRECT(W63))),0,IF($F$7=0,0,INDIRECT(W63))),0)</f>
        <v/>
      </c>
    </row>
    <row r="64">
      <c r="B64" s="86" t="n"/>
      <c r="C64" s="22" t="n">
        <v>20661</v>
      </c>
      <c r="D64" s="22" t="inlineStr">
        <is>
          <t>Кришнамачарья Кулапати Эккирала</t>
        </is>
      </c>
      <c r="E64" s="22" t="inlineStr">
        <is>
          <t>Йога в современном мире</t>
        </is>
      </c>
      <c r="F64" s="105">
        <f>ROUNDUP(N64-(N64/100*X64),0)</f>
        <v/>
      </c>
      <c r="H64" s="22" t="inlineStr">
        <is>
          <t>Амрита-русь</t>
        </is>
      </c>
      <c r="I64" s="22" t="n">
        <v>2019</v>
      </c>
      <c r="J64" s="75" t="inlineStr">
        <is>
          <t>9785413018972</t>
        </is>
      </c>
      <c r="K64" s="75" t="inlineStr">
        <is>
          <t>Книги</t>
        </is>
      </c>
      <c r="L64" s="22">
        <f>ROUND(100-(F64/(M64/100)),0)</f>
        <v/>
      </c>
      <c r="M64" s="105" t="n">
        <v>1000</v>
      </c>
      <c r="N64" s="105" t="n">
        <v>870</v>
      </c>
      <c r="O64" s="20" t="inlineStr">
        <is>
          <t>https://magic-kniga.ru/items/20661</t>
        </is>
      </c>
      <c r="Q64" s="66" t="inlineStr">
        <is>
          <t>Мало</t>
        </is>
      </c>
      <c r="R64" s="20" t="n">
        <v>7</v>
      </c>
      <c r="V64" s="36">
        <f>MATCH(R64,discounts!A:A)</f>
        <v/>
      </c>
      <c r="W64" s="36">
        <f>ADDRESS(V64,$F$7+1,,,"discounts")</f>
        <v/>
      </c>
      <c r="X64" s="36">
        <f>ROUND(IF(ISNA(IF($F$7=0,0,INDIRECT(W64))),0,IF($F$7=0,0,INDIRECT(W64))),0)</f>
        <v/>
      </c>
    </row>
    <row r="65">
      <c r="B65" s="86" t="n"/>
      <c r="C65" s="22" t="n">
        <v>21925</v>
      </c>
      <c r="D65" s="22" t="inlineStr">
        <is>
          <t>Доля Роман</t>
        </is>
      </c>
      <c r="E65" s="22" t="inlineStr">
        <is>
          <t>Бессмертие. Реальность и мифы. Йога посмертной трансформации личности</t>
        </is>
      </c>
      <c r="F65" s="105">
        <f>ROUNDUP(N65-(N65/100*X65),0)</f>
        <v/>
      </c>
      <c r="H65" s="22" t="inlineStr">
        <is>
          <t>Амрита-русь</t>
        </is>
      </c>
      <c r="I65" s="22" t="n">
        <v>2014</v>
      </c>
      <c r="J65" s="75" t="inlineStr">
        <is>
          <t>9785000531686</t>
        </is>
      </c>
      <c r="K65" s="75" t="inlineStr">
        <is>
          <t>Книги</t>
        </is>
      </c>
      <c r="L65" s="22">
        <f>ROUND(100-(F65/(M65/100)),0)</f>
        <v/>
      </c>
      <c r="M65" s="105" t="n">
        <v>218</v>
      </c>
      <c r="N65" s="105" t="n">
        <v>190</v>
      </c>
      <c r="O65" s="20" t="inlineStr">
        <is>
          <t>https://magic-kniga.ru/items/21925</t>
        </is>
      </c>
      <c r="Q65" s="66" t="inlineStr">
        <is>
          <t>Мало</t>
        </is>
      </c>
      <c r="R65" s="20" t="n">
        <v>2</v>
      </c>
      <c r="V65" s="36">
        <f>MATCH(R65,discounts!A:A)</f>
        <v/>
      </c>
      <c r="W65" s="36">
        <f>ADDRESS(V65,$F$7+1,,,"discounts")</f>
        <v/>
      </c>
      <c r="X65" s="36">
        <f>ROUND(IF(ISNA(IF($F$7=0,0,INDIRECT(W65))),0,IF($F$7=0,0,INDIRECT(W65))),0)</f>
        <v/>
      </c>
    </row>
    <row r="66">
      <c r="B66" s="86" t="n"/>
      <c r="C66" s="22" t="n">
        <v>22302</v>
      </c>
      <c r="D66" s="22" t="inlineStr">
        <is>
          <t>Кришнамачарья Кулапати Эккирала</t>
        </is>
      </c>
      <c r="E66" s="22" t="inlineStr">
        <is>
          <t>Йога как наука о человеке</t>
        </is>
      </c>
      <c r="F66" s="105">
        <f>ROUNDUP(N66-(N66/100*X66),0)</f>
        <v/>
      </c>
      <c r="H66" s="22" t="inlineStr">
        <is>
          <t>Амрита-русь</t>
        </is>
      </c>
      <c r="I66" s="22" t="n">
        <v>2014</v>
      </c>
      <c r="J66" s="75" t="inlineStr">
        <is>
          <t>9785413012352</t>
        </is>
      </c>
      <c r="K66" s="75" t="inlineStr">
        <is>
          <t>Книги</t>
        </is>
      </c>
      <c r="L66" s="22">
        <f>ROUND(100-(F66/(M66/100)),0)</f>
        <v/>
      </c>
      <c r="M66" s="105" t="n">
        <v>145</v>
      </c>
      <c r="N66" s="105" t="n">
        <v>127</v>
      </c>
      <c r="O66" s="20" t="inlineStr">
        <is>
          <t>https://magic-kniga.ru/items/22302</t>
        </is>
      </c>
      <c r="Q66" s="66" t="inlineStr">
        <is>
          <t>Мало</t>
        </is>
      </c>
      <c r="R66" s="20" t="n">
        <v>2</v>
      </c>
      <c r="V66" s="36">
        <f>MATCH(R66,discounts!A:A)</f>
        <v/>
      </c>
      <c r="W66" s="36">
        <f>ADDRESS(V66,$F$7+1,,,"discounts")</f>
        <v/>
      </c>
      <c r="X66" s="36">
        <f>ROUND(IF(ISNA(IF($F$7=0,0,INDIRECT(W66))),0,IF($F$7=0,0,INDIRECT(W66))),0)</f>
        <v/>
      </c>
    </row>
    <row r="67">
      <c r="B67" s="86" t="n"/>
      <c r="C67" s="22" t="n">
        <v>15810</v>
      </c>
      <c r="D67" s="22" t="inlineStr">
        <is>
          <t>Коровин В.</t>
        </is>
      </c>
      <c r="E67" s="22" t="inlineStr">
        <is>
          <t>От начала йоги к мистическому познанию Бога</t>
        </is>
      </c>
      <c r="F67" s="105">
        <f>ROUNDUP(N67-(N67/100*X67),0)</f>
        <v/>
      </c>
      <c r="H67" s="22" t="inlineStr">
        <is>
          <t>Профит-Стайл</t>
        </is>
      </c>
      <c r="I67" s="22" t="n">
        <v>2012</v>
      </c>
      <c r="J67" s="75" t="inlineStr">
        <is>
          <t>9785988572350</t>
        </is>
      </c>
      <c r="K67" s="75" t="inlineStr">
        <is>
          <t>Книги</t>
        </is>
      </c>
      <c r="L67" s="22">
        <f>ROUND(100-(F67/(M67/100)),0)</f>
        <v/>
      </c>
      <c r="M67" s="105" t="n">
        <v>500</v>
      </c>
      <c r="N67" s="105" t="n">
        <v>435</v>
      </c>
      <c r="O67" s="20" t="inlineStr">
        <is>
          <t>https://magic-kniga.ru/items/15810</t>
        </is>
      </c>
      <c r="Q67" s="66" t="inlineStr">
        <is>
          <t>Мало</t>
        </is>
      </c>
      <c r="R67" s="20" t="n">
        <v>2</v>
      </c>
      <c r="V67" s="36">
        <f>MATCH(R67,discounts!A:A)</f>
        <v/>
      </c>
      <c r="W67" s="36">
        <f>ADDRESS(V67,$F$7+1,,,"discounts")</f>
        <v/>
      </c>
      <c r="X67" s="36">
        <f>ROUND(IF(ISNA(IF($F$7=0,0,INDIRECT(W67))),0,IF($F$7=0,0,INDIRECT(W67))),0)</f>
        <v/>
      </c>
    </row>
    <row r="68">
      <c r="B68" s="86" t="n"/>
      <c r="C68" s="22" t="n">
        <v>17436</v>
      </c>
      <c r="D68" s="22" t="inlineStr">
        <is>
          <t>Кастури Н.</t>
        </is>
      </c>
      <c r="E68" s="22" t="inlineStr">
        <is>
          <t>Ступени йоги. Практические рекомендации</t>
        </is>
      </c>
      <c r="F68" s="105">
        <f>ROUNDUP(N68-(N68/100*X68),0)</f>
        <v/>
      </c>
      <c r="H68" s="22" t="inlineStr">
        <is>
          <t>Амрита-русь</t>
        </is>
      </c>
      <c r="I68" s="22" t="n">
        <v>2013</v>
      </c>
      <c r="J68" s="75" t="inlineStr">
        <is>
          <t>9785413010945</t>
        </is>
      </c>
      <c r="K68" s="75" t="inlineStr">
        <is>
          <t>Книги</t>
        </is>
      </c>
      <c r="L68" s="22">
        <f>ROUND(100-(F68/(M68/100)),0)</f>
        <v/>
      </c>
      <c r="M68" s="105" t="n">
        <v>400</v>
      </c>
      <c r="N68" s="105" t="n">
        <v>348</v>
      </c>
      <c r="O68" s="20" t="inlineStr">
        <is>
          <t>https://magic-kniga.ru/items/17436</t>
        </is>
      </c>
      <c r="Q68" s="66" t="inlineStr">
        <is>
          <t>Мало</t>
        </is>
      </c>
      <c r="R68" s="20" t="n">
        <v>7</v>
      </c>
      <c r="V68" s="36">
        <f>MATCH(R68,discounts!A:A)</f>
        <v/>
      </c>
      <c r="W68" s="36">
        <f>ADDRESS(V68,$F$7+1,,,"discounts")</f>
        <v/>
      </c>
      <c r="X68" s="36">
        <f>ROUND(IF(ISNA(IF($F$7=0,0,INDIRECT(W68))),0,IF($F$7=0,0,INDIRECT(W68))),0)</f>
        <v/>
      </c>
    </row>
    <row r="69" ht="15" customHeight="1">
      <c r="B69" s="88" t="inlineStr">
        <is>
          <t>Исцеление</t>
        </is>
      </c>
    </row>
    <row r="70">
      <c r="B70" s="86" t="n"/>
      <c r="C70" s="22" t="n">
        <v>14769</v>
      </c>
      <c r="D70" s="22" t="inlineStr">
        <is>
          <t>Брюс Филена</t>
        </is>
      </c>
      <c r="E70" s="22" t="inlineStr">
        <is>
          <t>Знайте, что вы любимы: техники самоисцеления для всех</t>
        </is>
      </c>
      <c r="F70" s="105">
        <f>ROUNDUP(N70-(N70/100*X70),0)</f>
        <v/>
      </c>
      <c r="H70" s="22" t="inlineStr">
        <is>
          <t>Весь</t>
        </is>
      </c>
      <c r="I70" s="22" t="n">
        <v>2012</v>
      </c>
      <c r="J70" s="75" t="inlineStr">
        <is>
          <t>9785957323792</t>
        </is>
      </c>
      <c r="K70" s="75" t="inlineStr">
        <is>
          <t>Книги</t>
        </is>
      </c>
      <c r="L70" s="22">
        <f>ROUND(100-(F70/(M70/100)),0)</f>
        <v/>
      </c>
      <c r="M70" s="105" t="n">
        <v>999</v>
      </c>
      <c r="N70" s="105" t="n">
        <v>870</v>
      </c>
      <c r="O70" s="20" t="inlineStr">
        <is>
          <t>https://magic-kniga.ru/items/14769</t>
        </is>
      </c>
      <c r="Q70" s="66" t="inlineStr">
        <is>
          <t>Мало</t>
        </is>
      </c>
      <c r="R70" s="20" t="n">
        <v>5</v>
      </c>
      <c r="V70" s="36">
        <f>MATCH(R70,discounts!A:A)</f>
        <v/>
      </c>
      <c r="W70" s="36">
        <f>ADDRESS(V70,$F$7+1,,,"discounts")</f>
        <v/>
      </c>
      <c r="X70" s="36">
        <f>ROUND(IF(ISNA(IF($F$7=0,0,INDIRECT(W70))),0,IF($F$7=0,0,INDIRECT(W70))),0)</f>
        <v/>
      </c>
    </row>
    <row r="71">
      <c r="B71" s="86" t="n"/>
      <c r="C71" s="22" t="n">
        <v>15103</v>
      </c>
      <c r="D71" s="22" t="inlineStr">
        <is>
          <t>Шереметева Галина Борисовна</t>
        </is>
      </c>
      <c r="E71" s="22" t="inlineStr">
        <is>
          <t>Практическое целительство. Исцеление через гармонию</t>
        </is>
      </c>
      <c r="F71" s="105">
        <f>ROUNDUP(N71-(N71/100*X71),0)</f>
        <v/>
      </c>
      <c r="H71" s="22" t="inlineStr">
        <is>
          <t>Амрита-русь</t>
        </is>
      </c>
      <c r="I71" s="22" t="n">
        <v>2017</v>
      </c>
      <c r="J71" s="75" t="inlineStr">
        <is>
          <t>9785000538296</t>
        </is>
      </c>
      <c r="K71" s="75" t="inlineStr">
        <is>
          <t>Книги</t>
        </is>
      </c>
      <c r="L71" s="22">
        <f>ROUND(100-(F71/(M71/100)),0)</f>
        <v/>
      </c>
      <c r="M71" s="105" t="n">
        <v>956</v>
      </c>
      <c r="N71" s="105" t="n">
        <v>832</v>
      </c>
      <c r="O71" s="20" t="inlineStr">
        <is>
          <t>https://magic-kniga.ru/items/15103</t>
        </is>
      </c>
      <c r="Q71" s="66" t="inlineStr">
        <is>
          <t>Мало</t>
        </is>
      </c>
      <c r="R71" s="20" t="n">
        <v>2</v>
      </c>
      <c r="V71" s="36">
        <f>MATCH(R71,discounts!A:A)</f>
        <v/>
      </c>
      <c r="W71" s="36">
        <f>ADDRESS(V71,$F$7+1,,,"discounts")</f>
        <v/>
      </c>
      <c r="X71" s="36">
        <f>ROUND(IF(ISNA(IF($F$7=0,0,INDIRECT(W71))),0,IF($F$7=0,0,INDIRECT(W71))),0)</f>
        <v/>
      </c>
    </row>
    <row r="72">
      <c r="B72" s="86" t="n"/>
      <c r="C72" s="22" t="n">
        <v>15710</v>
      </c>
      <c r="D72" s="22" t="inlineStr">
        <is>
          <t>Серебрякова Л.</t>
        </is>
      </c>
      <c r="E72" s="22" t="inlineStr">
        <is>
          <t>Целебный календарь на 2013 год</t>
        </is>
      </c>
      <c r="F72" s="105">
        <f>ROUNDUP(N72-(N72/100*X72),0)</f>
        <v/>
      </c>
      <c r="H72" s="22" t="inlineStr">
        <is>
          <t>Диля</t>
        </is>
      </c>
      <c r="I72" s="22" t="n">
        <v>2012</v>
      </c>
      <c r="J72" s="75" t="inlineStr">
        <is>
          <t>9785423600822</t>
        </is>
      </c>
      <c r="K72" s="75" t="inlineStr">
        <is>
          <t>Книги</t>
        </is>
      </c>
      <c r="L72" s="22">
        <f>ROUND(100-(F72/(M72/100)),0)</f>
        <v/>
      </c>
      <c r="M72" s="105" t="n">
        <v>250</v>
      </c>
      <c r="N72" s="105" t="n">
        <v>218</v>
      </c>
      <c r="O72" s="20" t="inlineStr">
        <is>
          <t>https://magic-kniga.ru/items/15710</t>
        </is>
      </c>
      <c r="Q72" s="66" t="inlineStr">
        <is>
          <t>Мало</t>
        </is>
      </c>
      <c r="R72" s="20" t="n">
        <v>7</v>
      </c>
      <c r="V72" s="36">
        <f>MATCH(R72,discounts!A:A)</f>
        <v/>
      </c>
      <c r="W72" s="36">
        <f>ADDRESS(V72,$F$7+1,,,"discounts")</f>
        <v/>
      </c>
      <c r="X72" s="36">
        <f>ROUND(IF(ISNA(IF($F$7=0,0,INDIRECT(W72))),0,IF($F$7=0,0,INDIRECT(W72))),0)</f>
        <v/>
      </c>
    </row>
    <row r="73">
      <c r="B73" s="86" t="n"/>
      <c r="C73" s="22" t="n">
        <v>17015</v>
      </c>
      <c r="D73" s="22" t="inlineStr">
        <is>
          <t>Сагоян</t>
        </is>
      </c>
      <c r="E73" s="22" t="inlineStr">
        <is>
          <t>Здоровье и совершенство. Энергетические практики оздоровления</t>
        </is>
      </c>
      <c r="F73" s="105">
        <f>ROUNDUP(N73-(N73/100*X73),0)</f>
        <v/>
      </c>
      <c r="H73" s="22" t="inlineStr">
        <is>
          <t>Амрита-русь</t>
        </is>
      </c>
      <c r="I73" s="22" t="n">
        <v>2017</v>
      </c>
      <c r="J73" s="75" t="inlineStr">
        <is>
          <t>9785000538579</t>
        </is>
      </c>
      <c r="K73" s="75" t="inlineStr">
        <is>
          <t>Книги</t>
        </is>
      </c>
      <c r="L73" s="22">
        <f>ROUND(100-(F73/(M73/100)),0)</f>
        <v/>
      </c>
      <c r="M73" s="105" t="n">
        <v>218</v>
      </c>
      <c r="N73" s="105" t="n">
        <v>190</v>
      </c>
      <c r="O73" s="20" t="inlineStr">
        <is>
          <t>https://magic-kniga.ru/items/17015</t>
        </is>
      </c>
      <c r="Q73" s="66" t="inlineStr">
        <is>
          <t>Мало</t>
        </is>
      </c>
      <c r="R73" s="20" t="n">
        <v>2</v>
      </c>
      <c r="V73" s="36">
        <f>MATCH(R73,discounts!A:A)</f>
        <v/>
      </c>
      <c r="W73" s="36">
        <f>ADDRESS(V73,$F$7+1,,,"discounts")</f>
        <v/>
      </c>
      <c r="X73" s="36">
        <f>ROUND(IF(ISNA(IF($F$7=0,0,INDIRECT(W73))),0,IF($F$7=0,0,INDIRECT(W73))),0)</f>
        <v/>
      </c>
    </row>
    <row r="74">
      <c r="B74" s="86" t="n"/>
      <c r="C74" s="22" t="n">
        <v>17016</v>
      </c>
      <c r="D74" s="22" t="inlineStr">
        <is>
          <t>Сагоян</t>
        </is>
      </c>
      <c r="E74" s="22" t="inlineStr">
        <is>
          <t>Панацея. Практика лечения солнечной энергией</t>
        </is>
      </c>
      <c r="F74" s="105">
        <f>ROUNDUP(N74-(N74/100*X74),0)</f>
        <v/>
      </c>
      <c r="H74" s="22" t="inlineStr">
        <is>
          <t>Амрита-русь</t>
        </is>
      </c>
      <c r="I74" s="22" t="n">
        <v>2017</v>
      </c>
      <c r="J74" s="75" t="inlineStr">
        <is>
          <t>9785000538241</t>
        </is>
      </c>
      <c r="K74" s="75" t="inlineStr">
        <is>
          <t>Книги</t>
        </is>
      </c>
      <c r="L74" s="22">
        <f>ROUND(100-(F74/(M74/100)),0)</f>
        <v/>
      </c>
      <c r="M74" s="105" t="n">
        <v>218</v>
      </c>
      <c r="N74" s="105" t="n">
        <v>190</v>
      </c>
      <c r="O74" s="20" t="inlineStr">
        <is>
          <t>https://magic-kniga.ru/items/17016</t>
        </is>
      </c>
      <c r="Q74" s="66" t="inlineStr">
        <is>
          <t>Мало</t>
        </is>
      </c>
      <c r="R74" s="20" t="n">
        <v>2</v>
      </c>
      <c r="V74" s="36">
        <f>MATCH(R74,discounts!A:A)</f>
        <v/>
      </c>
      <c r="W74" s="36">
        <f>ADDRESS(V74,$F$7+1,,,"discounts")</f>
        <v/>
      </c>
      <c r="X74" s="36">
        <f>ROUND(IF(ISNA(IF($F$7=0,0,INDIRECT(W74))),0,IF($F$7=0,0,INDIRECT(W74))),0)</f>
        <v/>
      </c>
    </row>
    <row r="75">
      <c r="B75" s="86" t="n"/>
      <c r="C75" s="22" t="n">
        <v>25069</v>
      </c>
      <c r="D75" s="22" t="inlineStr">
        <is>
          <t>Волканеску</t>
        </is>
      </c>
      <c r="E75" s="22" t="inlineStr">
        <is>
          <t>Саморегуляция организма и биоритмы жизни.Методы диагностики приобр. И наследст. Заболеваний</t>
        </is>
      </c>
      <c r="F75" s="105">
        <f>ROUNDUP(N75-(N75/100*X75),0)</f>
        <v/>
      </c>
      <c r="H75" s="22" t="inlineStr">
        <is>
          <t>Амрита-русь</t>
        </is>
      </c>
      <c r="I75" s="22" t="n">
        <v>2015</v>
      </c>
      <c r="J75" s="75" t="inlineStr">
        <is>
          <t>9785000534373</t>
        </is>
      </c>
      <c r="K75" s="75" t="inlineStr">
        <is>
          <t>Книги</t>
        </is>
      </c>
      <c r="L75" s="22">
        <f>ROUND(100-(F75/(M75/100)),0)</f>
        <v/>
      </c>
      <c r="M75" s="105" t="n">
        <v>220</v>
      </c>
      <c r="N75" s="105" t="n">
        <v>192</v>
      </c>
      <c r="O75" s="20" t="inlineStr">
        <is>
          <t>https://magic-kniga.ru/items/25069</t>
        </is>
      </c>
      <c r="Q75" s="66" t="inlineStr">
        <is>
          <t>Мало</t>
        </is>
      </c>
      <c r="R75" s="20" t="n">
        <v>2</v>
      </c>
      <c r="V75" s="36">
        <f>MATCH(R75,discounts!A:A)</f>
        <v/>
      </c>
      <c r="W75" s="36">
        <f>ADDRESS(V75,$F$7+1,,,"discounts")</f>
        <v/>
      </c>
      <c r="X75" s="36">
        <f>ROUND(IF(ISNA(IF($F$7=0,0,INDIRECT(W75))),0,IF($F$7=0,0,INDIRECT(W75))),0)</f>
        <v/>
      </c>
    </row>
    <row r="76">
      <c r="B76" s="86" t="n"/>
      <c r="C76" s="22" t="n">
        <v>12148</v>
      </c>
      <c r="D76" s="22" t="inlineStr">
        <is>
          <t>Бэрбель Мор</t>
        </is>
      </c>
      <c r="E76" s="22" t="inlineStr">
        <is>
          <t>Новые измерения исцеления. Простые способы вернуть здоровье</t>
        </is>
      </c>
      <c r="F76" s="105">
        <f>ROUNDUP(N76-(N76/100*X76),0)</f>
        <v/>
      </c>
      <c r="H76" s="22" t="inlineStr">
        <is>
          <t>Весь</t>
        </is>
      </c>
      <c r="I76" s="22" t="n">
        <v>2011</v>
      </c>
      <c r="J76" s="75" t="inlineStr">
        <is>
          <t>9785957319597</t>
        </is>
      </c>
      <c r="K76" s="75" t="inlineStr">
        <is>
          <t>Книги</t>
        </is>
      </c>
      <c r="L76" s="22">
        <f>ROUND(100-(F76/(M76/100)),0)</f>
        <v/>
      </c>
      <c r="M76" s="105" t="n">
        <v>508</v>
      </c>
      <c r="N76" s="105" t="n">
        <v>442</v>
      </c>
      <c r="O76" s="20" t="inlineStr">
        <is>
          <t>https://magic-kniga.ru/items/12148</t>
        </is>
      </c>
      <c r="Q76" s="66" t="inlineStr">
        <is>
          <t>Мало</t>
        </is>
      </c>
      <c r="R76" s="20" t="n">
        <v>2</v>
      </c>
      <c r="V76" s="36">
        <f>MATCH(R76,discounts!A:A)</f>
        <v/>
      </c>
      <c r="W76" s="36">
        <f>ADDRESS(V76,$F$7+1,,,"discounts")</f>
        <v/>
      </c>
      <c r="X76" s="36">
        <f>ROUND(IF(ISNA(IF($F$7=0,0,INDIRECT(W76))),0,IF($F$7=0,0,INDIRECT(W76))),0)</f>
        <v/>
      </c>
    </row>
    <row r="77">
      <c r="B77" s="86" t="n"/>
      <c r="C77" s="22" t="n">
        <v>12328</v>
      </c>
      <c r="D77" s="22" t="inlineStr">
        <is>
          <t>Мэдисон Т.</t>
        </is>
      </c>
      <c r="E77" s="22" t="inlineStr">
        <is>
          <t>Вдохновенные мысли для счастливой, здоровой и полноценной жизни</t>
        </is>
      </c>
      <c r="F77" s="105">
        <f>ROUNDUP(N77-(N77/100*X77),0)</f>
        <v/>
      </c>
      <c r="H77" s="22" t="inlineStr">
        <is>
          <t>Весь</t>
        </is>
      </c>
      <c r="I77" s="22" t="n">
        <v>2010</v>
      </c>
      <c r="J77" s="75" t="inlineStr">
        <is>
          <t>9785957316831</t>
        </is>
      </c>
      <c r="K77" s="75" t="inlineStr">
        <is>
          <t>Книги</t>
        </is>
      </c>
      <c r="L77" s="22">
        <f>ROUND(100-(F77/(M77/100)),0)</f>
        <v/>
      </c>
      <c r="M77" s="105" t="n">
        <v>203</v>
      </c>
      <c r="N77" s="105" t="n">
        <v>177</v>
      </c>
      <c r="O77" s="20" t="inlineStr">
        <is>
          <t>https://magic-kniga.ru/items/12328</t>
        </is>
      </c>
      <c r="Q77" s="66" t="inlineStr">
        <is>
          <t>Мало</t>
        </is>
      </c>
      <c r="R77" s="20" t="n">
        <v>2</v>
      </c>
      <c r="V77" s="36">
        <f>MATCH(R77,discounts!A:A)</f>
        <v/>
      </c>
      <c r="W77" s="36">
        <f>ADDRESS(V77,$F$7+1,,,"discounts")</f>
        <v/>
      </c>
      <c r="X77" s="36">
        <f>ROUND(IF(ISNA(IF($F$7=0,0,INDIRECT(W77))),0,IF($F$7=0,0,INDIRECT(W77))),0)</f>
        <v/>
      </c>
    </row>
    <row r="78">
      <c r="B78" s="86" t="n"/>
      <c r="C78" s="22" t="n">
        <v>13617</v>
      </c>
      <c r="D78" s="22" t="inlineStr">
        <is>
          <t>Морозовы Сергей и Любовь</t>
        </is>
      </c>
      <c r="E78" s="22" t="inlineStr">
        <is>
          <t>Слагаемые здоровья</t>
        </is>
      </c>
      <c r="F78" s="105">
        <f>ROUNDUP(N78-(N78/100*X78),0)</f>
        <v/>
      </c>
      <c r="H78" s="22" t="inlineStr">
        <is>
          <t>Пилигрим-Пресс</t>
        </is>
      </c>
      <c r="I78" s="22" t="n">
        <v>2007</v>
      </c>
      <c r="J78" s="75" t="inlineStr">
        <is>
          <t>9785982350442</t>
        </is>
      </c>
      <c r="K78" s="75" t="inlineStr">
        <is>
          <t>Книги</t>
        </is>
      </c>
      <c r="L78" s="22">
        <f>ROUND(100-(F78/(M78/100)),0)</f>
        <v/>
      </c>
      <c r="M78" s="105" t="n">
        <v>819</v>
      </c>
      <c r="N78" s="105" t="n">
        <v>713</v>
      </c>
      <c r="O78" s="20" t="inlineStr">
        <is>
          <t>https://magic-kniga.ru/items/13617</t>
        </is>
      </c>
      <c r="Q78" s="66" t="inlineStr">
        <is>
          <t>Мало</t>
        </is>
      </c>
      <c r="R78" s="20" t="n">
        <v>5</v>
      </c>
      <c r="V78" s="36">
        <f>MATCH(R78,discounts!A:A)</f>
        <v/>
      </c>
      <c r="W78" s="36">
        <f>ADDRESS(V78,$F$7+1,,,"discounts")</f>
        <v/>
      </c>
      <c r="X78" s="36">
        <f>ROUND(IF(ISNA(IF($F$7=0,0,INDIRECT(W78))),0,IF($F$7=0,0,INDIRECT(W78))),0)</f>
        <v/>
      </c>
    </row>
    <row r="79">
      <c r="B79" s="86" t="n"/>
      <c r="C79" s="22" t="n">
        <v>23245</v>
      </c>
      <c r="D79" s="22" t="inlineStr">
        <is>
          <t>Курбанов Шамиль</t>
        </is>
      </c>
      <c r="E79" s="22" t="inlineStr">
        <is>
          <t>Как избавиться от болей в спине и шее за ________ дней</t>
        </is>
      </c>
      <c r="F79" s="105">
        <f>ROUNDUP(N79-(N79/100*X79),0)</f>
        <v/>
      </c>
      <c r="H79" s="22" t="inlineStr">
        <is>
          <t>Весь</t>
        </is>
      </c>
      <c r="I79" s="22" t="n">
        <v>2014</v>
      </c>
      <c r="J79" s="75" t="inlineStr">
        <is>
          <t>9785957327011</t>
        </is>
      </c>
      <c r="K79" s="75" t="inlineStr">
        <is>
          <t>Книги</t>
        </is>
      </c>
      <c r="L79" s="22">
        <f>ROUND(100-(F79/(M79/100)),0)</f>
        <v/>
      </c>
      <c r="M79" s="105" t="n">
        <v>379</v>
      </c>
      <c r="N79" s="105" t="n">
        <v>330</v>
      </c>
      <c r="O79" s="20" t="inlineStr">
        <is>
          <t>https://magic-kniga.ru/items/23245</t>
        </is>
      </c>
      <c r="Q79" s="66" t="inlineStr">
        <is>
          <t>Мало</t>
        </is>
      </c>
      <c r="R79" s="20" t="n">
        <v>3</v>
      </c>
      <c r="V79" s="36">
        <f>MATCH(R79,discounts!A:A)</f>
        <v/>
      </c>
      <c r="W79" s="36">
        <f>ADDRESS(V79,$F$7+1,,,"discounts")</f>
        <v/>
      </c>
      <c r="X79" s="36">
        <f>ROUND(IF(ISNA(IF($F$7=0,0,INDIRECT(W79))),0,IF($F$7=0,0,INDIRECT(W79))),0)</f>
        <v/>
      </c>
    </row>
    <row r="80">
      <c r="B80" s="86" t="n"/>
      <c r="C80" s="22" t="n">
        <v>23282</v>
      </c>
      <c r="D80" s="22" t="inlineStr">
        <is>
          <t>Серебрякова Л.</t>
        </is>
      </c>
      <c r="E80" s="22" t="inlineStr">
        <is>
          <t>Календарь на 2015 год</t>
        </is>
      </c>
      <c r="F80" s="105">
        <f>ROUNDUP(N80-(N80/100*X80),0)</f>
        <v/>
      </c>
      <c r="H80" s="22" t="inlineStr">
        <is>
          <t>Диля</t>
        </is>
      </c>
      <c r="I80" s="22" t="n">
        <v>2014</v>
      </c>
      <c r="J80" s="75" t="inlineStr">
        <is>
          <t>9785423602093</t>
        </is>
      </c>
      <c r="K80" s="75" t="inlineStr">
        <is>
          <t>Книги</t>
        </is>
      </c>
      <c r="L80" s="22">
        <f>ROUND(100-(F80/(M80/100)),0)</f>
        <v/>
      </c>
      <c r="M80" s="105" t="n">
        <v>50</v>
      </c>
      <c r="N80" s="105" t="n">
        <v>44</v>
      </c>
      <c r="O80" s="20" t="inlineStr">
        <is>
          <t>https://magic-kniga.ru/items/23282</t>
        </is>
      </c>
      <c r="Q80" s="66" t="inlineStr">
        <is>
          <t>Мало</t>
        </is>
      </c>
      <c r="R80" s="20" t="n">
        <v>7</v>
      </c>
      <c r="V80" s="36">
        <f>MATCH(R80,discounts!A:A)</f>
        <v/>
      </c>
      <c r="W80" s="36">
        <f>ADDRESS(V80,$F$7+1,,,"discounts")</f>
        <v/>
      </c>
      <c r="X80" s="36">
        <f>ROUND(IF(ISNA(IF($F$7=0,0,INDIRECT(W80))),0,IF($F$7=0,0,INDIRECT(W80))),0)</f>
        <v/>
      </c>
    </row>
    <row r="81" ht="15" customHeight="1">
      <c r="B81" s="88" t="inlineStr">
        <is>
          <t>Спиритизм</t>
        </is>
      </c>
    </row>
    <row r="82">
      <c r="B82" s="86" t="n"/>
      <c r="C82" s="22" t="n">
        <v>13702</v>
      </c>
      <c r="D82" s="22" t="inlineStr">
        <is>
          <t>Потоцкий</t>
        </is>
      </c>
      <c r="E82" s="22" t="inlineStr">
        <is>
          <t>Возвращение к всеобщей гармонии</t>
        </is>
      </c>
      <c r="F82" s="105">
        <f>ROUNDUP(N82-(N82/100*X82),0)</f>
        <v/>
      </c>
      <c r="H82" s="22" t="inlineStr">
        <is>
          <t>Наука</t>
        </is>
      </c>
      <c r="I82" s="22" t="n">
        <v>2004</v>
      </c>
      <c r="J82" s="75" t="inlineStr">
        <is>
          <t>9785830500494</t>
        </is>
      </c>
      <c r="K82" s="75" t="inlineStr">
        <is>
          <t>Книги</t>
        </is>
      </c>
      <c r="L82" s="22">
        <f>ROUND(100-(F82/(M82/100)),0)</f>
        <v/>
      </c>
      <c r="M82" s="105" t="n">
        <v>947</v>
      </c>
      <c r="N82" s="105" t="n">
        <v>824</v>
      </c>
      <c r="O82" s="20" t="inlineStr">
        <is>
          <t>https://magic-kniga.ru/items/13702</t>
        </is>
      </c>
      <c r="Q82" s="66" t="inlineStr">
        <is>
          <t>Мало</t>
        </is>
      </c>
      <c r="R82" s="20" t="n">
        <v>2</v>
      </c>
      <c r="V82" s="36">
        <f>MATCH(R82,discounts!A:A)</f>
        <v/>
      </c>
      <c r="W82" s="36">
        <f>ADDRESS(V82,$F$7+1,,,"discounts")</f>
        <v/>
      </c>
      <c r="X82" s="36">
        <f>ROUND(IF(ISNA(IF($F$7=0,0,INDIRECT(W82))),0,IF($F$7=0,0,INDIRECT(W82))),0)</f>
        <v/>
      </c>
    </row>
    <row r="83" ht="15" customHeight="1">
      <c r="B83" s="88" t="inlineStr">
        <is>
          <t>Астральные путешествия</t>
        </is>
      </c>
    </row>
    <row r="84">
      <c r="B84" s="86" t="n"/>
      <c r="C84" s="22" t="n">
        <v>24654</v>
      </c>
      <c r="D84" s="22" t="inlineStr">
        <is>
          <t>Раговик Кристина</t>
        </is>
      </c>
      <c r="E84" s="22" t="inlineStr">
        <is>
          <t>Как повысить точность предсказаний в хорарной астрологии</t>
        </is>
      </c>
      <c r="F84" s="105">
        <f>ROUNDUP(N84-(N84/100*X84),0)</f>
        <v/>
      </c>
      <c r="H84" s="22" t="inlineStr">
        <is>
          <t>Медков</t>
        </is>
      </c>
      <c r="I84" s="22" t="n">
        <v>2015</v>
      </c>
      <c r="J84" s="75" t="inlineStr">
        <is>
          <t>9785902582830</t>
        </is>
      </c>
      <c r="K84" s="75" t="inlineStr">
        <is>
          <t>Книги</t>
        </is>
      </c>
      <c r="L84" s="22">
        <f>ROUND(100-(F84/(M84/100)),0)</f>
        <v/>
      </c>
      <c r="M84" s="105" t="n">
        <v>776</v>
      </c>
      <c r="N84" s="105" t="n">
        <v>676</v>
      </c>
      <c r="O84" s="20" t="inlineStr">
        <is>
          <t>https://magic-kniga.ru/items/24654</t>
        </is>
      </c>
      <c r="Q84" s="66" t="inlineStr">
        <is>
          <t>Мало</t>
        </is>
      </c>
      <c r="R84" s="20" t="n">
        <v>5</v>
      </c>
      <c r="V84" s="36">
        <f>MATCH(R84,discounts!A:A)</f>
        <v/>
      </c>
      <c r="W84" s="36">
        <f>ADDRESS(V84,$F$7+1,,,"discounts")</f>
        <v/>
      </c>
      <c r="X84" s="36">
        <f>ROUND(_xlfn.SINGLE(IF(ISNA(_xlfn.SINGLE(IF($F$7=0,0,INDIRECT(W84)))),0,IF($F$7=0,0,INDIRECT(W84)))),0)</f>
        <v/>
      </c>
    </row>
    <row r="85">
      <c r="B85" s="86" t="n"/>
      <c r="C85" s="22" t="n">
        <v>5886</v>
      </c>
      <c r="E85" s="22" t="inlineStr">
        <is>
          <t>Загадки левитации, или Дети индиго уже в полете?</t>
        </is>
      </c>
      <c r="F85" s="105">
        <f>ROUNDUP(N85-(N85/100*X85),0)</f>
        <v/>
      </c>
      <c r="H85" s="22" t="inlineStr">
        <is>
          <t>Издательство Филимонова Л.А.</t>
        </is>
      </c>
      <c r="I85" s="22" t="n">
        <v>2009</v>
      </c>
      <c r="J85" s="75" t="inlineStr">
        <is>
          <t>9789856396154</t>
        </is>
      </c>
      <c r="K85" s="75" t="inlineStr">
        <is>
          <t>Книги</t>
        </is>
      </c>
      <c r="L85" s="22">
        <f>ROUND(100-(F85/(M85/100)),0)</f>
        <v/>
      </c>
      <c r="M85" s="105" t="n">
        <v>188</v>
      </c>
      <c r="N85" s="105" t="n">
        <v>164</v>
      </c>
      <c r="O85" s="20" t="inlineStr">
        <is>
          <t>https://magic-kniga.ru/items/5886</t>
        </is>
      </c>
      <c r="Q85" s="66" t="inlineStr">
        <is>
          <t>Мало</t>
        </is>
      </c>
      <c r="R85" s="20" t="n">
        <v>3</v>
      </c>
      <c r="V85" s="36">
        <f>MATCH(R85,discounts!A:A)</f>
        <v/>
      </c>
      <c r="W85" s="36">
        <f>ADDRESS(V85,$F$7+1,,,"discounts")</f>
        <v/>
      </c>
      <c r="X85" s="36">
        <f>ROUND(_xlfn.SINGLE(IF(ISNA(_xlfn.SINGLE(IF($F$7=0,0,INDIRECT(W85)))),0,IF($F$7=0,0,INDIRECT(W85)))),0)</f>
        <v/>
      </c>
    </row>
    <row r="86">
      <c r="B86" s="86" t="n"/>
      <c r="C86" s="22" t="n">
        <v>14000</v>
      </c>
      <c r="D86" s="22" t="inlineStr">
        <is>
          <t>Марсель Луи Форан</t>
        </is>
      </c>
      <c r="E86" s="22" t="inlineStr">
        <is>
          <t>Иные миры. Практическая астральная проекция</t>
        </is>
      </c>
      <c r="F86" s="105">
        <f>ROUNDUP(N86-(N86/100*X86),0)</f>
        <v/>
      </c>
      <c r="H86" s="22" t="inlineStr">
        <is>
          <t>Magic-Kniga</t>
        </is>
      </c>
      <c r="I86" s="22" t="n">
        <v>2013</v>
      </c>
      <c r="J86" s="75" t="inlineStr">
        <is>
          <t>9785904844264</t>
        </is>
      </c>
      <c r="K86" s="75" t="inlineStr">
        <is>
          <t>Книги</t>
        </is>
      </c>
      <c r="L86" s="22">
        <f>ROUND(100-(F86/(M86/100)),0)</f>
        <v/>
      </c>
      <c r="M86" s="105" t="n">
        <v>590</v>
      </c>
      <c r="N86" s="105" t="n">
        <v>514</v>
      </c>
      <c r="O86" s="20" t="inlineStr">
        <is>
          <t>https://magic-kniga.ru/items/14000</t>
        </is>
      </c>
      <c r="P86" s="22" t="n">
        <v>278</v>
      </c>
      <c r="Q86" s="66" t="inlineStr">
        <is>
          <t>Больше 10</t>
        </is>
      </c>
      <c r="R86" s="20" t="n">
        <v>1</v>
      </c>
      <c r="S86" s="22" t="n">
        <v>16</v>
      </c>
      <c r="V86" s="36">
        <f>MATCH(R86,discounts!A:A)</f>
        <v/>
      </c>
      <c r="W86" s="36">
        <f>ADDRESS(V86,$F$7+1,,,"discounts")</f>
        <v/>
      </c>
      <c r="X86" s="36">
        <f>ROUND(_xlfn.SINGLE(IF(ISNA(_xlfn.SINGLE(IF($F$7=0,0,INDIRECT(W86)))),0,IF($F$7=0,0,INDIRECT(W86)))),0)</f>
        <v/>
      </c>
    </row>
    <row r="87">
      <c r="B87" s="86" t="n"/>
      <c r="C87" s="22" t="n">
        <v>18584</v>
      </c>
      <c r="D87" s="22" t="inlineStr">
        <is>
          <t>Домашева-Самойленко Н.</t>
        </is>
      </c>
      <c r="E87" s="22" t="inlineStr">
        <is>
          <t>Помощь перешедшим в нижние слои Астрального Плана планеты</t>
        </is>
      </c>
      <c r="F87" s="105">
        <f>ROUNDUP(N87-(N87/100*X87),0)</f>
        <v/>
      </c>
      <c r="H87" s="22" t="inlineStr">
        <is>
          <t>Амрита-русь</t>
        </is>
      </c>
      <c r="I87" s="22" t="n">
        <v>2012</v>
      </c>
      <c r="J87" s="75" t="inlineStr">
        <is>
          <t>9785413009208</t>
        </is>
      </c>
      <c r="K87" s="75" t="inlineStr">
        <is>
          <t>Книги</t>
        </is>
      </c>
      <c r="L87" s="22">
        <f>ROUND(100-(F87/(M87/100)),0)</f>
        <v/>
      </c>
      <c r="M87" s="105" t="n">
        <v>141</v>
      </c>
      <c r="N87" s="105" t="n">
        <v>123</v>
      </c>
      <c r="O87" s="20" t="inlineStr">
        <is>
          <t>https://magic-kniga.ru/items/18584</t>
        </is>
      </c>
      <c r="Q87" s="66" t="inlineStr">
        <is>
          <t>Мало</t>
        </is>
      </c>
      <c r="R87" s="20" t="n">
        <v>2</v>
      </c>
      <c r="V87" s="36">
        <f>MATCH(R87,discounts!A:A)</f>
        <v/>
      </c>
      <c r="W87" s="36">
        <f>ADDRESS(V87,$F$7+1,,,"discounts")</f>
        <v/>
      </c>
      <c r="X87" s="36">
        <f>ROUND(_xlfn.SINGLE(IF(ISNA(_xlfn.SINGLE(IF($F$7=0,0,INDIRECT(W87)))),0,IF($F$7=0,0,INDIRECT(W87)))),0)</f>
        <v/>
      </c>
    </row>
    <row r="88" ht="15" customHeight="1">
      <c r="B88" s="88" t="inlineStr">
        <is>
          <t>Прошлые жизни</t>
        </is>
      </c>
    </row>
    <row r="89">
      <c r="B89" s="86" t="n"/>
      <c r="C89" s="22" t="n">
        <v>3989</v>
      </c>
      <c r="D89" s="22" t="inlineStr">
        <is>
          <t>Мерфет Говард</t>
        </is>
      </c>
      <c r="E89" s="22" t="inlineStr">
        <is>
          <t>Приглашение к бессмертию. Преображая и спасая людей</t>
        </is>
      </c>
      <c r="F89" s="105">
        <f>ROUNDUP(N89-(N89/100*X89),0)</f>
        <v/>
      </c>
      <c r="H89" s="22" t="inlineStr">
        <is>
          <t>Амрита-русь</t>
        </is>
      </c>
      <c r="I89" s="22" t="n">
        <v>2015</v>
      </c>
      <c r="J89" s="75" t="inlineStr">
        <is>
          <t>9785413012727</t>
        </is>
      </c>
      <c r="K89" s="75" t="inlineStr">
        <is>
          <t>Книги</t>
        </is>
      </c>
      <c r="L89" s="22">
        <f>ROUND(100-(F89/(M89/100)),0)</f>
        <v/>
      </c>
      <c r="M89" s="105" t="n">
        <v>98</v>
      </c>
      <c r="N89" s="105" t="n">
        <v>86</v>
      </c>
      <c r="O89" s="20" t="inlineStr">
        <is>
          <t>https://magic-kniga.ru/items/3989</t>
        </is>
      </c>
      <c r="Q89" s="66" t="inlineStr">
        <is>
          <t>Мало</t>
        </is>
      </c>
      <c r="R89" s="20" t="n">
        <v>2</v>
      </c>
      <c r="V89" s="36">
        <f>MATCH(R89,discounts!A:A)</f>
        <v/>
      </c>
      <c r="W89" s="36">
        <f>ADDRESS(V89,$F$7+1,,,"discounts")</f>
        <v/>
      </c>
      <c r="X89" s="36">
        <f>ROUND(_xlfn.SINGLE(IF(ISNA(_xlfn.SINGLE(IF($F$7=0,0,INDIRECT(W89)))),0,IF($F$7=0,0,INDIRECT(W89)))),0)</f>
        <v/>
      </c>
    </row>
    <row r="90">
      <c r="B90" s="86" t="n"/>
      <c r="C90" s="22" t="n">
        <v>5875</v>
      </c>
      <c r="D90" s="22" t="inlineStr">
        <is>
          <t>Саи Баба</t>
        </is>
      </c>
      <c r="E90" s="22" t="inlineStr">
        <is>
          <t>Вы не можете умереть. Внутренний опыт и реальная практика</t>
        </is>
      </c>
      <c r="F90" s="105">
        <f>ROUNDUP(N90-(N90/100*X90),0)</f>
        <v/>
      </c>
      <c r="H90" s="22" t="inlineStr">
        <is>
          <t>Амрита-русь</t>
        </is>
      </c>
      <c r="I90" s="22" t="n">
        <v>2012</v>
      </c>
      <c r="J90" s="75" t="inlineStr">
        <is>
          <t>9785413008911</t>
        </is>
      </c>
      <c r="K90" s="75" t="inlineStr">
        <is>
          <t>Книги</t>
        </is>
      </c>
      <c r="L90" s="22">
        <f>ROUND(100-(F90/(M90/100)),0)</f>
        <v/>
      </c>
      <c r="M90" s="105" t="n">
        <v>188</v>
      </c>
      <c r="N90" s="105" t="n">
        <v>164</v>
      </c>
      <c r="O90" s="20" t="inlineStr">
        <is>
          <t>https://magic-kniga.ru/items/5875</t>
        </is>
      </c>
      <c r="Q90" s="66" t="inlineStr">
        <is>
          <t>Мало</t>
        </is>
      </c>
      <c r="R90" s="20" t="n">
        <v>2</v>
      </c>
      <c r="V90" s="36">
        <f>MATCH(R90,discounts!A:A)</f>
        <v/>
      </c>
      <c r="W90" s="36">
        <f>ADDRESS(V90,$F$7+1,,,"discounts")</f>
        <v/>
      </c>
      <c r="X90" s="36">
        <f>ROUND(_xlfn.SINGLE(IF(ISNA(_xlfn.SINGLE(IF($F$7=0,0,INDIRECT(W90)))),0,IF($F$7=0,0,INDIRECT(W90)))),0)</f>
        <v/>
      </c>
    </row>
    <row r="91">
      <c r="B91" s="86" t="n"/>
      <c r="C91" s="22" t="n">
        <v>15703</v>
      </c>
      <c r="D91" s="22" t="inlineStr">
        <is>
          <t>Ванден</t>
        </is>
      </c>
      <c r="E91" s="22" t="inlineStr">
        <is>
          <t>Спросите у медиума: ответы на ваши часто задаваемые вопросы о духовной жизни</t>
        </is>
      </c>
      <c r="F91" s="105">
        <f>ROUNDUP(N91-(N91/100*X91),0)</f>
        <v/>
      </c>
      <c r="H91" s="22" t="inlineStr">
        <is>
          <t>Весь</t>
        </is>
      </c>
      <c r="I91" s="22" t="n">
        <v>2012</v>
      </c>
      <c r="J91" s="75" t="inlineStr">
        <is>
          <t>9785957324072</t>
        </is>
      </c>
      <c r="K91" s="75" t="inlineStr">
        <is>
          <t>Книги</t>
        </is>
      </c>
      <c r="L91" s="22">
        <f>ROUND(100-(F91/(M91/100)),0)</f>
        <v/>
      </c>
      <c r="M91" s="105" t="n">
        <v>250</v>
      </c>
      <c r="N91" s="105" t="n">
        <v>218</v>
      </c>
      <c r="O91" s="20" t="inlineStr">
        <is>
          <t>https://magic-kniga.ru/items/15703</t>
        </is>
      </c>
      <c r="Q91" s="66" t="inlineStr">
        <is>
          <t>Мало</t>
        </is>
      </c>
      <c r="R91" s="20" t="n">
        <v>2</v>
      </c>
      <c r="V91" s="36">
        <f>MATCH(R91,discounts!A:A)</f>
        <v/>
      </c>
      <c r="W91" s="36">
        <f>ADDRESS(V91,$F$7+1,,,"discounts")</f>
        <v/>
      </c>
      <c r="X91" s="36">
        <f>ROUND(_xlfn.SINGLE(IF(ISNA(_xlfn.SINGLE(IF($F$7=0,0,INDIRECT(W91)))),0,IF($F$7=0,0,INDIRECT(W91)))),0)</f>
        <v/>
      </c>
    </row>
    <row r="92" ht="15" customHeight="1">
      <c r="B92" s="88" t="inlineStr">
        <is>
          <t>Оракулы</t>
        </is>
      </c>
    </row>
    <row r="93">
      <c r="B93" s="86" t="n"/>
      <c r="C93" s="22" t="n">
        <v>19459</v>
      </c>
      <c r="D93" s="22" t="inlineStr">
        <is>
          <t>Рэндалл</t>
        </is>
      </c>
      <c r="E93" s="22" t="inlineStr">
        <is>
          <t>Кгнига «Священные Символы Древних». Раскрытие тайны мистической связи 52 карт с вашей датой рождения</t>
        </is>
      </c>
      <c r="F93" s="105">
        <f>ROUNDUP(N94-(N94/100*X94),0)</f>
        <v/>
      </c>
      <c r="H93" s="22" t="inlineStr">
        <is>
          <t>Велигор</t>
        </is>
      </c>
      <c r="I93" s="22" t="n">
        <v>2015</v>
      </c>
      <c r="J93" s="75" t="inlineStr">
        <is>
          <t>9785888752982</t>
        </is>
      </c>
      <c r="K93" s="75" t="inlineStr">
        <is>
          <t>Книги</t>
        </is>
      </c>
      <c r="L93" s="22">
        <f>ROUND(100-(F94/(M94/100)),0)</f>
        <v/>
      </c>
      <c r="M93" s="105" t="n">
        <v>714</v>
      </c>
      <c r="N93" s="105" t="n">
        <v>622</v>
      </c>
      <c r="O93" s="20" t="inlineStr">
        <is>
          <t>https://magic-kniga.ru/items/19459</t>
        </is>
      </c>
      <c r="Q93" s="66" t="inlineStr">
        <is>
          <t>Мало</t>
        </is>
      </c>
      <c r="R93" s="20" t="n">
        <v>6</v>
      </c>
      <c r="V93" s="36">
        <f>MATCH(R94,discounts!A:A)</f>
        <v/>
      </c>
      <c r="W93" s="36">
        <f>ADDRESS(V94,$F$7+1,,,"discounts")</f>
        <v/>
      </c>
      <c r="X93" s="36">
        <f>ROUND(_xlfn.SINGLE(IF(ISNA(_xlfn.SINGLE(IF($F$7=0,0,INDIRECT(W94)))),0,IF($F$7=0,0,INDIRECT(W94)))),0)</f>
        <v/>
      </c>
    </row>
    <row r="94">
      <c r="B94" s="86" t="n"/>
      <c r="C94" s="22" t="n">
        <v>681</v>
      </c>
      <c r="D94" s="22" t="inlineStr">
        <is>
          <t>Морок Александр</t>
        </is>
      </c>
      <c r="E94" s="22" t="inlineStr">
        <is>
          <t>Гадания по разным случаям</t>
        </is>
      </c>
      <c r="F94" s="105">
        <f>ROUNDUP(N95-(N95/100*X95),0)</f>
        <v/>
      </c>
      <c r="H94" s="22" t="inlineStr">
        <is>
          <t>Т8 RUGRAM</t>
        </is>
      </c>
      <c r="I94" s="22" t="n">
        <v>2017</v>
      </c>
      <c r="J94" s="75" t="inlineStr">
        <is>
          <t>9785521056200</t>
        </is>
      </c>
      <c r="K94" s="75" t="inlineStr">
        <is>
          <t>Книги</t>
        </is>
      </c>
      <c r="L94" s="22">
        <f>ROUND(100-(F95/(M95/100)),0)</f>
        <v/>
      </c>
      <c r="M94" s="105" t="n">
        <v>1127</v>
      </c>
      <c r="N94" s="105" t="n">
        <v>981</v>
      </c>
      <c r="O94" s="20" t="inlineStr">
        <is>
          <t>https://magic-kniga.ru/items/681</t>
        </is>
      </c>
      <c r="Q94" s="66" t="inlineStr">
        <is>
          <t>Мало</t>
        </is>
      </c>
      <c r="R94" s="20" t="n">
        <v>5</v>
      </c>
      <c r="V94" s="36">
        <f>MATCH(R95,discounts!A:A)</f>
        <v/>
      </c>
      <c r="W94" s="36">
        <f>ADDRESS(V95,$F$7+1,,,"discounts")</f>
        <v/>
      </c>
      <c r="X94" s="36">
        <f>ROUND(_xlfn.SINGLE(IF(ISNA(_xlfn.SINGLE(IF($F$7=0,0,INDIRECT(W95)))),0,IF($F$7=0,0,INDIRECT(W95)))),0)</f>
        <v/>
      </c>
    </row>
    <row r="95" ht="15" customHeight="1">
      <c r="B95" s="88" t="inlineStr">
        <is>
          <t>Гадание на картах</t>
        </is>
      </c>
    </row>
    <row r="96">
      <c r="B96" s="86" t="n"/>
      <c r="C96" s="22" t="n">
        <v>681</v>
      </c>
      <c r="D96" s="22" t="inlineStr">
        <is>
          <t>Морок Александр</t>
        </is>
      </c>
      <c r="E96" s="22" t="inlineStr">
        <is>
          <t>Гадания по разным случаям</t>
        </is>
      </c>
      <c r="F96" s="105">
        <f>ROUNDUP(N97-(N97/100*X97),0)</f>
        <v/>
      </c>
      <c r="H96" s="22" t="inlineStr">
        <is>
          <t>Т8 RUGRAM</t>
        </is>
      </c>
      <c r="I96" s="22" t="n">
        <v>2017</v>
      </c>
      <c r="J96" s="75" t="inlineStr">
        <is>
          <t>9785521056200</t>
        </is>
      </c>
      <c r="K96" s="75" t="inlineStr">
        <is>
          <t>Книги</t>
        </is>
      </c>
      <c r="L96" s="22">
        <f>ROUND(100-(F97/(M97/100)),0)</f>
        <v/>
      </c>
      <c r="M96" s="105" t="n">
        <v>1127</v>
      </c>
      <c r="N96" s="105" t="n">
        <v>981</v>
      </c>
      <c r="O96" s="20" t="inlineStr">
        <is>
          <t>https://magic-kniga.ru/items/681</t>
        </is>
      </c>
      <c r="Q96" s="66" t="inlineStr">
        <is>
          <t>Мало</t>
        </is>
      </c>
      <c r="R96" s="20" t="n">
        <v>5</v>
      </c>
      <c r="V96" s="36">
        <f>MATCH(R97,discounts!A:A)</f>
        <v/>
      </c>
      <c r="W96" s="36">
        <f>ADDRESS(V97,$F$7+1,,,"discounts")</f>
        <v/>
      </c>
      <c r="X96" s="36">
        <f>ROUND(_xlfn.SINGLE(IF(ISNA(_xlfn.SINGLE(IF($F$7=0,0,INDIRECT(W97)))),0,IF($F$7=0,0,INDIRECT(W97)))),0)</f>
        <v/>
      </c>
    </row>
    <row r="97">
      <c r="B97" s="86" t="n"/>
      <c r="C97" s="22" t="n">
        <v>17488</v>
      </c>
      <c r="D97" s="22" t="inlineStr">
        <is>
          <t>Моррель Томас</t>
        </is>
      </c>
      <c r="E97" s="22" t="inlineStr">
        <is>
          <t>Древняя книга времени Утраченные коды времени племени Майя 90 раскладов часть 3</t>
        </is>
      </c>
      <c r="F97" s="105">
        <f>ROUNDUP(N98-(N98/100*X98),0)</f>
        <v/>
      </c>
      <c r="H97" s="22" t="inlineStr">
        <is>
          <t>Велигор</t>
        </is>
      </c>
      <c r="I97" s="22" t="n">
        <v>2013</v>
      </c>
      <c r="J97" s="75" t="inlineStr">
        <is>
          <t>9785888751688</t>
        </is>
      </c>
      <c r="K97" s="75" t="inlineStr">
        <is>
          <t>Книги</t>
        </is>
      </c>
      <c r="L97" s="22">
        <f>ROUND(100-(F98/(M98/100)),0)</f>
        <v/>
      </c>
      <c r="M97" s="105" t="n">
        <v>248</v>
      </c>
      <c r="N97" s="105" t="n">
        <v>216</v>
      </c>
      <c r="O97" s="20" t="inlineStr">
        <is>
          <t>https://magic-kniga.ru/items/17488</t>
        </is>
      </c>
      <c r="Q97" s="66" t="inlineStr">
        <is>
          <t>Мало</t>
        </is>
      </c>
      <c r="R97" s="20" t="n">
        <v>6</v>
      </c>
      <c r="V97" s="36">
        <f>MATCH(R98,discounts!A:A)</f>
        <v/>
      </c>
      <c r="W97" s="36">
        <f>ADDRESS(V98,$F$7+1,,,"discounts")</f>
        <v/>
      </c>
      <c r="X97" s="36">
        <f>ROUND(_xlfn.SINGLE(IF(ISNA(_xlfn.SINGLE(IF($F$7=0,0,INDIRECT(W98)))),0,IF($F$7=0,0,INDIRECT(W98)))),0)</f>
        <v/>
      </c>
    </row>
    <row r="98">
      <c r="B98" s="86" t="n"/>
      <c r="C98" s="22" t="n">
        <v>12006</v>
      </c>
      <c r="E98" s="22" t="inlineStr">
        <is>
          <t>КреатиFFные гадания на игральных картах. Часть 6</t>
        </is>
      </c>
      <c r="F98" s="105">
        <f>ROUNDUP(N99-(N99/100*X99),0)</f>
        <v/>
      </c>
      <c r="H98" s="22" t="inlineStr">
        <is>
          <t>Magic-Kniga</t>
        </is>
      </c>
      <c r="I98" s="22" t="n">
        <v>2014</v>
      </c>
      <c r="J98" s="75" t="inlineStr">
        <is>
          <t>9785904844752</t>
        </is>
      </c>
      <c r="K98" s="75" t="inlineStr">
        <is>
          <t>Книги</t>
        </is>
      </c>
      <c r="L98" s="22">
        <f>ROUND(100-(F99/(M99/100)),0)</f>
        <v/>
      </c>
      <c r="M98" s="105" t="n">
        <v>203</v>
      </c>
      <c r="N98" s="105" t="n">
        <v>177</v>
      </c>
      <c r="O98" s="20" t="inlineStr">
        <is>
          <t>https://magic-kniga.ru/items/12006</t>
        </is>
      </c>
      <c r="Q98" s="66" t="inlineStr">
        <is>
          <t>Больше 10</t>
        </is>
      </c>
      <c r="R98" s="20" t="n">
        <v>1</v>
      </c>
      <c r="V98" s="36">
        <f>MATCH(R99,discounts!A:A)</f>
        <v/>
      </c>
      <c r="W98" s="36">
        <f>ADDRESS(V99,$F$7+1,,,"discounts")</f>
        <v/>
      </c>
      <c r="X98" s="36">
        <f>ROUND(_xlfn.SINGLE(IF(ISNA(_xlfn.SINGLE(IF($F$7=0,0,INDIRECT(W99)))),0,IF($F$7=0,0,INDIRECT(W99)))),0)</f>
        <v/>
      </c>
    </row>
    <row r="99" ht="15" customHeight="1">
      <c r="B99" s="88" t="inlineStr">
        <is>
          <t>Книги по сновидениям</t>
        </is>
      </c>
    </row>
    <row r="100">
      <c r="B100" s="86" t="n"/>
      <c r="C100" s="22" t="n">
        <v>2204</v>
      </c>
      <c r="D100" s="22" t="inlineStr">
        <is>
          <t>Тэйлор Дж.</t>
        </is>
      </c>
      <c r="E100" s="22" t="inlineStr">
        <is>
          <t>Толкование снов. Интерпретация более 1000 символов</t>
        </is>
      </c>
      <c r="F100" s="105">
        <f>ROUNDUP(N101-(N101/100*X101),0)</f>
        <v/>
      </c>
      <c r="H100" s="22" t="inlineStr">
        <is>
          <t>Кладезь Букс</t>
        </is>
      </c>
      <c r="I100" s="22" t="n">
        <v>2007</v>
      </c>
      <c r="J100" s="75" t="inlineStr">
        <is>
          <t>9785933951940</t>
        </is>
      </c>
      <c r="K100" s="75" t="inlineStr">
        <is>
          <t>Книги</t>
        </is>
      </c>
      <c r="L100" s="22">
        <f>ROUND(100-(F101/(M101/100)),0)</f>
        <v/>
      </c>
      <c r="M100" s="105" t="n">
        <v>160</v>
      </c>
      <c r="N100" s="105" t="n">
        <v>140</v>
      </c>
      <c r="O100" s="20" t="inlineStr">
        <is>
          <t>https://magic-kniga.ru/items/2204</t>
        </is>
      </c>
      <c r="Q100" s="66" t="inlineStr">
        <is>
          <t>Мало</t>
        </is>
      </c>
      <c r="R100" s="20" t="n">
        <v>7</v>
      </c>
      <c r="V100" s="36">
        <f>MATCH(R101,discounts!A:A)</f>
        <v/>
      </c>
      <c r="W100" s="36">
        <f>ADDRESS(V101,$F$7+1,,,"discounts")</f>
        <v/>
      </c>
      <c r="X100" s="36">
        <f>ROUND(_xlfn.SINGLE(IF(ISNA(_xlfn.SINGLE(IF($F$7=0,0,INDIRECT(W101)))),0,IF($F$7=0,0,INDIRECT(W101)))),0)</f>
        <v/>
      </c>
    </row>
    <row r="101">
      <c r="B101" s="86" t="n"/>
      <c r="C101" s="22" t="n">
        <v>24134</v>
      </c>
      <c r="D101" s="22" t="inlineStr">
        <is>
          <t>Семенова А.Н.</t>
        </is>
      </c>
      <c r="E101" s="22" t="inlineStr">
        <is>
          <t>Новый лунный сонник</t>
        </is>
      </c>
      <c r="F101" s="105">
        <f>ROUNDUP(N102-(N102/100*X102),0)</f>
        <v/>
      </c>
      <c r="H101" s="22" t="inlineStr">
        <is>
          <t>Крылов</t>
        </is>
      </c>
      <c r="I101" s="22" t="n">
        <v>2018</v>
      </c>
      <c r="J101" s="75" t="inlineStr">
        <is>
          <t>9785422603121</t>
        </is>
      </c>
      <c r="K101" s="75" t="inlineStr">
        <is>
          <t>Книги</t>
        </is>
      </c>
      <c r="L101" s="22">
        <f>ROUND(100-(F102/(M102/100)),0)</f>
        <v/>
      </c>
      <c r="M101" s="105" t="n">
        <v>1000</v>
      </c>
      <c r="N101" s="105" t="n">
        <v>870</v>
      </c>
      <c r="O101" s="20" t="inlineStr">
        <is>
          <t>https://magic-kniga.ru/items/24134</t>
        </is>
      </c>
      <c r="Q101" s="66" t="inlineStr">
        <is>
          <t>Мало</t>
        </is>
      </c>
      <c r="R101" s="20" t="n">
        <v>5</v>
      </c>
      <c r="V101" s="36">
        <f>MATCH(R102,discounts!A:A)</f>
        <v/>
      </c>
      <c r="W101" s="36">
        <f>ADDRESS(V102,$F$7+1,,,"discounts")</f>
        <v/>
      </c>
      <c r="X101" s="36">
        <f>ROUND(_xlfn.SINGLE(IF(ISNA(_xlfn.SINGLE(IF($F$7=0,0,INDIRECT(W102)))),0,IF($F$7=0,0,INDIRECT(W102)))),0)</f>
        <v/>
      </c>
    </row>
    <row r="102" ht="15" customHeight="1">
      <c r="B102" s="88" t="inlineStr">
        <is>
          <t>Хиромантия</t>
        </is>
      </c>
    </row>
    <row r="103">
      <c r="B103" s="86" t="n"/>
      <c r="C103" s="22" t="n">
        <v>24410</v>
      </c>
      <c r="E103" s="22" t="inlineStr">
        <is>
          <t>Судьба на ладонях. Хиромантия</t>
        </is>
      </c>
      <c r="F103" s="105">
        <f>ROUNDUP(N104-(N104/100*X104),0)</f>
        <v/>
      </c>
      <c r="H103" s="22" t="inlineStr">
        <is>
          <t>Велигор</t>
        </is>
      </c>
      <c r="I103" s="22" t="n">
        <v>2016</v>
      </c>
      <c r="J103" s="75" t="inlineStr">
        <is>
          <t>9785888753750</t>
        </is>
      </c>
      <c r="K103" s="75" t="inlineStr">
        <is>
          <t>Книги</t>
        </is>
      </c>
      <c r="L103" s="22">
        <f>ROUND(100-(F104/(M104/100)),0)</f>
        <v/>
      </c>
      <c r="M103" s="105" t="n">
        <v>519</v>
      </c>
      <c r="N103" s="105" t="n">
        <v>452</v>
      </c>
      <c r="O103" s="20" t="inlineStr">
        <is>
          <t>https://magic-kniga.ru/items/24410</t>
        </is>
      </c>
      <c r="Q103" s="66" t="inlineStr">
        <is>
          <t>Мало</t>
        </is>
      </c>
      <c r="R103" s="20" t="n">
        <v>5</v>
      </c>
      <c r="V103" s="36">
        <f>MATCH(R104,discounts!A:A)</f>
        <v/>
      </c>
      <c r="W103" s="36">
        <f>ADDRESS(V104,$F$7+1,,,"discounts")</f>
        <v/>
      </c>
      <c r="X103" s="36">
        <f>ROUND(IF(ISNA(IF($F$7=0,0,INDIRECT(W104))),0,IF($F$7=0,0,INDIRECT(W104))),0)</f>
        <v/>
      </c>
    </row>
    <row r="104">
      <c r="B104" s="86" t="n"/>
      <c r="C104" s="22" t="n">
        <v>14106</v>
      </c>
      <c r="D104" s="22" t="inlineStr">
        <is>
          <t>Башир Мир</t>
        </is>
      </c>
      <c r="E104" s="22" t="inlineStr">
        <is>
          <t>Искусство анализа руки</t>
        </is>
      </c>
      <c r="F104" s="105">
        <f>ROUNDUP(N105-(N105/100*X105),0)</f>
        <v/>
      </c>
      <c r="H104" s="22" t="inlineStr">
        <is>
          <t>Профит-Стайл</t>
        </is>
      </c>
      <c r="I104" s="22" t="n">
        <v>2012</v>
      </c>
      <c r="J104" s="75" t="inlineStr">
        <is>
          <t>9785988572411</t>
        </is>
      </c>
      <c r="K104" s="75" t="inlineStr">
        <is>
          <t>Книги</t>
        </is>
      </c>
      <c r="L104" s="22">
        <f>ROUND(100-(F105/(M105/100)),0)</f>
        <v/>
      </c>
      <c r="M104" s="105" t="n">
        <v>645</v>
      </c>
      <c r="N104" s="105" t="n">
        <v>562</v>
      </c>
      <c r="O104" s="20" t="inlineStr">
        <is>
          <t>https://magic-kniga.ru/items/14106</t>
        </is>
      </c>
      <c r="Q104" s="66" t="inlineStr">
        <is>
          <t>Мало</t>
        </is>
      </c>
      <c r="R104" s="20" t="n">
        <v>2</v>
      </c>
      <c r="V104" s="36">
        <f>MATCH(R105,discounts!A:A)</f>
        <v/>
      </c>
      <c r="W104" s="36">
        <f>ADDRESS(V105,$F$7+1,,,"discounts")</f>
        <v/>
      </c>
      <c r="X104" s="36">
        <f>ROUND(IF(ISNA(IF($F$7=0,0,INDIRECT(W105))),0,IF($F$7=0,0,INDIRECT(W105))),0)</f>
        <v/>
      </c>
    </row>
    <row r="105">
      <c r="B105" s="86" t="n"/>
      <c r="C105" s="22" t="n">
        <v>24999</v>
      </c>
      <c r="D105" s="22" t="inlineStr">
        <is>
          <t>Дебарроль Адольф</t>
        </is>
      </c>
      <c r="E105" s="22" t="inlineStr">
        <is>
          <t>Тайны руки</t>
        </is>
      </c>
      <c r="F105" s="105">
        <f>ROUNDUP(N106-(N106/100*X106),0)</f>
        <v/>
      </c>
      <c r="H105" s="22" t="inlineStr">
        <is>
          <t>Magic-Kniga</t>
        </is>
      </c>
      <c r="I105" s="22" t="n">
        <v>2018</v>
      </c>
      <c r="J105" s="75" t="inlineStr">
        <is>
          <t>9785604173701</t>
        </is>
      </c>
      <c r="K105" s="75" t="inlineStr">
        <is>
          <t>Книги</t>
        </is>
      </c>
      <c r="L105" s="22">
        <f>ROUND(100-(F106/(M106/100)),0)</f>
        <v/>
      </c>
      <c r="M105" s="105" t="n">
        <v>614</v>
      </c>
      <c r="N105" s="105" t="n">
        <v>535</v>
      </c>
      <c r="O105" s="20" t="inlineStr">
        <is>
          <t>https://magic-kniga.ru/items/24999</t>
        </is>
      </c>
      <c r="Q105" s="66" t="inlineStr">
        <is>
          <t>Мало</t>
        </is>
      </c>
      <c r="R105" s="20" t="n">
        <v>1</v>
      </c>
      <c r="V105" s="36">
        <f>MATCH(R106,discounts!A:A)</f>
        <v/>
      </c>
      <c r="W105" s="36">
        <f>ADDRESS(V106,$F$7+1,,,"discounts")</f>
        <v/>
      </c>
      <c r="X105" s="36">
        <f>ROUND(IF(ISNA(IF($F$7=0,0,INDIRECT(W106))),0,IF($F$7=0,0,INDIRECT(W106))),0)</f>
        <v/>
      </c>
    </row>
    <row r="106">
      <c r="B106" s="86" t="n"/>
      <c r="C106" s="22" t="n">
        <v>1208</v>
      </c>
      <c r="D106" s="22" t="inlineStr">
        <is>
          <t>Филимоннова Л.А.</t>
        </is>
      </c>
      <c r="E106" s="22" t="inlineStr">
        <is>
          <t>Хиромантия</t>
        </is>
      </c>
      <c r="F106" s="105">
        <f>ROUNDUP(N107-(N107/100*X107),0)</f>
        <v/>
      </c>
      <c r="H106" s="22" t="inlineStr">
        <is>
          <t>Россия</t>
        </is>
      </c>
      <c r="I106" s="22" t="n">
        <v>2007</v>
      </c>
      <c r="J106" s="75" t="inlineStr">
        <is>
          <t>9789856396130</t>
        </is>
      </c>
      <c r="K106" s="75" t="inlineStr">
        <is>
          <t>Книги</t>
        </is>
      </c>
      <c r="L106" s="22">
        <f>ROUND(100-(F107/(M107/100)),0)</f>
        <v/>
      </c>
      <c r="M106" s="105" t="n">
        <v>414</v>
      </c>
      <c r="N106" s="105" t="n">
        <v>361</v>
      </c>
      <c r="O106" s="20" t="inlineStr">
        <is>
          <t>https://magic-kniga.ru/items/1208</t>
        </is>
      </c>
      <c r="Q106" s="66" t="inlineStr">
        <is>
          <t>Мало</t>
        </is>
      </c>
      <c r="R106" s="20" t="n">
        <v>4</v>
      </c>
      <c r="V106" s="36">
        <f>MATCH(R107,discounts!A:A)</f>
        <v/>
      </c>
      <c r="W106" s="36">
        <f>ADDRESS(V107,$F$7+1,,,"discounts")</f>
        <v/>
      </c>
      <c r="X106" s="36">
        <f>ROUND(IF(ISNA(IF($F$7=0,0,INDIRECT(W107))),0,IF($F$7=0,0,INDIRECT(W107))),0)</f>
        <v/>
      </c>
    </row>
    <row r="107">
      <c r="B107" s="86" t="n"/>
      <c r="C107" s="22" t="n">
        <v>19020</v>
      </c>
      <c r="D107" s="22" t="inlineStr">
        <is>
          <t>Акимов Б.</t>
        </is>
      </c>
      <c r="E107" s="22" t="inlineStr">
        <is>
          <t>Исповедь хироманта. Жизнь как чудо</t>
        </is>
      </c>
      <c r="F107" s="105">
        <f>ROUNDUP(N108-(N108/100*X108),0)</f>
        <v/>
      </c>
      <c r="H107" s="22" t="inlineStr">
        <is>
          <t>Амрита-русь</t>
        </is>
      </c>
      <c r="I107" s="22" t="n">
        <v>2016</v>
      </c>
      <c r="J107" s="75" t="inlineStr">
        <is>
          <t>9785000536919</t>
        </is>
      </c>
      <c r="K107" s="75" t="inlineStr">
        <is>
          <t>Книги</t>
        </is>
      </c>
      <c r="L107" s="22">
        <f>ROUND(100-(F108/(M108/100)),0)</f>
        <v/>
      </c>
      <c r="M107" s="105" t="n">
        <v>1239</v>
      </c>
      <c r="N107" s="105" t="n">
        <v>1078</v>
      </c>
      <c r="O107" s="20" t="inlineStr">
        <is>
          <t>https://magic-kniga.ru/items/19020</t>
        </is>
      </c>
      <c r="Q107" s="66" t="inlineStr">
        <is>
          <t>Мало</t>
        </is>
      </c>
      <c r="R107" s="20" t="n">
        <v>2</v>
      </c>
      <c r="V107" s="36">
        <f>MATCH(R108,discounts!A:A)</f>
        <v/>
      </c>
      <c r="W107" s="36">
        <f>ADDRESS(V108,$F$7+1,,,"discounts")</f>
        <v/>
      </c>
      <c r="X107" s="36">
        <f>ROUND(IF(ISNA(IF($F$7=0,0,INDIRECT(W108))),0,IF($F$7=0,0,INDIRECT(W108))),0)</f>
        <v/>
      </c>
    </row>
    <row r="108">
      <c r="B108" s="86" t="n"/>
      <c r="C108" s="22" t="n">
        <v>19461</v>
      </c>
      <c r="D108" s="22" t="inlineStr">
        <is>
          <t>Смит Айрни</t>
        </is>
      </c>
      <c r="E108" s="22" t="inlineStr">
        <is>
          <t>Наука хиромантии и ее связь с астрологией и френологией</t>
        </is>
      </c>
      <c r="F108" s="105">
        <f>ROUNDUP(N109-(N109/100*X109),0)</f>
        <v/>
      </c>
      <c r="H108" s="22" t="inlineStr">
        <is>
          <t>Велигор</t>
        </is>
      </c>
      <c r="I108" s="22" t="n">
        <v>2015</v>
      </c>
      <c r="J108" s="75" t="inlineStr">
        <is>
          <t>9785888753095</t>
        </is>
      </c>
      <c r="K108" s="75" t="inlineStr">
        <is>
          <t>Книги</t>
        </is>
      </c>
      <c r="L108" s="22">
        <f>ROUND(100-(F109/(M109/100)),0)</f>
        <v/>
      </c>
      <c r="M108" s="105" t="n">
        <v>714</v>
      </c>
      <c r="N108" s="105" t="n">
        <v>622</v>
      </c>
      <c r="O108" s="20" t="inlineStr">
        <is>
          <t>https://magic-kniga.ru/items/19461</t>
        </is>
      </c>
      <c r="Q108" s="66" t="inlineStr">
        <is>
          <t>Мало</t>
        </is>
      </c>
      <c r="R108" s="20" t="n">
        <v>6</v>
      </c>
      <c r="V108" s="36">
        <f>MATCH(R109,discounts!A:A)</f>
        <v/>
      </c>
      <c r="W108" s="36">
        <f>ADDRESS(V109,$F$7+1,,,"discounts")</f>
        <v/>
      </c>
      <c r="X108" s="36">
        <f>ROUND(IF(ISNA(IF($F$7=0,0,INDIRECT(W109))),0,IF($F$7=0,0,INDIRECT(W109))),0)</f>
        <v/>
      </c>
    </row>
    <row r="109" ht="15" customHeight="1">
      <c r="B109" s="88" t="inlineStr">
        <is>
          <t>И-Цзин книга перемен</t>
        </is>
      </c>
    </row>
    <row r="110">
      <c r="B110" s="86" t="n"/>
      <c r="C110" s="22" t="n">
        <v>24119</v>
      </c>
      <c r="D110" s="22" t="inlineStr">
        <is>
          <t>Амфитеатров Владимир Леонович</t>
        </is>
      </c>
      <c r="E110" s="22" t="inlineStr">
        <is>
          <t>Число и судьба</t>
        </is>
      </c>
      <c r="F110" s="105">
        <f>ROUNDUP(N111-(N111/100*X111),0)</f>
        <v/>
      </c>
      <c r="H110" s="22" t="inlineStr">
        <is>
          <t>Велигор</t>
        </is>
      </c>
      <c r="I110" s="22" t="n">
        <v>2018</v>
      </c>
      <c r="J110" s="75" t="inlineStr">
        <is>
          <t>9785888755969</t>
        </is>
      </c>
      <c r="K110" s="75" t="inlineStr">
        <is>
          <t>Книги</t>
        </is>
      </c>
      <c r="L110" s="22">
        <f>ROUND(100-(F111/(M111/100)),0)</f>
        <v/>
      </c>
      <c r="M110" s="105" t="n">
        <v>622</v>
      </c>
      <c r="N110" s="105" t="n">
        <v>542</v>
      </c>
      <c r="O110" s="20" t="inlineStr">
        <is>
          <t>https://magic-kniga.ru/items/24119</t>
        </is>
      </c>
      <c r="Q110" s="66" t="inlineStr">
        <is>
          <t>Мало</t>
        </is>
      </c>
      <c r="R110" s="20" t="n">
        <v>6</v>
      </c>
      <c r="V110" s="36">
        <f>MATCH(R111,discounts!A:A)</f>
        <v/>
      </c>
      <c r="W110" s="36">
        <f>ADDRESS(V111,$F$7+1,,,"discounts")</f>
        <v/>
      </c>
      <c r="X110" s="36">
        <f>ROUND(IF(ISNA(IF($F$7=0,0,INDIRECT(W111))),0,IF($F$7=0,0,INDIRECT(W111))),0)</f>
        <v/>
      </c>
    </row>
    <row r="111" ht="15" customHeight="1">
      <c r="B111" s="88" t="inlineStr">
        <is>
          <t>Астрологические практики</t>
        </is>
      </c>
    </row>
    <row r="112">
      <c r="B112" s="86" t="n"/>
      <c r="C112" s="22" t="n">
        <v>22417</v>
      </c>
      <c r="E112" s="22" t="inlineStr">
        <is>
          <t>Мандалы и хералы на 2015 год + гороскоп. Козерог</t>
        </is>
      </c>
      <c r="F112" s="105">
        <f>ROUNDUP(N113-(N113/100*X113),0)</f>
        <v/>
      </c>
      <c r="H112" s="22" t="inlineStr">
        <is>
          <t>АСТ</t>
        </is>
      </c>
      <c r="I112" s="22" t="n">
        <v>2014</v>
      </c>
      <c r="J112" s="75" t="inlineStr">
        <is>
          <t>9785170852956</t>
        </is>
      </c>
      <c r="K112" s="75" t="inlineStr">
        <is>
          <t>Книги</t>
        </is>
      </c>
      <c r="L112" s="22">
        <f>ROUND(100-(F113/(M113/100)),0)</f>
        <v/>
      </c>
      <c r="M112" s="105" t="n">
        <v>145</v>
      </c>
      <c r="N112" s="105" t="n">
        <v>127</v>
      </c>
      <c r="O112" s="20" t="inlineStr">
        <is>
          <t>https://magic-kniga.ru/items/22417</t>
        </is>
      </c>
      <c r="Q112" s="66" t="inlineStr">
        <is>
          <t>Мало</t>
        </is>
      </c>
      <c r="R112" s="20" t="n">
        <v>7</v>
      </c>
      <c r="V112" s="36">
        <f>MATCH(R113,discounts!A:A)</f>
        <v/>
      </c>
      <c r="W112" s="36">
        <f>ADDRESS(V113,$F$7+1,,,"discounts")</f>
        <v/>
      </c>
      <c r="X112" s="36">
        <f>ROUND(IF(ISNA(IF($F$7=0,0,INDIRECT(W113))),0,IF($F$7=0,0,INDIRECT(W113))),0)</f>
        <v/>
      </c>
    </row>
    <row r="113">
      <c r="B113" s="86" t="n"/>
      <c r="C113" s="22" t="n">
        <v>22418</v>
      </c>
      <c r="E113" s="22" t="inlineStr">
        <is>
          <t>Мандалы и хералы на 2015 год + гороскоп. Лев</t>
        </is>
      </c>
      <c r="F113" s="105">
        <f>ROUNDUP(N114-(N114/100*X114),0)</f>
        <v/>
      </c>
      <c r="H113" s="22" t="inlineStr">
        <is>
          <t>АСТ</t>
        </is>
      </c>
      <c r="I113" s="22" t="n">
        <v>2014</v>
      </c>
      <c r="J113" s="75" t="inlineStr">
        <is>
          <t>9785170852963</t>
        </is>
      </c>
      <c r="K113" s="75" t="inlineStr">
        <is>
          <t>Книги</t>
        </is>
      </c>
      <c r="L113" s="22">
        <f>ROUND(100-(F114/(M114/100)),0)</f>
        <v/>
      </c>
      <c r="M113" s="105" t="n">
        <v>145</v>
      </c>
      <c r="N113" s="105" t="n">
        <v>127</v>
      </c>
      <c r="O113" s="20" t="inlineStr">
        <is>
          <t>https://magic-kniga.ru/items/22418</t>
        </is>
      </c>
      <c r="Q113" s="66" t="inlineStr">
        <is>
          <t>Мало</t>
        </is>
      </c>
      <c r="R113" s="20" t="n">
        <v>7</v>
      </c>
      <c r="V113" s="36">
        <f>MATCH(R114,discounts!A:A)</f>
        <v/>
      </c>
      <c r="W113" s="36">
        <f>ADDRESS(V114,$F$7+1,,,"discounts")</f>
        <v/>
      </c>
      <c r="X113" s="36">
        <f>ROUND(IF(ISNA(IF($F$7=0,0,INDIRECT(W114))),0,IF($F$7=0,0,INDIRECT(W114))),0)</f>
        <v/>
      </c>
    </row>
    <row r="114">
      <c r="B114" s="86" t="n"/>
      <c r="C114" s="22" t="n">
        <v>22420</v>
      </c>
      <c r="E114" s="22" t="inlineStr">
        <is>
          <t>Мандалы и хералы на 2015 год + гороскоп. Рак</t>
        </is>
      </c>
      <c r="F114" s="105">
        <f>ROUNDUP(N115-(N115/100*X115),0)</f>
        <v/>
      </c>
      <c r="H114" s="22" t="inlineStr">
        <is>
          <t>АСТ</t>
        </is>
      </c>
      <c r="I114" s="22" t="n">
        <v>2014</v>
      </c>
      <c r="J114" s="75" t="inlineStr">
        <is>
          <t>9785170852987</t>
        </is>
      </c>
      <c r="K114" s="75" t="inlineStr">
        <is>
          <t>Книги</t>
        </is>
      </c>
      <c r="L114" s="22">
        <f>ROUND(100-(F115/(M115/100)),0)</f>
        <v/>
      </c>
      <c r="M114" s="105" t="n">
        <v>145</v>
      </c>
      <c r="N114" s="105" t="n">
        <v>127</v>
      </c>
      <c r="O114" s="20" t="inlineStr">
        <is>
          <t>https://magic-kniga.ru/items/22420</t>
        </is>
      </c>
      <c r="Q114" s="66" t="inlineStr">
        <is>
          <t>Мало</t>
        </is>
      </c>
      <c r="R114" s="20" t="n">
        <v>7</v>
      </c>
      <c r="V114" s="36">
        <f>MATCH(R115,discounts!A:A)</f>
        <v/>
      </c>
      <c r="W114" s="36">
        <f>ADDRESS(V115,$F$7+1,,,"discounts")</f>
        <v/>
      </c>
      <c r="X114" s="36">
        <f>ROUND(IF(ISNA(IF($F$7=0,0,INDIRECT(W115))),0,IF($F$7=0,0,INDIRECT(W115))),0)</f>
        <v/>
      </c>
    </row>
    <row r="115">
      <c r="B115" s="86" t="n"/>
      <c r="C115" s="22" t="n">
        <v>22421</v>
      </c>
      <c r="E115" s="22" t="inlineStr">
        <is>
          <t>Мандалы и хералы на 2015 год + гороскоп. Рыбы</t>
        </is>
      </c>
      <c r="F115" s="105">
        <f>ROUNDUP(N116-(N116/100*X116),0)</f>
        <v/>
      </c>
      <c r="H115" s="22" t="inlineStr">
        <is>
          <t>АСТ</t>
        </is>
      </c>
      <c r="I115" s="22" t="n">
        <v>2014</v>
      </c>
      <c r="J115" s="75" t="inlineStr">
        <is>
          <t>9785170852819</t>
        </is>
      </c>
      <c r="K115" s="75" t="inlineStr">
        <is>
          <t>Книги</t>
        </is>
      </c>
      <c r="L115" s="22">
        <f>ROUND(100-(F116/(M116/100)),0)</f>
        <v/>
      </c>
      <c r="M115" s="105" t="n">
        <v>145</v>
      </c>
      <c r="N115" s="105" t="n">
        <v>127</v>
      </c>
      <c r="O115" s="20" t="inlineStr">
        <is>
          <t>https://magic-kniga.ru/items/22421</t>
        </is>
      </c>
      <c r="Q115" s="66" t="inlineStr">
        <is>
          <t>Мало</t>
        </is>
      </c>
      <c r="R115" s="20" t="n">
        <v>7</v>
      </c>
      <c r="V115" s="36">
        <f>MATCH(R116,discounts!A:A)</f>
        <v/>
      </c>
      <c r="W115" s="36">
        <f>ADDRESS(V116,$F$7+1,,,"discounts")</f>
        <v/>
      </c>
      <c r="X115" s="36">
        <f>ROUND(IF(ISNA(IF($F$7=0,0,INDIRECT(W116))),0,IF($F$7=0,0,INDIRECT(W116))),0)</f>
        <v/>
      </c>
    </row>
    <row r="116">
      <c r="B116" s="86" t="n"/>
      <c r="C116" s="22" t="n">
        <v>22422</v>
      </c>
      <c r="E116" s="22" t="inlineStr">
        <is>
          <t>Мандалы и хералы на 2015 год + гороскоп. Скорпион</t>
        </is>
      </c>
      <c r="F116" s="105">
        <f>ROUNDUP(N117-(N117/100*X117),0)</f>
        <v/>
      </c>
      <c r="H116" s="22" t="inlineStr">
        <is>
          <t>АСТ</t>
        </is>
      </c>
      <c r="I116" s="22" t="n">
        <v>2014</v>
      </c>
      <c r="J116" s="75" t="inlineStr">
        <is>
          <t>9785170852826</t>
        </is>
      </c>
      <c r="K116" s="75" t="inlineStr">
        <is>
          <t>Книги</t>
        </is>
      </c>
      <c r="L116" s="22">
        <f>ROUND(100-(F117/(M117/100)),0)</f>
        <v/>
      </c>
      <c r="M116" s="105" t="n">
        <v>145</v>
      </c>
      <c r="N116" s="105" t="n">
        <v>127</v>
      </c>
      <c r="O116" s="20" t="inlineStr">
        <is>
          <t>https://magic-kniga.ru/items/22422</t>
        </is>
      </c>
      <c r="Q116" s="66" t="inlineStr">
        <is>
          <t>Мало</t>
        </is>
      </c>
      <c r="R116" s="20" t="n">
        <v>7</v>
      </c>
      <c r="V116" s="36">
        <f>MATCH(R117,discounts!A:A)</f>
        <v/>
      </c>
      <c r="W116" s="36">
        <f>ADDRESS(V117,$F$7+1,,,"discounts")</f>
        <v/>
      </c>
      <c r="X116" s="36">
        <f>ROUND(IF(ISNA(IF($F$7=0,0,INDIRECT(W117))),0,IF($F$7=0,0,INDIRECT(W117))),0)</f>
        <v/>
      </c>
    </row>
    <row r="117">
      <c r="B117" s="86" t="n"/>
      <c r="C117" s="22" t="n">
        <v>22423</v>
      </c>
      <c r="E117" s="22" t="inlineStr">
        <is>
          <t>Мандалы и хералы на 2015 год + гороскоп. Стрелец</t>
        </is>
      </c>
      <c r="F117" s="105">
        <f>ROUNDUP(N118-(N118/100*X118),0)</f>
        <v/>
      </c>
      <c r="H117" s="22" t="inlineStr">
        <is>
          <t>АСТ</t>
        </is>
      </c>
      <c r="I117" s="22" t="n">
        <v>2014</v>
      </c>
      <c r="J117" s="75" t="inlineStr">
        <is>
          <t>9785170852833</t>
        </is>
      </c>
      <c r="K117" s="75" t="inlineStr">
        <is>
          <t>Книги</t>
        </is>
      </c>
      <c r="L117" s="22">
        <f>ROUND(100-(F118/(M118/100)),0)</f>
        <v/>
      </c>
      <c r="M117" s="105" t="n">
        <v>145</v>
      </c>
      <c r="N117" s="105" t="n">
        <v>127</v>
      </c>
      <c r="O117" s="20" t="inlineStr">
        <is>
          <t>https://magic-kniga.ru/items/22423</t>
        </is>
      </c>
      <c r="Q117" s="66" t="inlineStr">
        <is>
          <t>Мало</t>
        </is>
      </c>
      <c r="R117" s="20" t="n">
        <v>7</v>
      </c>
      <c r="V117" s="36">
        <f>MATCH(R118,discounts!A:A)</f>
        <v/>
      </c>
      <c r="W117" s="36">
        <f>ADDRESS(V118,$F$7+1,,,"discounts")</f>
        <v/>
      </c>
      <c r="X117" s="36">
        <f>ROUND(IF(ISNA(IF($F$7=0,0,INDIRECT(W118))),0,IF($F$7=0,0,INDIRECT(W118))),0)</f>
        <v/>
      </c>
    </row>
    <row r="118">
      <c r="B118" s="86" t="n"/>
      <c r="C118" s="22" t="n">
        <v>22618</v>
      </c>
      <c r="D118" s="22" t="inlineStr">
        <is>
          <t>Штоль</t>
        </is>
      </c>
      <c r="E118" s="22" t="inlineStr">
        <is>
          <t>Азбука астропсихологии. Ведическая нумерология и астрология в основных понятиях и притчах</t>
        </is>
      </c>
      <c r="F118" s="105">
        <f>ROUNDUP(N119-(N119/100*X119),0)</f>
        <v/>
      </c>
      <c r="H118" s="22" t="inlineStr">
        <is>
          <t>Велигор</t>
        </is>
      </c>
      <c r="I118" s="22" t="n">
        <v>2015</v>
      </c>
      <c r="J118" s="75" t="inlineStr">
        <is>
          <t>9785888753521</t>
        </is>
      </c>
      <c r="K118" s="75" t="inlineStr">
        <is>
          <t>Книги</t>
        </is>
      </c>
      <c r="L118" s="22">
        <f>ROUND(100-(F119/(M119/100)),0)</f>
        <v/>
      </c>
      <c r="M118" s="105" t="n">
        <v>941</v>
      </c>
      <c r="N118" s="105" t="n">
        <v>819</v>
      </c>
      <c r="O118" s="20" t="inlineStr">
        <is>
          <t>https://magic-kniga.ru/items/22618</t>
        </is>
      </c>
      <c r="Q118" s="66" t="inlineStr">
        <is>
          <t>Мало</t>
        </is>
      </c>
      <c r="R118" s="20" t="n">
        <v>6</v>
      </c>
      <c r="V118" s="36">
        <f>MATCH(R119,discounts!A:A)</f>
        <v/>
      </c>
      <c r="W118" s="36">
        <f>ADDRESS(V119,$F$7+1,,,"discounts")</f>
        <v/>
      </c>
      <c r="X118" s="36">
        <f>ROUND(IF(ISNA(IF($F$7=0,0,INDIRECT(W119))),0,IF($F$7=0,0,INDIRECT(W119))),0)</f>
        <v/>
      </c>
    </row>
    <row r="119">
      <c r="B119" s="86" t="n"/>
      <c r="C119" s="22" t="n">
        <v>22941</v>
      </c>
      <c r="D119" s="22" t="inlineStr">
        <is>
          <t>Рынин Николай</t>
        </is>
      </c>
      <c r="E119" s="22" t="inlineStr">
        <is>
          <t>Лучистая энергия</t>
        </is>
      </c>
      <c r="F119" s="105">
        <f>ROUNDUP(N120-(N120/100*X120),0)</f>
        <v/>
      </c>
      <c r="H119" s="22" t="inlineStr">
        <is>
          <t>Книжный клуб Книговек</t>
        </is>
      </c>
      <c r="I119" s="22" t="n">
        <v>2014</v>
      </c>
      <c r="J119" s="75" t="inlineStr">
        <is>
          <t>9785422407835</t>
        </is>
      </c>
      <c r="K119" s="75" t="inlineStr">
        <is>
          <t>Книги</t>
        </is>
      </c>
      <c r="L119" s="22">
        <f>ROUND(100-(F120/(M120/100)),0)</f>
        <v/>
      </c>
      <c r="M119" s="105" t="n">
        <v>1739</v>
      </c>
      <c r="N119" s="105" t="n">
        <v>1513</v>
      </c>
      <c r="O119" s="20" t="inlineStr">
        <is>
          <t>https://magic-kniga.ru/items/22941</t>
        </is>
      </c>
      <c r="Q119" s="66" t="inlineStr">
        <is>
          <t>Мало</t>
        </is>
      </c>
      <c r="R119" s="20" t="n">
        <v>5</v>
      </c>
      <c r="V119" s="36">
        <f>MATCH(R120,discounts!A:A)</f>
        <v/>
      </c>
      <c r="W119" s="36">
        <f>ADDRESS(V120,$F$7+1,,,"discounts")</f>
        <v/>
      </c>
      <c r="X119" s="36">
        <f>ROUND(IF(ISNA(IF($F$7=0,0,INDIRECT(W120))),0,IF($F$7=0,0,INDIRECT(W120))),0)</f>
        <v/>
      </c>
    </row>
    <row r="120">
      <c r="B120" s="86" t="n"/>
      <c r="C120" s="22" t="n">
        <v>23586</v>
      </c>
      <c r="D120" s="22" t="inlineStr">
        <is>
          <t>Докучаева Татьяна</t>
        </is>
      </c>
      <c r="E120" s="22" t="inlineStr">
        <is>
          <t>Эра Водолея. Под небом Франции</t>
        </is>
      </c>
      <c r="F120" s="105">
        <f>ROUNDUP(N121-(N121/100*X121),0)</f>
        <v/>
      </c>
      <c r="H120" s="22" t="inlineStr">
        <is>
          <t>Медков</t>
        </is>
      </c>
      <c r="I120" s="22" t="n">
        <v>2012</v>
      </c>
      <c r="J120" s="75" t="inlineStr">
        <is>
          <t>9785902582298</t>
        </is>
      </c>
      <c r="K120" s="75" t="inlineStr">
        <is>
          <t>Книги</t>
        </is>
      </c>
      <c r="L120" s="22">
        <f>ROUND(100-(F121/(M121/100)),0)</f>
        <v/>
      </c>
      <c r="M120" s="105" t="n">
        <v>182</v>
      </c>
      <c r="N120" s="105" t="n">
        <v>159</v>
      </c>
      <c r="O120" s="20" t="inlineStr">
        <is>
          <t>https://magic-kniga.ru/items/23586</t>
        </is>
      </c>
      <c r="Q120" s="66" t="inlineStr">
        <is>
          <t>Мало</t>
        </is>
      </c>
      <c r="R120" s="20" t="n">
        <v>5</v>
      </c>
      <c r="V120" s="36">
        <f>MATCH(R121,discounts!A:A)</f>
        <v/>
      </c>
      <c r="W120" s="36">
        <f>ADDRESS(V121,$F$7+1,,,"discounts")</f>
        <v/>
      </c>
      <c r="X120" s="36">
        <f>ROUND(IF(ISNA(IF($F$7=0,0,INDIRECT(W121))),0,IF($F$7=0,0,INDIRECT(W121))),0)</f>
        <v/>
      </c>
    </row>
    <row r="121">
      <c r="B121" s="86" t="n"/>
      <c r="C121" s="22" t="n">
        <v>23663</v>
      </c>
      <c r="D121" s="22" t="inlineStr">
        <is>
          <t>Яросвет Самовидец</t>
        </is>
      </c>
      <c r="E121" s="22" t="inlineStr">
        <is>
          <t>Астрология. О взаимоотношениях мужчины и женщины. Узнай своего партнера</t>
        </is>
      </c>
      <c r="F121" s="105">
        <f>ROUNDUP(N122-(N122/100*X122),0)</f>
        <v/>
      </c>
      <c r="H121" s="22" t="inlineStr">
        <is>
          <t>Амрита-русь</t>
        </is>
      </c>
      <c r="I121" s="22" t="n">
        <v>2016</v>
      </c>
      <c r="J121" s="75" t="inlineStr">
        <is>
          <t>9785000535097</t>
        </is>
      </c>
      <c r="K121" s="75" t="inlineStr">
        <is>
          <t>Книги</t>
        </is>
      </c>
      <c r="L121" s="22">
        <f>ROUND(100-(F122/(M122/100)),0)</f>
        <v/>
      </c>
      <c r="M121" s="105" t="n">
        <v>1020</v>
      </c>
      <c r="N121" s="105" t="n">
        <v>888</v>
      </c>
      <c r="O121" s="20" t="inlineStr">
        <is>
          <t>https://magic-kniga.ru/items/23663</t>
        </is>
      </c>
      <c r="Q121" s="66" t="inlineStr">
        <is>
          <t>Мало</t>
        </is>
      </c>
      <c r="R121" s="20" t="n">
        <v>7</v>
      </c>
      <c r="V121" s="36">
        <f>MATCH(R122,discounts!A:A)</f>
        <v/>
      </c>
      <c r="W121" s="36">
        <f>ADDRESS(V122,$F$7+1,,,"discounts")</f>
        <v/>
      </c>
      <c r="X121" s="36">
        <f>ROUND(IF(ISNA(IF($F$7=0,0,INDIRECT(W122))),0,IF($F$7=0,0,INDIRECT(W122))),0)</f>
        <v/>
      </c>
    </row>
    <row r="122">
      <c r="B122" s="86" t="n"/>
      <c r="C122" s="22" t="n">
        <v>18835</v>
      </c>
      <c r="D122" s="22" t="inlineStr">
        <is>
          <t>Щитов Б.Б.</t>
        </is>
      </c>
      <c r="E122" s="22" t="inlineStr">
        <is>
          <t>Основы Астрологии. Звездная астрология. Том 11</t>
        </is>
      </c>
      <c r="F122" s="105">
        <f>ROUNDUP(N123-(N123/100*X123),0)</f>
        <v/>
      </c>
      <c r="H122" s="22" t="inlineStr">
        <is>
          <t>Велигор</t>
        </is>
      </c>
      <c r="I122" s="22" t="n">
        <v>2023</v>
      </c>
      <c r="J122" s="75" t="inlineStr">
        <is>
          <t>9785917421964</t>
        </is>
      </c>
      <c r="K122" s="75" t="inlineStr">
        <is>
          <t>Книги</t>
        </is>
      </c>
      <c r="L122" s="22">
        <f>ROUND(100-(F123/(M123/100)),0)</f>
        <v/>
      </c>
      <c r="M122" s="105" t="n">
        <v>4459</v>
      </c>
      <c r="N122" s="105" t="n">
        <v>3880</v>
      </c>
      <c r="O122" s="20" t="inlineStr">
        <is>
          <t>https://magic-kniga.ru/items/18835</t>
        </is>
      </c>
      <c r="Q122" s="66" t="inlineStr">
        <is>
          <t>Мало</t>
        </is>
      </c>
      <c r="R122" s="20" t="n">
        <v>8</v>
      </c>
      <c r="V122" s="36">
        <f>MATCH(R123,discounts!A:A)</f>
        <v/>
      </c>
      <c r="W122" s="36">
        <f>ADDRESS(V123,$F$7+1,,,"discounts")</f>
        <v/>
      </c>
      <c r="X122" s="36">
        <f>ROUND(IF(ISNA(IF($F$7=0,0,INDIRECT(W123))),0,IF($F$7=0,0,INDIRECT(W123))),0)</f>
        <v/>
      </c>
    </row>
    <row r="123">
      <c r="B123" s="86" t="n"/>
      <c r="C123" s="22" t="n">
        <v>18836</v>
      </c>
      <c r="D123" s="22" t="inlineStr">
        <is>
          <t>Щитов Б.Б.</t>
        </is>
      </c>
      <c r="E123" s="22" t="inlineStr">
        <is>
          <t>Основы Астрологии. Первичный анализ гороскопа. Гороскоп под микроскопом. Том 12</t>
        </is>
      </c>
      <c r="F123" s="105">
        <f>ROUNDUP(N124-(N124/100*X124),0)</f>
        <v/>
      </c>
      <c r="H123" s="22" t="inlineStr">
        <is>
          <t>Велигор</t>
        </is>
      </c>
      <c r="I123" s="22" t="n">
        <v>2023</v>
      </c>
      <c r="J123" s="75" t="inlineStr">
        <is>
          <t>9785917422107</t>
        </is>
      </c>
      <c r="K123" s="75" t="inlineStr">
        <is>
          <t>Книги</t>
        </is>
      </c>
      <c r="L123" s="22">
        <f>ROUND(100-(F124/(M124/100)),0)</f>
        <v/>
      </c>
      <c r="M123" s="105" t="n">
        <v>4459</v>
      </c>
      <c r="N123" s="105" t="n">
        <v>3880</v>
      </c>
      <c r="O123" s="20" t="inlineStr">
        <is>
          <t>https://magic-kniga.ru/items/18836</t>
        </is>
      </c>
      <c r="Q123" s="66" t="inlineStr">
        <is>
          <t>Мало</t>
        </is>
      </c>
      <c r="R123" s="20" t="n">
        <v>8</v>
      </c>
      <c r="V123" s="36">
        <f>MATCH(R124,discounts!A:A)</f>
        <v/>
      </c>
      <c r="W123" s="36">
        <f>ADDRESS(V124,$F$7+1,,,"discounts")</f>
        <v/>
      </c>
      <c r="X123" s="36">
        <f>ROUND(IF(ISNA(IF($F$7=0,0,INDIRECT(W124))),0,IF($F$7=0,0,INDIRECT(W124))),0)</f>
        <v/>
      </c>
    </row>
    <row r="124">
      <c r="B124" s="86" t="n"/>
      <c r="C124" s="22" t="n">
        <v>19530</v>
      </c>
      <c r="E124" s="22" t="inlineStr">
        <is>
          <t>Затмения. Третье тысячелетие</t>
        </is>
      </c>
      <c r="F124" s="105">
        <f>ROUNDUP(N125-(N125/100*X125),0)</f>
        <v/>
      </c>
      <c r="H124" s="22" t="inlineStr">
        <is>
          <t>Медков</t>
        </is>
      </c>
      <c r="I124" s="22" t="n">
        <v>2015</v>
      </c>
      <c r="J124" s="75" t="inlineStr">
        <is>
          <t>9785902582779</t>
        </is>
      </c>
      <c r="K124" s="75" t="inlineStr">
        <is>
          <t>Книги</t>
        </is>
      </c>
      <c r="L124" s="22">
        <f>ROUND(100-(F125/(M125/100)),0)</f>
        <v/>
      </c>
      <c r="M124" s="105" t="n">
        <v>170</v>
      </c>
      <c r="N124" s="105" t="n">
        <v>148</v>
      </c>
      <c r="O124" s="20" t="inlineStr">
        <is>
          <t>https://magic-kniga.ru/items/19530</t>
        </is>
      </c>
      <c r="Q124" s="66" t="inlineStr">
        <is>
          <t>Мало</t>
        </is>
      </c>
      <c r="R124" s="20" t="n">
        <v>7</v>
      </c>
      <c r="V124" s="36">
        <f>MATCH(R125,discounts!A:A)</f>
        <v/>
      </c>
      <c r="W124" s="36">
        <f>ADDRESS(V125,$F$7+1,,,"discounts")</f>
        <v/>
      </c>
      <c r="X124" s="36">
        <f>ROUND(IF(ISNA(IF($F$7=0,0,INDIRECT(W125))),0,IF($F$7=0,0,INDIRECT(W125))),0)</f>
        <v/>
      </c>
    </row>
    <row r="125">
      <c r="B125" s="86" t="n"/>
      <c r="C125" s="22" t="n">
        <v>20114</v>
      </c>
      <c r="D125" s="22" t="inlineStr">
        <is>
          <t>Матвеев Сергей Александрович</t>
        </is>
      </c>
      <c r="E125" s="22" t="inlineStr">
        <is>
          <t>Астрология денег</t>
        </is>
      </c>
      <c r="F125" s="105">
        <f>ROUNDUP(N126-(N126/100*X126),0)</f>
        <v/>
      </c>
      <c r="H125" s="22" t="inlineStr">
        <is>
          <t>Амрита-русь</t>
        </is>
      </c>
      <c r="I125" s="22" t="n">
        <v>2014</v>
      </c>
      <c r="J125" s="75" t="inlineStr">
        <is>
          <t>9785000530986</t>
        </is>
      </c>
      <c r="K125" s="75" t="inlineStr">
        <is>
          <t>Книги</t>
        </is>
      </c>
      <c r="L125" s="22">
        <f>ROUND(100-(F126/(M126/100)),0)</f>
        <v/>
      </c>
      <c r="M125" s="105" t="n">
        <v>224</v>
      </c>
      <c r="N125" s="105" t="n">
        <v>195</v>
      </c>
      <c r="O125" s="20" t="inlineStr">
        <is>
          <t>https://magic-kniga.ru/items/20114</t>
        </is>
      </c>
      <c r="Q125" s="66" t="inlineStr">
        <is>
          <t>Мало</t>
        </is>
      </c>
      <c r="R125" s="20" t="n">
        <v>7</v>
      </c>
      <c r="V125" s="36">
        <f>MATCH(R126,discounts!A:A)</f>
        <v/>
      </c>
      <c r="W125" s="36">
        <f>ADDRESS(V126,$F$7+1,,,"discounts")</f>
        <v/>
      </c>
      <c r="X125" s="36">
        <f>ROUND(IF(ISNA(IF($F$7=0,0,INDIRECT(W126))),0,IF($F$7=0,0,INDIRECT(W126))),0)</f>
        <v/>
      </c>
    </row>
    <row r="126">
      <c r="B126" s="86" t="n"/>
      <c r="C126" s="22" t="n">
        <v>12800</v>
      </c>
      <c r="D126" s="22" t="inlineStr">
        <is>
          <t>Волгин Александр</t>
        </is>
      </c>
      <c r="E126" s="22" t="inlineStr">
        <is>
          <t>Древняя астрология. Эзотеризм астрологии</t>
        </is>
      </c>
      <c r="F126" s="105">
        <f>ROUNDUP(N127-(N127/100*X127),0)</f>
        <v/>
      </c>
      <c r="H126" s="22" t="inlineStr">
        <is>
          <t>Акубенс</t>
        </is>
      </c>
      <c r="I126" s="22" t="n">
        <v>2014</v>
      </c>
      <c r="J126" s="75" t="inlineStr">
        <is>
          <t>9789662175189</t>
        </is>
      </c>
      <c r="K126" s="75" t="inlineStr">
        <is>
          <t>Книги</t>
        </is>
      </c>
      <c r="L126" s="22">
        <f>ROUND(100-(F127/(M127/100)),0)</f>
        <v/>
      </c>
      <c r="M126" s="105" t="n">
        <v>2001</v>
      </c>
      <c r="N126" s="105" t="n">
        <v>1741</v>
      </c>
      <c r="O126" s="20" t="inlineStr">
        <is>
          <t>https://magic-kniga.ru/items/12800</t>
        </is>
      </c>
      <c r="Q126" s="66" t="inlineStr">
        <is>
          <t>Мало</t>
        </is>
      </c>
      <c r="R126" s="20" t="n">
        <v>8</v>
      </c>
      <c r="V126" s="36">
        <f>MATCH(R127,discounts!A:A)</f>
        <v/>
      </c>
      <c r="W126" s="36">
        <f>ADDRESS(V127,$F$7+1,,,"discounts")</f>
        <v/>
      </c>
      <c r="X126" s="36">
        <f>ROUND(IF(ISNA(IF($F$7=0,0,INDIRECT(W127))),0,IF($F$7=0,0,INDIRECT(W127))),0)</f>
        <v/>
      </c>
    </row>
    <row r="127">
      <c r="B127" s="86" t="n"/>
      <c r="C127" s="22" t="n">
        <v>12957</v>
      </c>
      <c r="D127" s="22" t="inlineStr">
        <is>
          <t>Стефани Джин Клемент</t>
        </is>
      </c>
      <c r="E127" s="22" t="inlineStr">
        <is>
          <t>Астрология и духовное развитие. Откройте высшее предназначение</t>
        </is>
      </c>
      <c r="F127" s="105">
        <f>ROUNDUP(N128-(N128/100*X128),0)</f>
        <v/>
      </c>
      <c r="H127" s="22" t="inlineStr">
        <is>
          <t>Весь</t>
        </is>
      </c>
      <c r="I127" s="22" t="n">
        <v>2011</v>
      </c>
      <c r="J127" s="75" t="inlineStr">
        <is>
          <t>9785957320777</t>
        </is>
      </c>
      <c r="K127" s="75" t="inlineStr">
        <is>
          <t>Книги</t>
        </is>
      </c>
      <c r="L127" s="22">
        <f>ROUND(100-(F128/(M128/100)),0)</f>
        <v/>
      </c>
      <c r="M127" s="105" t="n">
        <v>321</v>
      </c>
      <c r="N127" s="105" t="n">
        <v>280</v>
      </c>
      <c r="O127" s="20" t="inlineStr">
        <is>
          <t>https://magic-kniga.ru/items/12957</t>
        </is>
      </c>
      <c r="Q127" s="66" t="inlineStr">
        <is>
          <t>Мало</t>
        </is>
      </c>
      <c r="R127" s="20" t="n">
        <v>2</v>
      </c>
      <c r="V127" s="36">
        <f>MATCH(R128,discounts!A:A)</f>
        <v/>
      </c>
      <c r="W127" s="36">
        <f>ADDRESS(V128,$F$7+1,,,"discounts")</f>
        <v/>
      </c>
      <c r="X127" s="36">
        <f>ROUND(IF(ISNA(IF($F$7=0,0,INDIRECT(W128))),0,IF($F$7=0,0,INDIRECT(W128))),0)</f>
        <v/>
      </c>
    </row>
    <row r="128">
      <c r="B128" s="86" t="n"/>
      <c r="C128" s="22" t="n">
        <v>13555</v>
      </c>
      <c r="D128" s="22" t="inlineStr">
        <is>
          <t>Маякова Снежанна</t>
        </is>
      </c>
      <c r="E128" s="22" t="inlineStr">
        <is>
          <t>Здоровье под Звездой Магов (медицинская астрология)</t>
        </is>
      </c>
      <c r="F128" s="105">
        <f>ROUNDUP(N129-(N129/100*X129),0)</f>
        <v/>
      </c>
      <c r="H128" s="22" t="inlineStr">
        <is>
          <t>Профит-Стайл</t>
        </is>
      </c>
      <c r="I128" s="22" t="n">
        <v>2009</v>
      </c>
      <c r="J128" s="75" t="inlineStr">
        <is>
          <t>9785988571513</t>
        </is>
      </c>
      <c r="K128" s="75" t="inlineStr">
        <is>
          <t>Книги</t>
        </is>
      </c>
      <c r="L128" s="22">
        <f>ROUND(100-(F129/(M129/100)),0)</f>
        <v/>
      </c>
      <c r="M128" s="105" t="n">
        <v>819</v>
      </c>
      <c r="N128" s="105" t="n">
        <v>713</v>
      </c>
      <c r="O128" s="20" t="inlineStr">
        <is>
          <t>https://magic-kniga.ru/items/13555</t>
        </is>
      </c>
      <c r="Q128" s="66" t="inlineStr">
        <is>
          <t>Мало</t>
        </is>
      </c>
      <c r="R128" s="20" t="n">
        <v>2</v>
      </c>
      <c r="V128" s="36">
        <f>MATCH(R129,discounts!A:A)</f>
        <v/>
      </c>
      <c r="W128" s="36">
        <f>ADDRESS(V129,$F$7+1,,,"discounts")</f>
        <v/>
      </c>
      <c r="X128" s="36">
        <f>ROUND(IF(ISNA(IF($F$7=0,0,INDIRECT(W129))),0,IF($F$7=0,0,INDIRECT(W129))),0)</f>
        <v/>
      </c>
    </row>
    <row r="129">
      <c r="B129" s="86" t="n"/>
      <c r="C129" s="22" t="n">
        <v>13570</v>
      </c>
      <c r="D129" s="22" t="inlineStr">
        <is>
          <t>Фесечко А.И.</t>
        </is>
      </c>
      <c r="E129" s="22" t="inlineStr">
        <is>
          <t>Медицинская астрология. Словарь-справочник</t>
        </is>
      </c>
      <c r="F129" s="105">
        <f>ROUNDUP(N130-(N130/100*X130),0)</f>
        <v/>
      </c>
      <c r="H129" s="22" t="inlineStr">
        <is>
          <t>Профит-Стайл</t>
        </is>
      </c>
      <c r="I129" s="22" t="n">
        <v>2016</v>
      </c>
      <c r="J129" s="75" t="inlineStr">
        <is>
          <t>9785988573517</t>
        </is>
      </c>
      <c r="K129" s="75" t="inlineStr">
        <is>
          <t>Книги</t>
        </is>
      </c>
      <c r="L129" s="22">
        <f>ROUND(100-(F130/(M130/100)),0)</f>
        <v/>
      </c>
      <c r="M129" s="105" t="n">
        <v>819</v>
      </c>
      <c r="N129" s="105" t="n">
        <v>713</v>
      </c>
      <c r="O129" s="20" t="inlineStr">
        <is>
          <t>https://magic-kniga.ru/items/13570</t>
        </is>
      </c>
      <c r="Q129" s="66" t="inlineStr">
        <is>
          <t>Мало</t>
        </is>
      </c>
      <c r="R129" s="20" t="n">
        <v>4</v>
      </c>
      <c r="V129" s="36">
        <f>MATCH(R130,discounts!A:A)</f>
        <v/>
      </c>
      <c r="W129" s="36">
        <f>ADDRESS(V130,$F$7+1,,,"discounts")</f>
        <v/>
      </c>
      <c r="X129" s="36">
        <f>ROUND(IF(ISNA(IF($F$7=0,0,INDIRECT(W130))),0,IF($F$7=0,0,INDIRECT(W130))),0)</f>
        <v/>
      </c>
    </row>
    <row r="130">
      <c r="B130" s="86" t="n"/>
      <c r="C130" s="22" t="n">
        <v>14004</v>
      </c>
      <c r="D130" s="22" t="inlineStr">
        <is>
          <t>Докучаева Татьяна</t>
        </is>
      </c>
      <c r="E130" s="22" t="inlineStr">
        <is>
          <t>Эра водолея. Страсти по Нобелю</t>
        </is>
      </c>
      <c r="F130" s="105">
        <f>ROUNDUP(N131-(N131/100*X131),0)</f>
        <v/>
      </c>
      <c r="H130" s="22" t="inlineStr">
        <is>
          <t>Медков</t>
        </is>
      </c>
      <c r="I130" s="22" t="n">
        <v>2011</v>
      </c>
      <c r="J130" s="75" t="inlineStr">
        <is>
          <t>9785902582274</t>
        </is>
      </c>
      <c r="K130" s="75" t="inlineStr">
        <is>
          <t>Книги</t>
        </is>
      </c>
      <c r="L130" s="22">
        <f>ROUND(100-(F131/(M131/100)),0)</f>
        <v/>
      </c>
      <c r="M130" s="105" t="n">
        <v>590</v>
      </c>
      <c r="N130" s="105" t="n">
        <v>514</v>
      </c>
      <c r="O130" s="20" t="inlineStr">
        <is>
          <t>https://magic-kniga.ru/items/14004</t>
        </is>
      </c>
      <c r="Q130" s="66" t="inlineStr">
        <is>
          <t>Мало</t>
        </is>
      </c>
      <c r="R130" s="20" t="n">
        <v>7</v>
      </c>
      <c r="V130" s="36">
        <f>MATCH(R131,discounts!A:A)</f>
        <v/>
      </c>
      <c r="W130" s="36">
        <f>ADDRESS(V131,$F$7+1,,,"discounts")</f>
        <v/>
      </c>
      <c r="X130" s="36">
        <f>ROUND(IF(ISNA(IF($F$7=0,0,INDIRECT(W131))),0,IF($F$7=0,0,INDIRECT(W131))),0)</f>
        <v/>
      </c>
    </row>
    <row r="131">
      <c r="B131" s="86" t="n"/>
      <c r="C131" s="22" t="n">
        <v>14125</v>
      </c>
      <c r="D131" s="22" t="inlineStr">
        <is>
          <t>Шао Хэ</t>
        </is>
      </c>
      <c r="E131" s="22" t="inlineStr">
        <is>
          <t>Планеты в знаках Зодиака</t>
        </is>
      </c>
      <c r="F131" s="105">
        <f>ROUNDUP(N132-(N132/100*X132),0)</f>
        <v/>
      </c>
      <c r="H131" s="22" t="inlineStr">
        <is>
          <t>Профит-Стайл</t>
        </is>
      </c>
      <c r="I131" s="22" t="n">
        <v>2021</v>
      </c>
      <c r="J131" s="75" t="inlineStr">
        <is>
          <t>9785988575870</t>
        </is>
      </c>
      <c r="K131" s="75" t="inlineStr">
        <is>
          <t>Книги</t>
        </is>
      </c>
      <c r="L131" s="22">
        <f>ROUND(100-(F132/(M132/100)),0)</f>
        <v/>
      </c>
      <c r="M131" s="105" t="n">
        <v>450</v>
      </c>
      <c r="N131" s="105" t="n">
        <v>392</v>
      </c>
      <c r="O131" s="20" t="inlineStr">
        <is>
          <t>https://magic-kniga.ru/items/14125</t>
        </is>
      </c>
      <c r="Q131" s="66" t="inlineStr">
        <is>
          <t>Мало</t>
        </is>
      </c>
      <c r="R131" s="20" t="n">
        <v>2</v>
      </c>
      <c r="V131" s="36">
        <f>MATCH(R132,discounts!A:A)</f>
        <v/>
      </c>
      <c r="W131" s="36">
        <f>ADDRESS(V132,$F$7+1,,,"discounts")</f>
        <v/>
      </c>
      <c r="X131" s="36">
        <f>ROUND(IF(ISNA(IF($F$7=0,0,INDIRECT(W132))),0,IF($F$7=0,0,INDIRECT(W132))),0)</f>
        <v/>
      </c>
    </row>
    <row r="132">
      <c r="B132" s="86" t="n"/>
      <c r="C132" s="22" t="n">
        <v>14173</v>
      </c>
      <c r="D132" s="22" t="inlineStr">
        <is>
          <t>Савин Валерий</t>
        </is>
      </c>
      <c r="E132" s="22" t="inlineStr">
        <is>
          <t>Практическая астрология для родителей и учителей</t>
        </is>
      </c>
      <c r="F132" s="105">
        <f>ROUNDUP(N133-(N133/100*X133),0)</f>
        <v/>
      </c>
      <c r="H132" s="22" t="inlineStr">
        <is>
          <t>Велигор</t>
        </is>
      </c>
      <c r="I132" s="22" t="n">
        <v>2022</v>
      </c>
      <c r="J132" s="75" t="inlineStr">
        <is>
          <t>9785917421131</t>
        </is>
      </c>
      <c r="K132" s="75" t="inlineStr">
        <is>
          <t>Книги</t>
        </is>
      </c>
      <c r="L132" s="22">
        <f>ROUND(100-(F133/(M133/100)),0)</f>
        <v/>
      </c>
      <c r="M132" s="105" t="n">
        <v>450</v>
      </c>
      <c r="N132" s="105" t="n">
        <v>392</v>
      </c>
      <c r="O132" s="20" t="inlineStr">
        <is>
          <t>https://magic-kniga.ru/items/14173</t>
        </is>
      </c>
      <c r="Q132" s="66" t="inlineStr">
        <is>
          <t>Мало</t>
        </is>
      </c>
      <c r="R132" s="20" t="n">
        <v>8</v>
      </c>
      <c r="V132" s="36">
        <f>MATCH(R133,discounts!A:A)</f>
        <v/>
      </c>
      <c r="W132" s="36">
        <f>ADDRESS(V133,$F$7+1,,,"discounts")</f>
        <v/>
      </c>
      <c r="X132" s="36">
        <f>ROUND(IF(ISNA(IF($F$7=0,0,INDIRECT(W133))),0,IF($F$7=0,0,INDIRECT(W133))),0)</f>
        <v/>
      </c>
    </row>
    <row r="133">
      <c r="B133" s="86" t="n"/>
      <c r="C133" s="22" t="n">
        <v>14388</v>
      </c>
      <c r="D133" s="22" t="inlineStr">
        <is>
          <t>Сухарев В.А.</t>
        </is>
      </c>
      <c r="E133" s="22" t="inlineStr">
        <is>
          <t>Миром правит закон космических резонансов</t>
        </is>
      </c>
      <c r="F133" s="105">
        <f>ROUNDUP(N134-(N134/100*X134),0)</f>
        <v/>
      </c>
      <c r="H133" s="22" t="inlineStr">
        <is>
          <t>Амрита-русь</t>
        </is>
      </c>
      <c r="I133" s="22" t="n">
        <v>2012</v>
      </c>
      <c r="J133" s="75" t="inlineStr">
        <is>
          <t>9785413005552</t>
        </is>
      </c>
      <c r="K133" s="75" t="inlineStr">
        <is>
          <t>Книги</t>
        </is>
      </c>
      <c r="L133" s="22">
        <f>ROUND(100-(F134/(M134/100)),0)</f>
        <v/>
      </c>
      <c r="M133" s="105" t="n">
        <v>356</v>
      </c>
      <c r="N133" s="105" t="n">
        <v>310</v>
      </c>
      <c r="O133" s="20" t="inlineStr">
        <is>
          <t>https://magic-kniga.ru/items/14388</t>
        </is>
      </c>
      <c r="Q133" s="66" t="inlineStr">
        <is>
          <t>Мало</t>
        </is>
      </c>
      <c r="R133" s="20" t="n">
        <v>2</v>
      </c>
      <c r="V133" s="36">
        <f>MATCH(R134,discounts!A:A)</f>
        <v/>
      </c>
      <c r="W133" s="36">
        <f>ADDRESS(V134,$F$7+1,,,"discounts")</f>
        <v/>
      </c>
      <c r="X133" s="36">
        <f>ROUND(IF(ISNA(IF($F$7=0,0,INDIRECT(W134))),0,IF($F$7=0,0,INDIRECT(W134))),0)</f>
        <v/>
      </c>
    </row>
    <row r="134">
      <c r="B134" s="86" t="n"/>
      <c r="C134" s="22" t="n">
        <v>7321</v>
      </c>
      <c r="D134" s="22" t="inlineStr">
        <is>
          <t>Кош М.</t>
        </is>
      </c>
      <c r="E134" s="22" t="inlineStr">
        <is>
          <t>Семейный гороскоп до 2014 года</t>
        </is>
      </c>
      <c r="F134" s="105">
        <f>ROUNDUP(N135-(N135/100*X135),0)</f>
        <v/>
      </c>
      <c r="H134" s="22" t="inlineStr">
        <is>
          <t>Рипол Классик</t>
        </is>
      </c>
      <c r="I134" s="22" t="n">
        <v>2008</v>
      </c>
      <c r="J134" s="75" t="inlineStr">
        <is>
          <t>9785386008390</t>
        </is>
      </c>
      <c r="K134" s="75" t="inlineStr">
        <is>
          <t>Книги</t>
        </is>
      </c>
      <c r="L134" s="22">
        <f>ROUND(100-(F135/(M135/100)),0)</f>
        <v/>
      </c>
      <c r="M134" s="105" t="n">
        <v>372</v>
      </c>
      <c r="N134" s="105" t="n">
        <v>324</v>
      </c>
      <c r="O134" s="20" t="inlineStr">
        <is>
          <t>https://magic-kniga.ru/items/7321</t>
        </is>
      </c>
      <c r="Q134" s="66" t="inlineStr">
        <is>
          <t>Мало</t>
        </is>
      </c>
      <c r="R134" s="20" t="n">
        <v>5</v>
      </c>
      <c r="V134" s="36">
        <f>MATCH(R135,discounts!A:A)</f>
        <v/>
      </c>
      <c r="W134" s="36">
        <f>ADDRESS(V135,$F$7+1,,,"discounts")</f>
        <v/>
      </c>
      <c r="X134" s="36">
        <f>ROUND(IF(ISNA(IF($F$7=0,0,INDIRECT(W135))),0,IF($F$7=0,0,INDIRECT(W135))),0)</f>
        <v/>
      </c>
    </row>
    <row r="135">
      <c r="B135" s="86" t="n"/>
      <c r="C135" s="22" t="n">
        <v>24938</v>
      </c>
      <c r="D135" s="22" t="inlineStr">
        <is>
          <t>Александр Рей</t>
        </is>
      </c>
      <c r="E135" s="22" t="inlineStr">
        <is>
          <t>Браки богов. Астропсихология любви</t>
        </is>
      </c>
      <c r="F135" s="105">
        <f>ROUNDUP(N136-(N136/100*X136),0)</f>
        <v/>
      </c>
      <c r="H135" s="22" t="inlineStr">
        <is>
          <t>Весь</t>
        </is>
      </c>
      <c r="I135" s="22" t="n">
        <v>2016</v>
      </c>
      <c r="J135" s="75" t="inlineStr">
        <is>
          <t>9785957329138</t>
        </is>
      </c>
      <c r="K135" s="75" t="inlineStr">
        <is>
          <t>Книги</t>
        </is>
      </c>
      <c r="L135" s="22">
        <f>ROUND(100-(F136/(M136/100)),0)</f>
        <v/>
      </c>
      <c r="M135" s="105" t="n">
        <v>369</v>
      </c>
      <c r="N135" s="105" t="n">
        <v>322</v>
      </c>
      <c r="O135" s="20" t="inlineStr">
        <is>
          <t>https://magic-kniga.ru/items/24938</t>
        </is>
      </c>
      <c r="Q135" s="66" t="inlineStr">
        <is>
          <t>Мало</t>
        </is>
      </c>
      <c r="R135" s="20" t="n">
        <v>2</v>
      </c>
      <c r="V135" s="36">
        <f>MATCH(R136,discounts!A:A)</f>
        <v/>
      </c>
      <c r="W135" s="36">
        <f>ADDRESS(V136,$F$7+1,,,"discounts")</f>
        <v/>
      </c>
      <c r="X135" s="36">
        <f>ROUND(IF(ISNA(IF($F$7=0,0,INDIRECT(W136))),0,IF($F$7=0,0,INDIRECT(W136))),0)</f>
        <v/>
      </c>
    </row>
    <row r="136">
      <c r="B136" s="86" t="n"/>
      <c r="C136" s="22" t="n">
        <v>24674</v>
      </c>
      <c r="D136" s="22" t="inlineStr">
        <is>
          <t>Яросвет Самовидец</t>
        </is>
      </c>
      <c r="E136" s="22" t="inlineStr">
        <is>
          <t>Астрология. Дао Дэ Цзин для знаков Зодиака</t>
        </is>
      </c>
      <c r="F136" s="105">
        <f>ROUNDUP(N137-(N137/100*X137),0)</f>
        <v/>
      </c>
      <c r="H136" s="22" t="inlineStr">
        <is>
          <t>Амрита-русь</t>
        </is>
      </c>
      <c r="I136" s="22" t="n">
        <v>2015</v>
      </c>
      <c r="J136" s="75" t="inlineStr">
        <is>
          <t>9785000534403</t>
        </is>
      </c>
      <c r="K136" s="75" t="inlineStr">
        <is>
          <t>Книги</t>
        </is>
      </c>
      <c r="L136" s="22">
        <f>ROUND(100-(F137/(M137/100)),0)</f>
        <v/>
      </c>
      <c r="M136" s="105" t="n">
        <v>838</v>
      </c>
      <c r="N136" s="105" t="n">
        <v>730</v>
      </c>
      <c r="O136" s="20" t="inlineStr">
        <is>
          <t>https://magic-kniga.ru/items/24674</t>
        </is>
      </c>
      <c r="Q136" s="66" t="inlineStr">
        <is>
          <t>Мало</t>
        </is>
      </c>
      <c r="R136" s="20" t="n">
        <v>7</v>
      </c>
      <c r="V136" s="36">
        <f>MATCH(R137,discounts!A:A)</f>
        <v/>
      </c>
      <c r="W136" s="36">
        <f>ADDRESS(V137,$F$7+1,,,"discounts")</f>
        <v/>
      </c>
      <c r="X136" s="36">
        <f>ROUND(IF(ISNA(IF($F$7=0,0,INDIRECT(W137))),0,IF($F$7=0,0,INDIRECT(W137))),0)</f>
        <v/>
      </c>
    </row>
    <row r="137">
      <c r="B137" s="86" t="n"/>
      <c r="C137" s="22" t="n">
        <v>24729</v>
      </c>
      <c r="D137" s="22" t="inlineStr">
        <is>
          <t>Поттенджер</t>
        </is>
      </c>
      <c r="E137" s="22" t="inlineStr">
        <is>
          <t>От заботы до власти. Сила материнской любви в вашем гороскопе</t>
        </is>
      </c>
      <c r="F137" s="105">
        <f>ROUNDUP(N138-(N138/100*X138),0)</f>
        <v/>
      </c>
      <c r="H137" s="22" t="inlineStr">
        <is>
          <t>Весь</t>
        </is>
      </c>
      <c r="I137" s="22" t="n">
        <v>2013</v>
      </c>
      <c r="J137" s="75" t="inlineStr">
        <is>
          <t>9785957326403</t>
        </is>
      </c>
      <c r="K137" s="75" t="inlineStr">
        <is>
          <t>Книги</t>
        </is>
      </c>
      <c r="L137" s="22">
        <f>ROUND(100-(F138/(M138/100)),0)</f>
        <v/>
      </c>
      <c r="M137" s="105" t="n">
        <v>519</v>
      </c>
      <c r="N137" s="105" t="n">
        <v>452</v>
      </c>
      <c r="O137" s="20" t="inlineStr">
        <is>
          <t>https://magic-kniga.ru/items/24729</t>
        </is>
      </c>
      <c r="Q137" s="66" t="inlineStr">
        <is>
          <t>Мало</t>
        </is>
      </c>
      <c r="R137" s="20" t="n">
        <v>3</v>
      </c>
      <c r="V137" s="36">
        <f>MATCH(R138,discounts!A:A)</f>
        <v/>
      </c>
      <c r="W137" s="36">
        <f>ADDRESS(V138,$F$7+1,,,"discounts")</f>
        <v/>
      </c>
      <c r="X137" s="36">
        <f>ROUND(IF(ISNA(IF($F$7=0,0,INDIRECT(W138))),0,IF($F$7=0,0,INDIRECT(W138))),0)</f>
        <v/>
      </c>
    </row>
    <row r="138" ht="15" customHeight="1">
      <c r="B138" s="88" t="inlineStr">
        <is>
          <t>Диетология</t>
        </is>
      </c>
    </row>
    <row r="139">
      <c r="B139" s="86" t="n"/>
      <c r="C139" s="22" t="n">
        <v>10221</v>
      </c>
      <c r="D139" s="22" t="inlineStr">
        <is>
          <t>Писарева М.П.</t>
        </is>
      </c>
      <c r="E139" s="22" t="inlineStr">
        <is>
          <t>Очисти еду от плесени лжи. Мифы о продуктах питания и советах диетологов</t>
        </is>
      </c>
      <c r="F139" s="105">
        <f>ROUNDUP(N140-(N140/100*X140),0)</f>
        <v/>
      </c>
      <c r="H139" s="22" t="inlineStr">
        <is>
          <t>Весь</t>
        </is>
      </c>
      <c r="I139" s="22" t="n">
        <v>2013</v>
      </c>
      <c r="J139" s="75" t="inlineStr">
        <is>
          <t>9785957325666</t>
        </is>
      </c>
      <c r="K139" s="75" t="inlineStr">
        <is>
          <t>Книги</t>
        </is>
      </c>
      <c r="L139" s="22">
        <f>ROUND(100-(F140/(M140/100)),0)</f>
        <v/>
      </c>
      <c r="M139" s="105" t="n">
        <v>136</v>
      </c>
      <c r="N139" s="105" t="n">
        <v>119</v>
      </c>
      <c r="O139" s="20" t="inlineStr">
        <is>
          <t>https://magic-kniga.ru/items/10221</t>
        </is>
      </c>
      <c r="Q139" s="66" t="inlineStr">
        <is>
          <t>Мало</t>
        </is>
      </c>
      <c r="R139" s="20" t="n">
        <v>2</v>
      </c>
      <c r="V139" s="36">
        <f>MATCH(R140,discounts!A:A)</f>
        <v/>
      </c>
      <c r="W139" s="36">
        <f>ADDRESS(V140,$F$7+1,,,"discounts")</f>
        <v/>
      </c>
      <c r="X139" s="36">
        <f>ROUND(IF(ISNA(IF($F$7=0,0,INDIRECT(W140))),0,IF($F$7=0,0,INDIRECT(W140))),0)</f>
        <v/>
      </c>
    </row>
    <row r="140">
      <c r="B140" s="86" t="n"/>
      <c r="C140" s="22" t="n">
        <v>23231</v>
      </c>
      <c r="D140" s="22" t="inlineStr">
        <is>
          <t>Вайз Елена</t>
        </is>
      </c>
      <c r="E140" s="22" t="inlineStr">
        <is>
          <t>Худеем с легкостью! Возрождение естественных механизмов регуляции веса</t>
        </is>
      </c>
      <c r="F140" s="105">
        <f>ROUNDUP(N141-(N141/100*X141),0)</f>
        <v/>
      </c>
      <c r="H140" s="22" t="inlineStr">
        <is>
          <t>Весь</t>
        </is>
      </c>
      <c r="I140" s="22" t="n">
        <v>2014</v>
      </c>
      <c r="J140" s="75" t="inlineStr">
        <is>
          <t>9785957327318</t>
        </is>
      </c>
      <c r="K140" s="75" t="inlineStr">
        <is>
          <t>Книги</t>
        </is>
      </c>
      <c r="L140" s="22">
        <f>ROUND(100-(F141/(M141/100)),0)</f>
        <v/>
      </c>
      <c r="M140" s="105" t="n">
        <v>379</v>
      </c>
      <c r="N140" s="105" t="n">
        <v>330</v>
      </c>
      <c r="O140" s="20" t="inlineStr">
        <is>
          <t>https://magic-kniga.ru/items/23231</t>
        </is>
      </c>
      <c r="Q140" s="66" t="inlineStr">
        <is>
          <t>Мало</t>
        </is>
      </c>
      <c r="R140" s="20" t="n">
        <v>2</v>
      </c>
      <c r="V140" s="36">
        <f>MATCH(R141,discounts!A:A)</f>
        <v/>
      </c>
      <c r="W140" s="36">
        <f>ADDRESS(V141,$F$7+1,,,"discounts")</f>
        <v/>
      </c>
      <c r="X140" s="36">
        <f>ROUND(IF(ISNA(IF($F$7=0,0,INDIRECT(W141))),0,IF($F$7=0,0,INDIRECT(W141))),0)</f>
        <v/>
      </c>
    </row>
    <row r="141">
      <c r="B141" s="86" t="n"/>
      <c r="C141" s="22" t="n">
        <v>3554</v>
      </c>
      <c r="D141" s="22" t="inlineStr">
        <is>
          <t>Медведева Ирина</t>
        </is>
      </c>
      <c r="E141" s="22" t="inlineStr">
        <is>
          <t>Мясное безумие.Вся правда о Кремлевской диете</t>
        </is>
      </c>
      <c r="F141" s="105">
        <f>ROUNDUP(N142-(N142/100*X142),0)</f>
        <v/>
      </c>
      <c r="H141" s="22" t="inlineStr">
        <is>
          <t>Метафора</t>
        </is>
      </c>
      <c r="I141" s="22" t="n">
        <v>2009</v>
      </c>
      <c r="J141" s="75" t="inlineStr">
        <is>
          <t>9785854070539</t>
        </is>
      </c>
      <c r="K141" s="75" t="inlineStr">
        <is>
          <t>Книги</t>
        </is>
      </c>
      <c r="L141" s="22">
        <f>ROUND(100-(F142/(M142/100)),0)</f>
        <v/>
      </c>
      <c r="M141" s="105" t="n">
        <v>350</v>
      </c>
      <c r="N141" s="105" t="n">
        <v>305</v>
      </c>
      <c r="O141" s="20" t="inlineStr">
        <is>
          <t>https://magic-kniga.ru/items/3554</t>
        </is>
      </c>
      <c r="Q141" s="66" t="inlineStr">
        <is>
          <t>Мало</t>
        </is>
      </c>
      <c r="R141" s="20" t="n">
        <v>2</v>
      </c>
      <c r="V141" s="36">
        <f>MATCH(R142,discounts!A:A)</f>
        <v/>
      </c>
      <c r="W141" s="36">
        <f>ADDRESS(V142,$F$7+1,,,"discounts")</f>
        <v/>
      </c>
      <c r="X141" s="36">
        <f>ROUND(IF(ISNA(IF($F$7=0,0,INDIRECT(W142))),0,IF($F$7=0,0,INDIRECT(W142))),0)</f>
        <v/>
      </c>
    </row>
    <row r="142">
      <c r="B142" s="86" t="n"/>
      <c r="C142" s="22" t="n">
        <v>3673</v>
      </c>
      <c r="D142" s="22" t="inlineStr">
        <is>
          <t>Дешпегель Михаэль</t>
        </is>
      </c>
      <c r="E142" s="22" t="inlineStr">
        <is>
          <t>Диета? Двух дней достаточно!</t>
        </is>
      </c>
      <c r="F142" s="105">
        <f>ROUNDUP(N143-(N143/100*X143),0)</f>
        <v/>
      </c>
      <c r="H142" s="22" t="inlineStr">
        <is>
          <t>Вектор</t>
        </is>
      </c>
      <c r="I142" s="22" t="n">
        <v>2014</v>
      </c>
      <c r="J142" s="75" t="inlineStr">
        <is>
          <t>9785968424068</t>
        </is>
      </c>
      <c r="K142" s="75" t="inlineStr">
        <is>
          <t>Книги</t>
        </is>
      </c>
      <c r="L142" s="22">
        <f>ROUND(100-(F143/(M143/100)),0)</f>
        <v/>
      </c>
      <c r="M142" s="105" t="n">
        <v>509</v>
      </c>
      <c r="N142" s="105" t="n">
        <v>443</v>
      </c>
      <c r="O142" s="20" t="inlineStr">
        <is>
          <t>https://magic-kniga.ru/items/3673</t>
        </is>
      </c>
      <c r="Q142" s="66" t="inlineStr">
        <is>
          <t>Мало</t>
        </is>
      </c>
      <c r="R142" s="20" t="n">
        <v>4</v>
      </c>
      <c r="V142" s="36">
        <f>MATCH(R143,discounts!A:A)</f>
        <v/>
      </c>
      <c r="W142" s="36">
        <f>ADDRESS(V143,$F$7+1,,,"discounts")</f>
        <v/>
      </c>
      <c r="X142" s="36">
        <f>ROUND(IF(ISNA(IF($F$7=0,0,INDIRECT(W143))),0,IF($F$7=0,0,INDIRECT(W143))),0)</f>
        <v/>
      </c>
    </row>
    <row r="143">
      <c r="B143" s="86" t="n"/>
      <c r="C143" s="22" t="n">
        <v>9583</v>
      </c>
      <c r="D143" s="22" t="inlineStr">
        <is>
          <t>Миллер Стив</t>
        </is>
      </c>
      <c r="E143" s="22" t="inlineStr">
        <is>
          <t>Слезь с дивана и худей!</t>
        </is>
      </c>
      <c r="F143" s="105">
        <f>ROUNDUP(N144-(N144/100*X144),0)</f>
        <v/>
      </c>
      <c r="H143" s="22" t="inlineStr">
        <is>
          <t>София</t>
        </is>
      </c>
      <c r="I143" s="22" t="n">
        <v>2010</v>
      </c>
      <c r="J143" s="75" t="inlineStr">
        <is>
          <t>9785399000725</t>
        </is>
      </c>
      <c r="K143" s="75" t="inlineStr">
        <is>
          <t>Книги</t>
        </is>
      </c>
      <c r="L143" s="22">
        <f>ROUND(100-(F144/(M144/100)),0)</f>
        <v/>
      </c>
      <c r="M143" s="105" t="n">
        <v>392</v>
      </c>
      <c r="N143" s="105" t="n">
        <v>342</v>
      </c>
      <c r="O143" s="20" t="inlineStr">
        <is>
          <t>https://magic-kniga.ru/items/9583</t>
        </is>
      </c>
      <c r="Q143" s="66" t="inlineStr">
        <is>
          <t>Мало</t>
        </is>
      </c>
      <c r="R143" s="20" t="n">
        <v>4</v>
      </c>
      <c r="V143" s="36">
        <f>MATCH(R144,discounts!A:A)</f>
        <v/>
      </c>
      <c r="W143" s="36">
        <f>ADDRESS(V144,$F$7+1,,,"discounts")</f>
        <v/>
      </c>
      <c r="X143" s="36">
        <f>ROUND(IF(ISNA(IF($F$7=0,0,INDIRECT(W144))),0,IF($F$7=0,0,INDIRECT(W144))),0)</f>
        <v/>
      </c>
    </row>
    <row r="144">
      <c r="B144" s="86" t="n"/>
      <c r="C144" s="22" t="n">
        <v>14213</v>
      </c>
      <c r="D144" s="22" t="inlineStr">
        <is>
          <t>Вадиш Яна</t>
        </is>
      </c>
      <c r="E144" s="22" t="inlineStr">
        <is>
          <t>Шоколадотерапия. Твоя система стройности: просто, как ABC!</t>
        </is>
      </c>
      <c r="F144" s="105">
        <f>ROUNDUP(N145-(N145/100*X145),0)</f>
        <v/>
      </c>
      <c r="H144" s="22" t="inlineStr">
        <is>
          <t>Весь</t>
        </is>
      </c>
      <c r="I144" s="22" t="n">
        <v>2011</v>
      </c>
      <c r="J144" s="75" t="inlineStr">
        <is>
          <t>9785957323778</t>
        </is>
      </c>
      <c r="K144" s="75" t="inlineStr">
        <is>
          <t>Книги</t>
        </is>
      </c>
      <c r="L144" s="22">
        <f>ROUND(100-(F145/(M145/100)),0)</f>
        <v/>
      </c>
      <c r="M144" s="105" t="n">
        <v>195</v>
      </c>
      <c r="N144" s="105" t="n">
        <v>170</v>
      </c>
      <c r="O144" s="20" t="inlineStr">
        <is>
          <t>https://magic-kniga.ru/items/14213</t>
        </is>
      </c>
      <c r="Q144" s="66" t="inlineStr">
        <is>
          <t>Мало</t>
        </is>
      </c>
      <c r="R144" s="20" t="n">
        <v>5</v>
      </c>
      <c r="V144" s="36">
        <f>MATCH(R145,discounts!A:A)</f>
        <v/>
      </c>
      <c r="W144" s="36">
        <f>ADDRESS(V145,$F$7+1,,,"discounts")</f>
        <v/>
      </c>
      <c r="X144" s="36">
        <f>ROUND(IF(ISNA(IF($F$7=0,0,INDIRECT(W145))),0,IF($F$7=0,0,INDIRECT(W145))),0)</f>
        <v/>
      </c>
    </row>
    <row r="145">
      <c r="B145" s="86" t="n"/>
      <c r="C145" s="22" t="n">
        <v>17147</v>
      </c>
      <c r="D145" s="22" t="inlineStr">
        <is>
          <t>Чистова</t>
        </is>
      </c>
      <c r="E145" s="22" t="inlineStr">
        <is>
          <t>Питание для очищения организма</t>
        </is>
      </c>
      <c r="F145" s="105">
        <f>ROUNDUP(N146-(N146/100*X146),0)</f>
        <v/>
      </c>
      <c r="H145" s="22" t="inlineStr">
        <is>
          <t>Веды</t>
        </is>
      </c>
      <c r="I145" s="22" t="n">
        <v>2012</v>
      </c>
      <c r="J145" s="75" t="inlineStr">
        <is>
          <t>9785389035997</t>
        </is>
      </c>
      <c r="K145" s="75" t="inlineStr">
        <is>
          <t>Книги</t>
        </is>
      </c>
      <c r="L145" s="22">
        <f>ROUND(100-(F146/(M146/100)),0)</f>
        <v/>
      </c>
      <c r="M145" s="105" t="n">
        <v>98</v>
      </c>
      <c r="N145" s="105" t="n">
        <v>86</v>
      </c>
      <c r="O145" s="20" t="inlineStr">
        <is>
          <t>https://magic-kniga.ru/items/17147</t>
        </is>
      </c>
      <c r="Q145" s="66" t="inlineStr">
        <is>
          <t>Мало</t>
        </is>
      </c>
      <c r="R145" s="20" t="n">
        <v>7</v>
      </c>
      <c r="V145" s="36">
        <f>MATCH(R146,discounts!A:A)</f>
        <v/>
      </c>
      <c r="W145" s="36">
        <f>ADDRESS(V146,$F$7+1,,,"discounts")</f>
        <v/>
      </c>
      <c r="X145" s="36">
        <f>ROUND(IF(ISNA(IF($F$7=0,0,INDIRECT(W146))),0,IF($F$7=0,0,INDIRECT(W146))),0)</f>
        <v/>
      </c>
    </row>
    <row r="146" ht="15" customHeight="1">
      <c r="B146" s="88" t="inlineStr">
        <is>
          <t>Массаж</t>
        </is>
      </c>
    </row>
    <row r="147">
      <c r="B147" s="86" t="n"/>
      <c r="C147" s="22" t="n">
        <v>17264</v>
      </c>
      <c r="D147" s="22" t="inlineStr">
        <is>
          <t>Винченци Г.</t>
        </is>
      </c>
      <c r="E147" s="22" t="inlineStr">
        <is>
          <t>Техники точечного массажа: избавление от психологических проблем</t>
        </is>
      </c>
      <c r="F147" s="105">
        <f>ROUNDUP(N148-(N148/100*X148),0)</f>
        <v/>
      </c>
      <c r="H147" s="22" t="inlineStr">
        <is>
          <t>Весь</t>
        </is>
      </c>
      <c r="I147" s="22" t="n">
        <v>2011</v>
      </c>
      <c r="J147" s="75" t="inlineStr">
        <is>
          <t>9785957323402</t>
        </is>
      </c>
      <c r="K147" s="75" t="inlineStr">
        <is>
          <t>Книги</t>
        </is>
      </c>
      <c r="L147" s="22">
        <f>ROUND(100-(F148/(M148/100)),0)</f>
        <v/>
      </c>
      <c r="M147" s="105" t="n">
        <v>2204</v>
      </c>
      <c r="N147" s="105" t="n">
        <v>1918</v>
      </c>
      <c r="O147" s="20" t="inlineStr">
        <is>
          <t>https://magic-kniga.ru/items/17264</t>
        </is>
      </c>
      <c r="Q147" s="66" t="inlineStr">
        <is>
          <t>Мало</t>
        </is>
      </c>
      <c r="R147" s="20" t="n">
        <v>2</v>
      </c>
      <c r="V147" s="36">
        <f>MATCH(R148,discounts!A:A)</f>
        <v/>
      </c>
      <c r="W147" s="36">
        <f>ADDRESS(V148,$F$7+1,,,"discounts")</f>
        <v/>
      </c>
      <c r="X147" s="36">
        <f>ROUND(_xlfn.SINGLE(IF(ISNA(_xlfn.SINGLE(IF($F$7=0,0,INDIRECT(W148)))),0,IF($F$7=0,0,INDIRECT(W148)))),0)</f>
        <v/>
      </c>
    </row>
    <row r="148">
      <c r="B148" s="86" t="n"/>
      <c r="C148" s="22" t="n">
        <v>12367</v>
      </c>
      <c r="D148" s="22" t="inlineStr">
        <is>
          <t>Давыдов Михаил Алексеевич</t>
        </is>
      </c>
      <c r="E148" s="22" t="inlineStr">
        <is>
          <t>У цинь си. Массаж «Игры пяти зверей»</t>
        </is>
      </c>
      <c r="F148" s="105">
        <f>ROUNDUP(N149-(N149/100*X149),0)</f>
        <v/>
      </c>
      <c r="H148" s="22" t="inlineStr">
        <is>
          <t>Золотое сечение</t>
        </is>
      </c>
      <c r="I148" s="22" t="n">
        <v>2011</v>
      </c>
      <c r="J148" s="75" t="inlineStr">
        <is>
          <t>9785910781492</t>
        </is>
      </c>
      <c r="K148" s="75" t="inlineStr">
        <is>
          <t>Книги</t>
        </is>
      </c>
      <c r="L148" s="22">
        <f>ROUND(100-(F149/(M149/100)),0)</f>
        <v/>
      </c>
      <c r="M148" s="105" t="n">
        <v>203</v>
      </c>
      <c r="N148" s="105" t="n">
        <v>177</v>
      </c>
      <c r="O148" s="20" t="inlineStr">
        <is>
          <t>https://magic-kniga.ru/items/12367</t>
        </is>
      </c>
      <c r="Q148" s="66" t="inlineStr">
        <is>
          <t>Мало</t>
        </is>
      </c>
      <c r="R148" s="20" t="n">
        <v>7</v>
      </c>
      <c r="V148" s="36">
        <f>MATCH(R149,discounts!A:A)</f>
        <v/>
      </c>
      <c r="W148" s="36">
        <f>ADDRESS(V149,$F$7+1,,,"discounts")</f>
        <v/>
      </c>
      <c r="X148" s="36">
        <f>ROUND(_xlfn.SINGLE(IF(ISNA(_xlfn.SINGLE(IF($F$7=0,0,INDIRECT(W149)))),0,IF($F$7=0,0,INDIRECT(W149)))),0)</f>
        <v/>
      </c>
    </row>
    <row r="149">
      <c r="B149" s="86" t="n"/>
      <c r="C149" s="22" t="n">
        <v>23431</v>
      </c>
      <c r="D149" s="22" t="inlineStr">
        <is>
          <t>Еремушкин Михаил Анатольевич</t>
        </is>
      </c>
      <c r="E149" s="22" t="inlineStr">
        <is>
          <t>Домашние массажеры своими руками</t>
        </is>
      </c>
      <c r="F149" s="105">
        <f>ROUNDUP(N150-(N150/100*X150),0)</f>
        <v/>
      </c>
      <c r="H149" s="22" t="inlineStr">
        <is>
          <t>Эксмо пресс</t>
        </is>
      </c>
      <c r="I149" s="22" t="n">
        <v>2014</v>
      </c>
      <c r="J149" s="75" t="inlineStr">
        <is>
          <t>9785699689248</t>
        </is>
      </c>
      <c r="K149" s="75" t="inlineStr">
        <is>
          <t>Книги</t>
        </is>
      </c>
      <c r="L149" s="22">
        <f>ROUND(100-(F150/(M150/100)),0)</f>
        <v/>
      </c>
      <c r="M149" s="105" t="n">
        <v>99</v>
      </c>
      <c r="N149" s="105" t="n">
        <v>87</v>
      </c>
      <c r="O149" s="20" t="inlineStr">
        <is>
          <t>https://magic-kniga.ru/items/23431</t>
        </is>
      </c>
      <c r="Q149" s="66" t="inlineStr">
        <is>
          <t>Мало</t>
        </is>
      </c>
      <c r="R149" s="20" t="n">
        <v>5</v>
      </c>
      <c r="V149" s="36">
        <f>MATCH(R150,discounts!A:A)</f>
        <v/>
      </c>
      <c r="W149" s="36">
        <f>ADDRESS(V150,$F$7+1,,,"discounts")</f>
        <v/>
      </c>
      <c r="X149" s="36">
        <f>ROUND(_xlfn.SINGLE(IF(ISNA(_xlfn.SINGLE(IF($F$7=0,0,INDIRECT(W150)))),0,IF($F$7=0,0,INDIRECT(W150)))),0)</f>
        <v/>
      </c>
    </row>
    <row r="150" ht="15" customHeight="1">
      <c r="B150" s="88" t="inlineStr">
        <is>
          <t>Восточная медицина</t>
        </is>
      </c>
    </row>
    <row r="151">
      <c r="B151" s="86" t="n"/>
      <c r="C151" s="22" t="n">
        <v>3124</v>
      </c>
      <c r="D151" s="22" t="inlineStr">
        <is>
          <t>Андреоли Пьер Лючано</t>
        </is>
      </c>
      <c r="E151" s="22" t="inlineStr">
        <is>
          <t>Акупрессура для детей</t>
        </is>
      </c>
      <c r="F151" s="105">
        <f>ROUNDUP(N152-(N152/100*X152),0)</f>
        <v/>
      </c>
      <c r="H151" s="22" t="inlineStr">
        <is>
          <t>Диля</t>
        </is>
      </c>
      <c r="I151" s="22" t="n">
        <v>2005</v>
      </c>
      <c r="J151" s="75" t="inlineStr">
        <is>
          <t>9785885034111</t>
        </is>
      </c>
      <c r="K151" s="75" t="inlineStr">
        <is>
          <t>Книги</t>
        </is>
      </c>
      <c r="L151" s="22">
        <f>ROUND(100-(F152/(M152/100)),0)</f>
        <v/>
      </c>
      <c r="M151" s="105" t="n">
        <v>364</v>
      </c>
      <c r="N151" s="105" t="n">
        <v>317</v>
      </c>
      <c r="O151" s="20" t="inlineStr">
        <is>
          <t>https://magic-kniga.ru/items/3124</t>
        </is>
      </c>
      <c r="Q151" s="66" t="inlineStr">
        <is>
          <t>Мало</t>
        </is>
      </c>
      <c r="R151" s="20" t="n">
        <v>6</v>
      </c>
      <c r="V151" s="36">
        <f>MATCH(R152,discounts!A:A)</f>
        <v/>
      </c>
      <c r="W151" s="36">
        <f>ADDRESS(V152,$F$7+1,,,"discounts")</f>
        <v/>
      </c>
      <c r="X151" s="36">
        <f>ROUND(_xlfn.SINGLE(IF(ISNA(_xlfn.SINGLE(IF($F$7=0,0,INDIRECT(W152)))),0,IF($F$7=0,0,INDIRECT(W152)))),0)</f>
        <v/>
      </c>
    </row>
    <row r="152">
      <c r="B152" s="86" t="n"/>
      <c r="C152" s="22" t="n">
        <v>5380</v>
      </c>
      <c r="D152" s="22" t="inlineStr">
        <is>
          <t>Давыдов Михаил Алексеевич</t>
        </is>
      </c>
      <c r="E152" s="22" t="inlineStr">
        <is>
          <t>Иглотерапия в свете учения «Книги перемен»</t>
        </is>
      </c>
      <c r="F152" s="105">
        <f>ROUNDUP(N153-(N153/100*X153),0)</f>
        <v/>
      </c>
      <c r="H152" s="22" t="inlineStr">
        <is>
          <t>Золотое сечение</t>
        </is>
      </c>
      <c r="I152" s="22" t="n">
        <v>2008</v>
      </c>
      <c r="J152" s="75" t="inlineStr">
        <is>
          <t>9785910780426</t>
        </is>
      </c>
      <c r="K152" s="75" t="inlineStr">
        <is>
          <t>Книги</t>
        </is>
      </c>
      <c r="L152" s="22">
        <f>ROUND(100-(F153/(M153/100)),0)</f>
        <v/>
      </c>
      <c r="M152" s="105" t="n">
        <v>354</v>
      </c>
      <c r="N152" s="105" t="n">
        <v>308</v>
      </c>
      <c r="O152" s="20" t="inlineStr">
        <is>
          <t>https://magic-kniga.ru/items/5380</t>
        </is>
      </c>
      <c r="Q152" s="66" t="inlineStr">
        <is>
          <t>Мало</t>
        </is>
      </c>
      <c r="R152" s="20" t="n">
        <v>6</v>
      </c>
      <c r="V152" s="36">
        <f>MATCH(R153,discounts!A:A)</f>
        <v/>
      </c>
      <c r="W152" s="36">
        <f>ADDRESS(V153,$F$7+1,,,"discounts")</f>
        <v/>
      </c>
      <c r="X152" s="36">
        <f>ROUND(_xlfn.SINGLE(IF(ISNA(_xlfn.SINGLE(IF($F$7=0,0,INDIRECT(W153)))),0,IF($F$7=0,0,INDIRECT(W153)))),0)</f>
        <v/>
      </c>
    </row>
    <row r="153" ht="15" customHeight="1">
      <c r="B153" s="88" t="inlineStr">
        <is>
          <t>Экстрасенсорика</t>
        </is>
      </c>
    </row>
    <row r="154">
      <c r="B154" s="86" t="n"/>
      <c r="C154" s="22" t="n">
        <v>15117</v>
      </c>
      <c r="D154" s="22" t="inlineStr">
        <is>
          <t>Брокас Д.</t>
        </is>
      </c>
      <c r="E154" s="22" t="inlineStr">
        <is>
          <t>Шестое чувство: защитите себя и близких</t>
        </is>
      </c>
      <c r="F154" s="105">
        <f>ROUNDUP(N155-(N155/100*X155),0)</f>
        <v/>
      </c>
      <c r="H154" s="22" t="inlineStr">
        <is>
          <t>Весь</t>
        </is>
      </c>
      <c r="I154" s="22" t="n">
        <v>2012</v>
      </c>
      <c r="J154" s="75" t="inlineStr">
        <is>
          <t>9785957324560</t>
        </is>
      </c>
      <c r="K154" s="75" t="inlineStr">
        <is>
          <t>Книги</t>
        </is>
      </c>
      <c r="L154" s="22">
        <f>ROUND(100-(F155/(M155/100)),0)</f>
        <v/>
      </c>
      <c r="M154" s="105" t="n">
        <v>956</v>
      </c>
      <c r="N154" s="105" t="n">
        <v>832</v>
      </c>
      <c r="O154" s="20" t="inlineStr">
        <is>
          <t>https://magic-kniga.ru/items/15117</t>
        </is>
      </c>
      <c r="Q154" s="66" t="inlineStr">
        <is>
          <t>Мало</t>
        </is>
      </c>
      <c r="R154" s="20" t="n">
        <v>2</v>
      </c>
      <c r="V154" s="36">
        <f>MATCH(R155,discounts!A:A)</f>
        <v/>
      </c>
      <c r="W154" s="36">
        <f>ADDRESS(V155,$F$7+1,,,"discounts")</f>
        <v/>
      </c>
      <c r="X154" s="36">
        <f>ROUND(_xlfn.SINGLE(IF(ISNA(_xlfn.SINGLE(IF($F$7=0,0,INDIRECT(W155)))),0,IF($F$7=0,0,INDIRECT(W155)))),0)</f>
        <v/>
      </c>
    </row>
    <row r="155">
      <c r="B155" s="86" t="n"/>
      <c r="C155" s="22" t="n">
        <v>21485</v>
      </c>
      <c r="D155" s="22" t="inlineStr">
        <is>
          <t>Хидирян Нонна</t>
        </is>
      </c>
      <c r="E155" s="22" t="inlineStr">
        <is>
          <t>Экстрасенсорика. Ответы на вопросы здесь</t>
        </is>
      </c>
      <c r="F155" s="105">
        <f>ROUNDUP(N156-(N156/100*X156),0)</f>
        <v/>
      </c>
      <c r="H155" s="22" t="inlineStr">
        <is>
          <t>Весь</t>
        </is>
      </c>
      <c r="I155" s="22" t="n">
        <v>2014</v>
      </c>
      <c r="J155" s="75" t="inlineStr">
        <is>
          <t>9785957327615</t>
        </is>
      </c>
      <c r="K155" s="75" t="inlineStr">
        <is>
          <t>Книги</t>
        </is>
      </c>
      <c r="L155" s="22">
        <f>ROUND(100-(F156/(M156/100)),0)</f>
        <v/>
      </c>
      <c r="M155" s="105" t="n">
        <v>1255</v>
      </c>
      <c r="N155" s="105" t="n">
        <v>1092</v>
      </c>
      <c r="O155" s="20" t="inlineStr">
        <is>
          <t>https://magic-kniga.ru/items/21485</t>
        </is>
      </c>
      <c r="Q155" s="66" t="inlineStr">
        <is>
          <t>Мало</t>
        </is>
      </c>
      <c r="R155" s="20" t="n">
        <v>2</v>
      </c>
      <c r="V155" s="36">
        <f>MATCH(R156,discounts!A:A)</f>
        <v/>
      </c>
      <c r="W155" s="36">
        <f>ADDRESS(V156,$F$7+1,,,"discounts")</f>
        <v/>
      </c>
      <c r="X155" s="36">
        <f>ROUND(_xlfn.SINGLE(IF(ISNA(_xlfn.SINGLE(IF($F$7=0,0,INDIRECT(W156)))),0,IF($F$7=0,0,INDIRECT(W156)))),0)</f>
        <v/>
      </c>
    </row>
    <row r="156">
      <c r="B156" s="86" t="n"/>
      <c r="C156" s="22" t="n">
        <v>13665</v>
      </c>
      <c r="D156" s="22" t="inlineStr">
        <is>
          <t>Филатова А.</t>
        </is>
      </c>
      <c r="E156" s="22" t="inlineStr">
        <is>
          <t>Этот загадочный нострадамус</t>
        </is>
      </c>
      <c r="F156" s="105">
        <f>ROUNDUP(N157-(N157/100*X157),0)</f>
        <v/>
      </c>
      <c r="H156" s="22" t="inlineStr">
        <is>
          <t>Золотой Теленок</t>
        </is>
      </c>
      <c r="I156" s="22" t="n">
        <v>2008</v>
      </c>
      <c r="J156" s="75" t="inlineStr">
        <is>
          <t>9785882570988</t>
        </is>
      </c>
      <c r="K156" s="75" t="inlineStr">
        <is>
          <t>Книги</t>
        </is>
      </c>
      <c r="L156" s="22">
        <f>ROUND(100-(F157/(M157/100)),0)</f>
        <v/>
      </c>
      <c r="M156" s="105" t="n">
        <v>947</v>
      </c>
      <c r="N156" s="105" t="n">
        <v>824</v>
      </c>
      <c r="O156" s="20" t="inlineStr">
        <is>
          <t>https://magic-kniga.ru/items/13665</t>
        </is>
      </c>
      <c r="Q156" s="66" t="inlineStr">
        <is>
          <t>Мало</t>
        </is>
      </c>
      <c r="R156" s="20" t="n">
        <v>9</v>
      </c>
      <c r="V156" s="36">
        <f>MATCH(R157,discounts!A:A)</f>
        <v/>
      </c>
      <c r="W156" s="36">
        <f>ADDRESS(V157,$F$7+1,,,"discounts")</f>
        <v/>
      </c>
      <c r="X156" s="36">
        <f>ROUND(_xlfn.SINGLE(IF(ISNA(_xlfn.SINGLE(IF($F$7=0,0,INDIRECT(W157)))),0,IF($F$7=0,0,INDIRECT(W157)))),0)</f>
        <v/>
      </c>
    </row>
    <row r="157" ht="15" customHeight="1">
      <c r="B157" s="88" t="inlineStr">
        <is>
          <t>Общение с ангелами</t>
        </is>
      </c>
    </row>
    <row r="158">
      <c r="B158" s="86" t="n"/>
      <c r="C158" s="22" t="n">
        <v>19339</v>
      </c>
      <c r="D158" s="22" t="inlineStr">
        <is>
          <t>Куликова Вера</t>
        </is>
      </c>
      <c r="E158" s="22" t="inlineStr">
        <is>
          <t>Невидимые помощники. Ангелы-хранители, которые нас защищают</t>
        </is>
      </c>
      <c r="F158" s="105">
        <f>ROUNDUP(N159-(N159/100*X159),0)</f>
        <v/>
      </c>
      <c r="H158" s="22" t="inlineStr">
        <is>
          <t>Т8 RUGRAM</t>
        </is>
      </c>
      <c r="I158" s="22" t="n">
        <v>2017</v>
      </c>
      <c r="J158" s="75" t="inlineStr">
        <is>
          <t>9785386110734</t>
        </is>
      </c>
      <c r="K158" s="75" t="inlineStr">
        <is>
          <t>Книги</t>
        </is>
      </c>
      <c r="L158" s="22">
        <f>ROUND(100-(F159/(M159/100)),0)</f>
        <v/>
      </c>
      <c r="M158" s="105" t="n">
        <v>391</v>
      </c>
      <c r="N158" s="105" t="n">
        <v>341</v>
      </c>
      <c r="O158" s="20" t="inlineStr">
        <is>
          <t>https://magic-kniga.ru/items/19339</t>
        </is>
      </c>
      <c r="Q158" s="66" t="inlineStr">
        <is>
          <t>Мало</t>
        </is>
      </c>
      <c r="R158" s="20" t="n">
        <v>5</v>
      </c>
      <c r="V158" s="36">
        <f>MATCH(R159,discounts!A:A)</f>
        <v/>
      </c>
      <c r="W158" s="36">
        <f>ADDRESS(V159,$F$7+1,,,"discounts")</f>
        <v/>
      </c>
      <c r="X158" s="36">
        <f>ROUND(IF(ISNA(IF($F$7=0,0,INDIRECT(W159))),0,IF($F$7=0,0,INDIRECT(W159))),0)</f>
        <v/>
      </c>
    </row>
    <row r="159" ht="15" customHeight="1">
      <c r="B159" s="88" t="inlineStr">
        <is>
          <t>Новые эзотерические учения</t>
        </is>
      </c>
    </row>
    <row r="160">
      <c r="B160" s="86" t="n"/>
      <c r="C160" s="22" t="n">
        <v>18825</v>
      </c>
      <c r="D160" s="22" t="inlineStr">
        <is>
          <t>Хэддок Фрэнк</t>
        </is>
      </c>
      <c r="E160" s="22" t="inlineStr">
        <is>
          <t>Сила воли. Практическое руководство для раскрытия сил разума</t>
        </is>
      </c>
      <c r="F160" s="105">
        <f>ROUNDUP(N161-(N161/100*X161),0)</f>
        <v/>
      </c>
      <c r="H160" s="22" t="inlineStr">
        <is>
          <t>Велигор</t>
        </is>
      </c>
      <c r="I160" s="22" t="n">
        <v>2022</v>
      </c>
      <c r="J160" s="75" t="inlineStr">
        <is>
          <t>9785917422022</t>
        </is>
      </c>
      <c r="K160" s="75" t="inlineStr">
        <is>
          <t>Книги</t>
        </is>
      </c>
      <c r="L160" s="22">
        <f>ROUND(100-(F161/(M161/100)),0)</f>
        <v/>
      </c>
      <c r="M160" s="105" t="n">
        <v>4459</v>
      </c>
      <c r="N160" s="105" t="n">
        <v>3880</v>
      </c>
      <c r="O160" s="20" t="inlineStr">
        <is>
          <t>https://magic-kniga.ru/items/18825</t>
        </is>
      </c>
      <c r="Q160" s="66" t="inlineStr">
        <is>
          <t>Мало</t>
        </is>
      </c>
      <c r="R160" s="20" t="n">
        <v>8</v>
      </c>
      <c r="V160" s="36">
        <f>MATCH(R161,discounts!A:A)</f>
        <v/>
      </c>
      <c r="W160" s="36">
        <f>ADDRESS(V161,$F$7+1,,,"discounts")</f>
        <v/>
      </c>
      <c r="X160" s="36">
        <f>ROUND(IF(ISNA(IF($F$7=0,0,INDIRECT(W161))),0,IF($F$7=0,0,INDIRECT(W161))),0)</f>
        <v/>
      </c>
    </row>
    <row r="161">
      <c r="B161" s="86" t="n"/>
      <c r="C161" s="22" t="n">
        <v>19073</v>
      </c>
      <c r="D161" s="22" t="inlineStr">
        <is>
          <t>Пинт А.А.</t>
        </is>
      </c>
      <c r="E161" s="22" t="inlineStr">
        <is>
          <t>Благодарность замыслу души</t>
        </is>
      </c>
      <c r="F161" s="105">
        <f>ROUNDUP(N162-(N162/100*X162),0)</f>
        <v/>
      </c>
      <c r="H161" s="22" t="inlineStr">
        <is>
          <t>Золотое сечение</t>
        </is>
      </c>
      <c r="I161" s="22" t="n">
        <v>2015</v>
      </c>
      <c r="J161" s="75" t="inlineStr">
        <is>
          <t>9785910782611</t>
        </is>
      </c>
      <c r="K161" s="75" t="inlineStr">
        <is>
          <t>Книги</t>
        </is>
      </c>
      <c r="L161" s="22">
        <f>ROUND(100-(F162/(M162/100)),0)</f>
        <v/>
      </c>
      <c r="M161" s="105" t="n">
        <v>1239</v>
      </c>
      <c r="N161" s="105" t="n">
        <v>1078</v>
      </c>
      <c r="O161" s="20" t="inlineStr">
        <is>
          <t>https://magic-kniga.ru/items/19073</t>
        </is>
      </c>
      <c r="Q161" s="66" t="inlineStr">
        <is>
          <t>Мало</t>
        </is>
      </c>
      <c r="R161" s="20" t="n">
        <v>6</v>
      </c>
      <c r="V161" s="36">
        <f>MATCH(R162,discounts!A:A)</f>
        <v/>
      </c>
      <c r="W161" s="36">
        <f>ADDRESS(V162,$F$7+1,,,"discounts")</f>
        <v/>
      </c>
      <c r="X161" s="36">
        <f>ROUND(IF(ISNA(IF($F$7=0,0,INDIRECT(W162))),0,IF($F$7=0,0,INDIRECT(W162))),0)</f>
        <v/>
      </c>
    </row>
    <row r="162">
      <c r="B162" s="86" t="n"/>
      <c r="C162" s="22" t="n">
        <v>19516</v>
      </c>
      <c r="D162" s="22" t="inlineStr">
        <is>
          <t>Соловьев В.Л.</t>
        </is>
      </c>
      <c r="E162" s="22" t="inlineStr">
        <is>
          <t>Посох для идущего (2-е изд.)</t>
        </is>
      </c>
      <c r="F162" s="105">
        <f>ROUNDUP(N163-(N163/100*X163),0)</f>
        <v/>
      </c>
      <c r="H162" s="22" t="inlineStr">
        <is>
          <t>Медков</t>
        </is>
      </c>
      <c r="I162" s="22" t="n">
        <v>2015</v>
      </c>
      <c r="J162" s="75" t="inlineStr">
        <is>
          <t>9785902582762</t>
        </is>
      </c>
      <c r="K162" s="75" t="inlineStr">
        <is>
          <t>Книги</t>
        </is>
      </c>
      <c r="L162" s="22">
        <f>ROUND(100-(F163/(M163/100)),0)</f>
        <v/>
      </c>
      <c r="M162" s="105" t="n">
        <v>1010</v>
      </c>
      <c r="N162" s="105" t="n">
        <v>879</v>
      </c>
      <c r="O162" s="20" t="inlineStr">
        <is>
          <t>https://magic-kniga.ru/items/19516</t>
        </is>
      </c>
      <c r="Q162" s="66" t="inlineStr">
        <is>
          <t>Мало</t>
        </is>
      </c>
      <c r="R162" s="20" t="n">
        <v>7</v>
      </c>
      <c r="V162" s="36">
        <f>MATCH(R163,discounts!A:A)</f>
        <v/>
      </c>
      <c r="W162" s="36">
        <f>ADDRESS(V163,$F$7+1,,,"discounts")</f>
        <v/>
      </c>
      <c r="X162" s="36">
        <f>ROUND(IF(ISNA(IF($F$7=0,0,INDIRECT(W163))),0,IF($F$7=0,0,INDIRECT(W163))),0)</f>
        <v/>
      </c>
    </row>
    <row r="163">
      <c r="B163" s="86" t="n"/>
      <c r="C163" s="22" t="n">
        <v>19697</v>
      </c>
      <c r="D163" s="22" t="inlineStr">
        <is>
          <t>Мирна Амон</t>
        </is>
      </c>
      <c r="E163" s="22" t="inlineStr">
        <is>
          <t>Учение Ватры. Судьба и путь самореализации</t>
        </is>
      </c>
      <c r="F163" s="105">
        <f>ROUNDUP(N164-(N164/100*X164),0)</f>
        <v/>
      </c>
      <c r="H163" s="22" t="inlineStr">
        <is>
          <t>Золотое сечение</t>
        </is>
      </c>
      <c r="I163" s="22" t="n">
        <v>2015</v>
      </c>
      <c r="J163" s="75" t="inlineStr">
        <is>
          <t>9785910782789</t>
        </is>
      </c>
      <c r="K163" s="75" t="inlineStr">
        <is>
          <t>Книги</t>
        </is>
      </c>
      <c r="L163" s="22">
        <f>ROUND(100-(F164/(M164/100)),0)</f>
        <v/>
      </c>
      <c r="M163" s="105" t="n">
        <v>625</v>
      </c>
      <c r="N163" s="105" t="n">
        <v>544</v>
      </c>
      <c r="O163" s="20" t="inlineStr">
        <is>
          <t>https://magic-kniga.ru/items/19697</t>
        </is>
      </c>
      <c r="Q163" s="66" t="inlineStr">
        <is>
          <t>Мало</t>
        </is>
      </c>
      <c r="R163" s="20" t="n">
        <v>6</v>
      </c>
      <c r="V163" s="36">
        <f>MATCH(R164,discounts!A:A)</f>
        <v/>
      </c>
      <c r="W163" s="36">
        <f>ADDRESS(V164,$F$7+1,,,"discounts")</f>
        <v/>
      </c>
      <c r="X163" s="36">
        <f>ROUND(IF(ISNA(IF($F$7=0,0,INDIRECT(W164))),0,IF($F$7=0,0,INDIRECT(W164))),0)</f>
        <v/>
      </c>
    </row>
    <row r="164">
      <c r="B164" s="86" t="n"/>
      <c r="C164" s="22" t="n">
        <v>20965</v>
      </c>
      <c r="D164" s="22" t="inlineStr">
        <is>
          <t>Дара Преображенская</t>
        </is>
      </c>
      <c r="E164" s="22" t="inlineStr">
        <is>
          <t>Благословение Кетумары</t>
        </is>
      </c>
      <c r="F164" s="105">
        <f>ROUNDUP(N165-(N165/100*X165),0)</f>
        <v/>
      </c>
      <c r="H164" s="22" t="inlineStr">
        <is>
          <t>Золотое сечение</t>
        </is>
      </c>
      <c r="I164" s="22" t="n">
        <v>2015</v>
      </c>
      <c r="J164" s="75" t="inlineStr">
        <is>
          <t>9785910782802</t>
        </is>
      </c>
      <c r="K164" s="75" t="inlineStr">
        <is>
          <t>Книги</t>
        </is>
      </c>
      <c r="L164" s="22">
        <f>ROUND(100-(F165/(M165/100)),0)</f>
        <v/>
      </c>
      <c r="M164" s="105" t="n">
        <v>3443</v>
      </c>
      <c r="N164" s="105" t="n">
        <v>2996</v>
      </c>
      <c r="O164" s="20" t="inlineStr">
        <is>
          <t>https://magic-kniga.ru/items/20965</t>
        </is>
      </c>
      <c r="Q164" s="66" t="inlineStr">
        <is>
          <t>Мало</t>
        </is>
      </c>
      <c r="R164" s="20" t="n">
        <v>6</v>
      </c>
      <c r="V164" s="36">
        <f>MATCH(R165,discounts!A:A)</f>
        <v/>
      </c>
      <c r="W164" s="36">
        <f>ADDRESS(V165,$F$7+1,,,"discounts")</f>
        <v/>
      </c>
      <c r="X164" s="36">
        <f>ROUND(IF(ISNA(IF($F$7=0,0,INDIRECT(W165))),0,IF($F$7=0,0,INDIRECT(W165))),0)</f>
        <v/>
      </c>
    </row>
    <row r="165">
      <c r="B165" s="86" t="n"/>
      <c r="C165" s="22" t="n">
        <v>10198</v>
      </c>
      <c r="D165" s="22" t="inlineStr">
        <is>
          <t>Маркитанов Александр</t>
        </is>
      </c>
      <c r="E165" s="22" t="inlineStr">
        <is>
          <t>Душа, Эго и Путь. Формула жизни - любовь</t>
        </is>
      </c>
      <c r="F165" s="105">
        <f>ROUNDUP(N166-(N166/100*X166),0)</f>
        <v/>
      </c>
      <c r="H165" s="22" t="inlineStr">
        <is>
          <t>Амрита-русь</t>
        </is>
      </c>
      <c r="I165" s="22" t="n">
        <v>2015</v>
      </c>
      <c r="J165" s="75" t="inlineStr">
        <is>
          <t>9785000534830</t>
        </is>
      </c>
      <c r="K165" s="75" t="inlineStr">
        <is>
          <t>Книги</t>
        </is>
      </c>
      <c r="L165" s="22">
        <f>ROUND(100-(F166/(M166/100)),0)</f>
        <v/>
      </c>
      <c r="M165" s="105" t="n">
        <v>136</v>
      </c>
      <c r="N165" s="105" t="n">
        <v>119</v>
      </c>
      <c r="O165" s="20" t="inlineStr">
        <is>
          <t>https://magic-kniga.ru/items/10198</t>
        </is>
      </c>
      <c r="Q165" s="66" t="inlineStr">
        <is>
          <t>Мало</t>
        </is>
      </c>
      <c r="R165" s="20" t="n">
        <v>2</v>
      </c>
      <c r="V165" s="36">
        <f>MATCH(R166,discounts!A:A)</f>
        <v/>
      </c>
      <c r="W165" s="36">
        <f>ADDRESS(V166,$F$7+1,,,"discounts")</f>
        <v/>
      </c>
      <c r="X165" s="36">
        <f>ROUND(IF(ISNA(IF($F$7=0,0,INDIRECT(W166))),0,IF($F$7=0,0,INDIRECT(W166))),0)</f>
        <v/>
      </c>
    </row>
    <row r="166">
      <c r="B166" s="86" t="n"/>
      <c r="C166" s="22" t="n">
        <v>10285</v>
      </c>
      <c r="D166" s="22" t="inlineStr">
        <is>
          <t>Брындин Е.Г.</t>
        </is>
      </c>
      <c r="E166" s="22" t="inlineStr">
        <is>
          <t>Гармония природы, человека и общества</t>
        </is>
      </c>
      <c r="F166" s="105">
        <f>ROUNDUP(N167-(N167/100*X167),0)</f>
        <v/>
      </c>
      <c r="H166" s="22" t="inlineStr">
        <is>
          <t>Манускрипт</t>
        </is>
      </c>
      <c r="I166" s="22" t="n">
        <v>2005</v>
      </c>
      <c r="J166" s="75" t="inlineStr">
        <is>
          <t>9785932400838</t>
        </is>
      </c>
      <c r="K166" s="75" t="inlineStr">
        <is>
          <t>Книги</t>
        </is>
      </c>
      <c r="L166" s="22">
        <f>ROUND(100-(F167/(M167/100)),0)</f>
        <v/>
      </c>
      <c r="M166" s="105" t="n">
        <v>49</v>
      </c>
      <c r="N166" s="105" t="n">
        <v>43</v>
      </c>
      <c r="O166" s="20" t="inlineStr">
        <is>
          <t>https://magic-kniga.ru/items/10285</t>
        </is>
      </c>
      <c r="Q166" s="66" t="inlineStr">
        <is>
          <t>Мало</t>
        </is>
      </c>
      <c r="R166" s="20" t="n">
        <v>7</v>
      </c>
      <c r="V166" s="36">
        <f>MATCH(R167,discounts!A:A)</f>
        <v/>
      </c>
      <c r="W166" s="36">
        <f>ADDRESS(V167,$F$7+1,,,"discounts")</f>
        <v/>
      </c>
      <c r="X166" s="36">
        <f>ROUND(IF(ISNA(IF($F$7=0,0,INDIRECT(W167))),0,IF($F$7=0,0,INDIRECT(W167))),0)</f>
        <v/>
      </c>
    </row>
    <row r="167">
      <c r="B167" s="86" t="n"/>
      <c r="C167" s="22" t="n">
        <v>10516</v>
      </c>
      <c r="D167" s="22" t="inlineStr">
        <is>
          <t>Холлик Малькольм</t>
        </is>
      </c>
      <c r="E167" s="22" t="inlineStr">
        <is>
          <t>Исцеление от эмоциональных травм - путь к сотрудничеству, партнерству и гармонии</t>
        </is>
      </c>
      <c r="F167" s="105">
        <f>ROUNDUP(N168-(N168/100*X168),0)</f>
        <v/>
      </c>
      <c r="H167" s="22" t="inlineStr">
        <is>
          <t>Весь</t>
        </is>
      </c>
      <c r="I167" s="22" t="n">
        <v>2012</v>
      </c>
      <c r="J167" s="75" t="inlineStr">
        <is>
          <t>9785957323808</t>
        </is>
      </c>
      <c r="K167" s="75" t="inlineStr">
        <is>
          <t>Книги</t>
        </is>
      </c>
      <c r="L167" s="22">
        <f>ROUND(100-(F168/(M168/100)),0)</f>
        <v/>
      </c>
      <c r="M167" s="105" t="n">
        <v>318</v>
      </c>
      <c r="N167" s="105" t="n">
        <v>277</v>
      </c>
      <c r="O167" s="20" t="inlineStr">
        <is>
          <t>https://magic-kniga.ru/items/10516</t>
        </is>
      </c>
      <c r="Q167" s="66" t="inlineStr">
        <is>
          <t>Мало</t>
        </is>
      </c>
      <c r="R167" s="20" t="n">
        <v>2</v>
      </c>
      <c r="V167" s="36">
        <f>MATCH(R168,discounts!A:A)</f>
        <v/>
      </c>
      <c r="W167" s="36">
        <f>ADDRESS(V168,$F$7+1,,,"discounts")</f>
        <v/>
      </c>
      <c r="X167" s="36">
        <f>ROUND(IF(ISNA(IF($F$7=0,0,INDIRECT(W168))),0,IF($F$7=0,0,INDIRECT(W168))),0)</f>
        <v/>
      </c>
    </row>
    <row r="168">
      <c r="B168" s="86" t="n"/>
      <c r="C168" s="22" t="n">
        <v>10530</v>
      </c>
      <c r="D168" s="22" t="inlineStr">
        <is>
          <t>Айванхов Микаэль Омраам</t>
        </is>
      </c>
      <c r="E168" s="22" t="inlineStr">
        <is>
          <t>И показал мне чистую реку воды жизни</t>
        </is>
      </c>
      <c r="F168" s="105">
        <f>ROUNDUP(N169-(N169/100*X169),0)</f>
        <v/>
      </c>
      <c r="H168" s="22" t="inlineStr">
        <is>
          <t>Просвета</t>
        </is>
      </c>
      <c r="I168" s="22" t="n">
        <v>2010</v>
      </c>
      <c r="J168" s="75" t="inlineStr">
        <is>
          <t>9785901415511</t>
        </is>
      </c>
      <c r="K168" s="75" t="inlineStr">
        <is>
          <t>Книги</t>
        </is>
      </c>
      <c r="L168" s="22">
        <f>ROUND(100-(F169/(M169/100)),0)</f>
        <v/>
      </c>
      <c r="M168" s="105" t="n">
        <v>318</v>
      </c>
      <c r="N168" s="105" t="n">
        <v>277</v>
      </c>
      <c r="O168" s="20" t="inlineStr">
        <is>
          <t>https://magic-kniga.ru/items/10530</t>
        </is>
      </c>
      <c r="Q168" s="66" t="inlineStr">
        <is>
          <t>Мало</t>
        </is>
      </c>
      <c r="R168" s="20" t="n">
        <v>7</v>
      </c>
      <c r="V168" s="36">
        <f>MATCH(R169,discounts!A:A)</f>
        <v/>
      </c>
      <c r="W168" s="36">
        <f>ADDRESS(V169,$F$7+1,,,"discounts")</f>
        <v/>
      </c>
      <c r="X168" s="36">
        <f>ROUND(IF(ISNA(IF($F$7=0,0,INDIRECT(W169))),0,IF($F$7=0,0,INDIRECT(W169))),0)</f>
        <v/>
      </c>
    </row>
    <row r="169">
      <c r="B169" s="86" t="n"/>
      <c r="C169" s="22" t="n">
        <v>10531</v>
      </c>
      <c r="D169" s="22" t="inlineStr">
        <is>
          <t>Айванхов Микаэль Омраам</t>
        </is>
      </c>
      <c r="E169" s="22" t="inlineStr">
        <is>
          <t>Истина, плод мудрости и любви</t>
        </is>
      </c>
      <c r="F169" s="105">
        <f>ROUNDUP(N170-(N170/100*X170),0)</f>
        <v/>
      </c>
      <c r="H169" s="22" t="inlineStr">
        <is>
          <t>Просвета</t>
        </is>
      </c>
      <c r="I169" s="22" t="n">
        <v>2002</v>
      </c>
      <c r="J169" s="75" t="inlineStr">
        <is>
          <t>9785901415177</t>
        </is>
      </c>
      <c r="K169" s="75" t="inlineStr">
        <is>
          <t>Книги</t>
        </is>
      </c>
      <c r="L169" s="22">
        <f>ROUND(100-(F170/(M170/100)),0)</f>
        <v/>
      </c>
      <c r="M169" s="105" t="n">
        <v>318</v>
      </c>
      <c r="N169" s="105" t="n">
        <v>277</v>
      </c>
      <c r="O169" s="20" t="inlineStr">
        <is>
          <t>https://magic-kniga.ru/items/10531</t>
        </is>
      </c>
      <c r="Q169" s="66" t="inlineStr">
        <is>
          <t>Мало</t>
        </is>
      </c>
      <c r="R169" s="20" t="n">
        <v>7</v>
      </c>
      <c r="V169" s="36">
        <f>MATCH(R170,discounts!A:A)</f>
        <v/>
      </c>
      <c r="W169" s="36">
        <f>ADDRESS(V170,$F$7+1,,,"discounts")</f>
        <v/>
      </c>
      <c r="X169" s="36">
        <f>ROUND(IF(ISNA(IF($F$7=0,0,INDIRECT(W170))),0,IF($F$7=0,0,INDIRECT(W170))),0)</f>
        <v/>
      </c>
    </row>
    <row r="170">
      <c r="B170" s="86" t="n"/>
      <c r="C170" s="22" t="n">
        <v>10536</v>
      </c>
      <c r="D170" s="22" t="inlineStr">
        <is>
          <t>Айванхов Микаэль Омраам</t>
        </is>
      </c>
      <c r="E170" s="22" t="inlineStr">
        <is>
          <t>Смех мудреца</t>
        </is>
      </c>
      <c r="F170" s="105">
        <f>ROUNDUP(N171-(N171/100*X171),0)</f>
        <v/>
      </c>
      <c r="H170" s="22" t="inlineStr">
        <is>
          <t>Просвета</t>
        </is>
      </c>
      <c r="I170" s="22" t="n">
        <v>2008</v>
      </c>
      <c r="J170" s="75" t="inlineStr">
        <is>
          <t>9785901415436</t>
        </is>
      </c>
      <c r="K170" s="75" t="inlineStr">
        <is>
          <t>Книги</t>
        </is>
      </c>
      <c r="L170" s="22">
        <f>ROUND(100-(F171/(M171/100)),0)</f>
        <v/>
      </c>
      <c r="M170" s="105" t="n">
        <v>318</v>
      </c>
      <c r="N170" s="105" t="n">
        <v>277</v>
      </c>
      <c r="O170" s="20" t="inlineStr">
        <is>
          <t>https://magic-kniga.ru/items/10536</t>
        </is>
      </c>
      <c r="Q170" s="66" t="inlineStr">
        <is>
          <t>Мало</t>
        </is>
      </c>
      <c r="R170" s="20" t="n">
        <v>7</v>
      </c>
      <c r="V170" s="36">
        <f>MATCH(R171,discounts!A:A)</f>
        <v/>
      </c>
      <c r="W170" s="36">
        <f>ADDRESS(V171,$F$7+1,,,"discounts")</f>
        <v/>
      </c>
      <c r="X170" s="36">
        <f>ROUND(IF(ISNA(IF($F$7=0,0,INDIRECT(W171))),0,IF($F$7=0,0,INDIRECT(W171))),0)</f>
        <v/>
      </c>
    </row>
    <row r="171">
      <c r="B171" s="86" t="n"/>
      <c r="C171" s="22" t="n">
        <v>10752</v>
      </c>
      <c r="D171" s="22" t="inlineStr">
        <is>
          <t>Томс Майкл</t>
        </is>
      </c>
      <c r="E171" s="22" t="inlineStr">
        <is>
          <t>Душа бизнеса. Современная этика предпринимательства</t>
        </is>
      </c>
      <c r="F171" s="105">
        <f>ROUNDUP(N172-(N172/100*X172),0)</f>
        <v/>
      </c>
      <c r="H171" s="22" t="inlineStr">
        <is>
          <t>Весь</t>
        </is>
      </c>
      <c r="I171" s="22" t="n">
        <v>2010</v>
      </c>
      <c r="J171" s="75" t="inlineStr">
        <is>
          <t>9785957316718</t>
        </is>
      </c>
      <c r="K171" s="75" t="inlineStr">
        <is>
          <t>Книги</t>
        </is>
      </c>
      <c r="L171" s="22">
        <f>ROUND(100-(F172/(M172/100)),0)</f>
        <v/>
      </c>
      <c r="M171" s="105" t="n">
        <v>46</v>
      </c>
      <c r="N171" s="105" t="n">
        <v>41</v>
      </c>
      <c r="O171" s="20" t="inlineStr">
        <is>
          <t>https://magic-kniga.ru/items/10752</t>
        </is>
      </c>
      <c r="Q171" s="66" t="inlineStr">
        <is>
          <t>Мало</t>
        </is>
      </c>
      <c r="R171" s="20" t="n">
        <v>2</v>
      </c>
      <c r="V171" s="36">
        <f>MATCH(R172,discounts!A:A)</f>
        <v/>
      </c>
      <c r="W171" s="36">
        <f>ADDRESS(V172,$F$7+1,,,"discounts")</f>
        <v/>
      </c>
      <c r="X171" s="36">
        <f>ROUND(IF(ISNA(IF($F$7=0,0,INDIRECT(W172))),0,IF($F$7=0,0,INDIRECT(W172))),0)</f>
        <v/>
      </c>
    </row>
    <row r="172">
      <c r="B172" s="86" t="n"/>
      <c r="C172" s="22" t="n">
        <v>13730</v>
      </c>
      <c r="D172" s="22" t="inlineStr">
        <is>
          <t>Брахмдев Свами</t>
        </is>
      </c>
      <c r="E172" s="22" t="inlineStr">
        <is>
          <t>Мудрость жизни. Путь гармонии</t>
        </is>
      </c>
      <c r="F172" s="105">
        <f>ROUNDUP(N173-(N173/100*X173),0)</f>
        <v/>
      </c>
      <c r="H172" s="22" t="inlineStr">
        <is>
          <t>Мирра</t>
        </is>
      </c>
      <c r="I172" s="22" t="n">
        <v>2011</v>
      </c>
      <c r="J172" s="75" t="inlineStr">
        <is>
          <t>9785889470397</t>
        </is>
      </c>
      <c r="K172" s="75" t="inlineStr">
        <is>
          <t>Книги</t>
        </is>
      </c>
      <c r="L172" s="22">
        <f>ROUND(100-(F173/(M173/100)),0)</f>
        <v/>
      </c>
      <c r="M172" s="105" t="n">
        <v>220</v>
      </c>
      <c r="N172" s="105" t="n">
        <v>192</v>
      </c>
      <c r="O172" s="20" t="inlineStr">
        <is>
          <t>https://magic-kniga.ru/items/13730</t>
        </is>
      </c>
      <c r="Q172" s="66" t="inlineStr">
        <is>
          <t>Мало</t>
        </is>
      </c>
      <c r="R172" s="20" t="n">
        <v>7</v>
      </c>
      <c r="V172" s="36">
        <f>MATCH(R173,discounts!A:A)</f>
        <v/>
      </c>
      <c r="W172" s="36">
        <f>ADDRESS(V173,$F$7+1,,,"discounts")</f>
        <v/>
      </c>
      <c r="X172" s="36">
        <f>ROUND(IF(ISNA(IF($F$7=0,0,INDIRECT(W173))),0,IF($F$7=0,0,INDIRECT(W173))),0)</f>
        <v/>
      </c>
    </row>
    <row r="173">
      <c r="B173" s="86" t="n"/>
      <c r="C173" s="22" t="n">
        <v>26176</v>
      </c>
      <c r="E173" s="22" t="inlineStr">
        <is>
          <t>Кто такой Бог</t>
        </is>
      </c>
      <c r="F173" s="105">
        <f>ROUNDUP(N174-(N174/100*X174),0)</f>
        <v/>
      </c>
      <c r="H173" s="22" t="inlineStr">
        <is>
          <t>Информат</t>
        </is>
      </c>
      <c r="I173" s="22" t="n">
        <v>2017</v>
      </c>
      <c r="J173" s="75" t="inlineStr">
        <is>
          <t>9785903937035</t>
        </is>
      </c>
      <c r="K173" s="75" t="inlineStr">
        <is>
          <t>Книги</t>
        </is>
      </c>
      <c r="L173" s="22">
        <f>ROUND(100-(F174/(M174/100)),0)</f>
        <v/>
      </c>
      <c r="M173" s="105" t="n">
        <v>520</v>
      </c>
      <c r="N173" s="105" t="n">
        <v>453</v>
      </c>
      <c r="O173" s="20" t="inlineStr">
        <is>
          <t>https://magic-kniga.ru/items/26176</t>
        </is>
      </c>
      <c r="Q173" s="66" t="inlineStr">
        <is>
          <t>Мало</t>
        </is>
      </c>
      <c r="R173" s="20" t="n">
        <v>6</v>
      </c>
      <c r="V173" s="36">
        <f>MATCH(R174,discounts!A:A)</f>
        <v/>
      </c>
      <c r="W173" s="36">
        <f>ADDRESS(V174,$F$7+1,,,"discounts")</f>
        <v/>
      </c>
      <c r="X173" s="36">
        <f>ROUND(IF(ISNA(IF($F$7=0,0,INDIRECT(W174))),0,IF($F$7=0,0,INDIRECT(W174))),0)</f>
        <v/>
      </c>
    </row>
    <row r="174">
      <c r="B174" s="86" t="n"/>
      <c r="C174" s="22" t="n">
        <v>25169</v>
      </c>
      <c r="D174" s="22" t="inlineStr">
        <is>
          <t>Скачкова Мария</t>
        </is>
      </c>
      <c r="E174" s="22" t="inlineStr">
        <is>
          <t>Предательство-оружие тьмы</t>
        </is>
      </c>
      <c r="F174" s="105">
        <f>ROUNDUP(N175-(N175/100*X175),0)</f>
        <v/>
      </c>
      <c r="H174" s="22" t="inlineStr">
        <is>
          <t>Звезды гор</t>
        </is>
      </c>
      <c r="I174" s="22" t="n">
        <v>2018</v>
      </c>
      <c r="J174" s="75" t="inlineStr">
        <is>
          <t>9785990665958</t>
        </is>
      </c>
      <c r="K174" s="75" t="inlineStr">
        <is>
          <t>Книги</t>
        </is>
      </c>
      <c r="L174" s="22">
        <f>ROUND(100-(F175/(M175/100)),0)</f>
        <v/>
      </c>
      <c r="M174" s="105" t="n">
        <v>60</v>
      </c>
      <c r="N174" s="105" t="n">
        <v>53</v>
      </c>
      <c r="O174" s="20" t="inlineStr">
        <is>
          <t>https://magic-kniga.ru/items/25169</t>
        </is>
      </c>
      <c r="Q174" s="66" t="inlineStr">
        <is>
          <t>Мало</t>
        </is>
      </c>
      <c r="R174" s="20" t="n">
        <v>6</v>
      </c>
      <c r="V174" s="36">
        <f>MATCH(R175,discounts!A:A)</f>
        <v/>
      </c>
      <c r="W174" s="36">
        <f>ADDRESS(V175,$F$7+1,,,"discounts")</f>
        <v/>
      </c>
      <c r="X174" s="36">
        <f>ROUND(IF(ISNA(IF($F$7=0,0,INDIRECT(W175))),0,IF($F$7=0,0,INDIRECT(W175))),0)</f>
        <v/>
      </c>
    </row>
    <row r="175">
      <c r="B175" s="86" t="n"/>
      <c r="C175" s="22" t="n">
        <v>24967</v>
      </c>
      <c r="D175" s="22" t="inlineStr">
        <is>
          <t>Истина Марина</t>
        </is>
      </c>
      <c r="E175" s="22" t="inlineStr">
        <is>
          <t>ЖИЗНЬ - ЭТО ПУТЬ</t>
        </is>
      </c>
      <c r="F175" s="105">
        <f>ROUNDUP(N176-(N176/100*X176),0)</f>
        <v/>
      </c>
      <c r="H175" s="22" t="inlineStr">
        <is>
          <t>Золотое сечение</t>
        </is>
      </c>
      <c r="I175" s="22" t="n">
        <v>2016</v>
      </c>
      <c r="J175" s="75" t="inlineStr">
        <is>
          <t>9785910783113</t>
        </is>
      </c>
      <c r="K175" s="75" t="inlineStr">
        <is>
          <t>Книги</t>
        </is>
      </c>
      <c r="L175" s="22">
        <f>ROUND(100-(F176/(M176/100)),0)</f>
        <v/>
      </c>
      <c r="M175" s="105" t="n">
        <v>756</v>
      </c>
      <c r="N175" s="105" t="n">
        <v>658</v>
      </c>
      <c r="O175" s="20" t="inlineStr">
        <is>
          <t>https://magic-kniga.ru/items/24967</t>
        </is>
      </c>
      <c r="Q175" s="66" t="inlineStr">
        <is>
          <t>Мало</t>
        </is>
      </c>
      <c r="R175" s="20" t="n">
        <v>6</v>
      </c>
      <c r="V175" s="36">
        <f>MATCH(R176,discounts!A:A)</f>
        <v/>
      </c>
      <c r="W175" s="36">
        <f>ADDRESS(V176,$F$7+1,,,"discounts")</f>
        <v/>
      </c>
      <c r="X175" s="36">
        <f>ROUND(IF(ISNA(IF($F$7=0,0,INDIRECT(W176))),0,IF($F$7=0,0,INDIRECT(W176))),0)</f>
        <v/>
      </c>
    </row>
    <row r="176">
      <c r="B176" s="86" t="n"/>
      <c r="C176" s="22" t="n">
        <v>24926</v>
      </c>
      <c r="D176" s="22" t="inlineStr">
        <is>
          <t>Величко Евгения Михайловна</t>
        </is>
      </c>
      <c r="E176" s="22" t="inlineStr">
        <is>
          <t>Осмысление жизни</t>
        </is>
      </c>
      <c r="F176" s="105">
        <f>ROUNDUP(N177-(N177/100*X177),0)</f>
        <v/>
      </c>
      <c r="H176" s="22" t="inlineStr">
        <is>
          <t>Дельфис</t>
        </is>
      </c>
      <c r="I176" s="22" t="n">
        <v>2016</v>
      </c>
      <c r="J176" s="75" t="inlineStr">
        <is>
          <t>9785933660774</t>
        </is>
      </c>
      <c r="K176" s="75" t="inlineStr">
        <is>
          <t>Книги</t>
        </is>
      </c>
      <c r="L176" s="22">
        <f>ROUND(100-(F177/(M177/100)),0)</f>
        <v/>
      </c>
      <c r="M176" s="105" t="n">
        <v>369</v>
      </c>
      <c r="N176" s="105" t="n">
        <v>322</v>
      </c>
      <c r="O176" s="20" t="inlineStr">
        <is>
          <t>https://magic-kniga.ru/items/24926</t>
        </is>
      </c>
      <c r="Q176" s="66" t="inlineStr">
        <is>
          <t>Мало</t>
        </is>
      </c>
      <c r="R176" s="20" t="n">
        <v>5</v>
      </c>
      <c r="V176" s="36">
        <f>MATCH(R177,discounts!A:A)</f>
        <v/>
      </c>
      <c r="W176" s="36">
        <f>ADDRESS(V177,$F$7+1,,,"discounts")</f>
        <v/>
      </c>
      <c r="X176" s="36">
        <f>ROUND(IF(ISNA(IF($F$7=0,0,INDIRECT(W177))),0,IF($F$7=0,0,INDIRECT(W177))),0)</f>
        <v/>
      </c>
    </row>
    <row r="177">
      <c r="B177" s="86" t="n"/>
      <c r="C177" s="22" t="n">
        <v>1867</v>
      </c>
      <c r="D177" s="22" t="inlineStr">
        <is>
          <t>Кирлан Александр</t>
        </is>
      </c>
      <c r="E177" s="22" t="inlineStr">
        <is>
          <t>Арийский простор</t>
        </is>
      </c>
      <c r="F177" s="105">
        <f>ROUNDUP(N178-(N178/100*X178),0)</f>
        <v/>
      </c>
      <c r="H177" s="22" t="inlineStr">
        <is>
          <t>Золотое сечение</t>
        </is>
      </c>
      <c r="I177" s="22" t="n">
        <v>2014</v>
      </c>
      <c r="J177" s="75" t="inlineStr">
        <is>
          <t>9785910782550</t>
        </is>
      </c>
      <c r="K177" s="75" t="inlineStr">
        <is>
          <t>Книги</t>
        </is>
      </c>
      <c r="L177" s="22">
        <f>ROUND(100-(F178/(M178/100)),0)</f>
        <v/>
      </c>
      <c r="M177" s="105" t="n">
        <v>3139</v>
      </c>
      <c r="N177" s="105" t="n">
        <v>2731</v>
      </c>
      <c r="O177" s="20" t="inlineStr">
        <is>
          <t>https://magic-kniga.ru/items/1867</t>
        </is>
      </c>
      <c r="Q177" s="66" t="inlineStr">
        <is>
          <t>Мало</t>
        </is>
      </c>
      <c r="R177" s="20" t="n">
        <v>6</v>
      </c>
      <c r="V177" s="36">
        <f>MATCH(R178,discounts!A:A)</f>
        <v/>
      </c>
      <c r="W177" s="36">
        <f>ADDRESS(V178,$F$7+1,,,"discounts")</f>
        <v/>
      </c>
      <c r="X177" s="36">
        <f>ROUND(IF(ISNA(IF($F$7=0,0,INDIRECT(W178))),0,IF($F$7=0,0,INDIRECT(W178))),0)</f>
        <v/>
      </c>
    </row>
    <row r="178">
      <c r="B178" s="86" t="n"/>
      <c r="C178" s="22" t="n">
        <v>1906</v>
      </c>
      <c r="D178" s="22" t="inlineStr">
        <is>
          <t>Чумазов М.</t>
        </is>
      </c>
      <c r="E178" s="22" t="inlineStr">
        <is>
          <t>Предназначение</t>
        </is>
      </c>
      <c r="F178" s="105">
        <f>ROUNDUP(N179-(N179/100*X179),0)</f>
        <v/>
      </c>
      <c r="H178" s="22" t="inlineStr">
        <is>
          <t>Золотое сечение</t>
        </is>
      </c>
      <c r="I178" s="22" t="n">
        <v>2014</v>
      </c>
      <c r="J178" s="75" t="inlineStr">
        <is>
          <t>9785910782567</t>
        </is>
      </c>
      <c r="K178" s="75" t="inlineStr">
        <is>
          <t>Книги</t>
        </is>
      </c>
      <c r="L178" s="22">
        <f>ROUND(100-(F179/(M179/100)),0)</f>
        <v/>
      </c>
      <c r="M178" s="105" t="n">
        <v>411</v>
      </c>
      <c r="N178" s="105" t="n">
        <v>358</v>
      </c>
      <c r="O178" s="20" t="inlineStr">
        <is>
          <t>https://magic-kniga.ru/items/1906</t>
        </is>
      </c>
      <c r="Q178" s="66" t="inlineStr">
        <is>
          <t>Мало</t>
        </is>
      </c>
      <c r="R178" s="20" t="n">
        <v>6</v>
      </c>
      <c r="V178" s="36">
        <f>MATCH(R179,discounts!A:A)</f>
        <v/>
      </c>
      <c r="W178" s="36">
        <f>ADDRESS(V179,$F$7+1,,,"discounts")</f>
        <v/>
      </c>
      <c r="X178" s="36">
        <f>ROUND(IF(ISNA(IF($F$7=0,0,INDIRECT(W179))),0,IF($F$7=0,0,INDIRECT(W179))),0)</f>
        <v/>
      </c>
    </row>
    <row r="179">
      <c r="B179" s="86" t="n"/>
      <c r="C179" s="22" t="n">
        <v>3575</v>
      </c>
      <c r="D179" s="22" t="inlineStr">
        <is>
          <t>Лебедь Андрей</t>
        </is>
      </c>
      <c r="E179" s="22" t="inlineStr">
        <is>
          <t>Три имени Вечности</t>
        </is>
      </c>
      <c r="F179" s="105">
        <f>ROUNDUP(N180-(N180/100*X180),0)</f>
        <v/>
      </c>
      <c r="H179" s="22" t="inlineStr">
        <is>
          <t>ИПЛ</t>
        </is>
      </c>
      <c r="I179" s="22" t="n">
        <v>2014</v>
      </c>
      <c r="J179" s="75" t="inlineStr">
        <is>
          <t>9785426000643</t>
        </is>
      </c>
      <c r="K179" s="75" t="inlineStr">
        <is>
          <t>Книги</t>
        </is>
      </c>
      <c r="L179" s="22">
        <f>ROUND(100-(F180/(M180/100)),0)</f>
        <v/>
      </c>
      <c r="M179" s="105" t="n">
        <v>133</v>
      </c>
      <c r="N179" s="105" t="n">
        <v>116</v>
      </c>
      <c r="O179" s="20" t="inlineStr">
        <is>
          <t>https://magic-kniga.ru/items/3575</t>
        </is>
      </c>
      <c r="Q179" s="66" t="inlineStr">
        <is>
          <t>Мало</t>
        </is>
      </c>
      <c r="R179" s="20" t="n">
        <v>2</v>
      </c>
      <c r="V179" s="36">
        <f>MATCH(R180,discounts!A:A)</f>
        <v/>
      </c>
      <c r="W179" s="36">
        <f>ADDRESS(V180,$F$7+1,,,"discounts")</f>
        <v/>
      </c>
      <c r="X179" s="36">
        <f>ROUND(IF(ISNA(IF($F$7=0,0,INDIRECT(W180))),0,IF($F$7=0,0,INDIRECT(W180))),0)</f>
        <v/>
      </c>
    </row>
    <row r="180">
      <c r="B180" s="86" t="n"/>
      <c r="C180" s="22" t="n">
        <v>5375</v>
      </c>
      <c r="D180" s="22" t="inlineStr">
        <is>
          <t>Ровнер А.</t>
        </is>
      </c>
      <c r="E180" s="22" t="inlineStr">
        <is>
          <t>Легкая субстанция состояний. Метафизика и практика работы с состояниями</t>
        </is>
      </c>
      <c r="F180" s="105">
        <f>ROUNDUP(N181-(N181/100*X181),0)</f>
        <v/>
      </c>
      <c r="H180" s="22" t="inlineStr">
        <is>
          <t>Золотое сечение</t>
        </is>
      </c>
      <c r="I180" s="22" t="n">
        <v>2009</v>
      </c>
      <c r="J180" s="75" t="inlineStr">
        <is>
          <t>9785910780747</t>
        </is>
      </c>
      <c r="K180" s="75" t="inlineStr">
        <is>
          <t>Книги</t>
        </is>
      </c>
      <c r="L180" s="22">
        <f>ROUND(100-(F181/(M181/100)),0)</f>
        <v/>
      </c>
      <c r="M180" s="105" t="n">
        <v>354</v>
      </c>
      <c r="N180" s="105" t="n">
        <v>308</v>
      </c>
      <c r="O180" s="20" t="inlineStr">
        <is>
          <t>https://magic-kniga.ru/items/5375</t>
        </is>
      </c>
      <c r="Q180" s="66" t="inlineStr">
        <is>
          <t>Мало</t>
        </is>
      </c>
      <c r="R180" s="20" t="n">
        <v>6</v>
      </c>
      <c r="V180" s="36">
        <f>MATCH(R181,discounts!A:A)</f>
        <v/>
      </c>
      <c r="W180" s="36">
        <f>ADDRESS(V181,$F$7+1,,,"discounts")</f>
        <v/>
      </c>
      <c r="X180" s="36">
        <f>ROUND(IF(ISNA(IF($F$7=0,0,INDIRECT(W181))),0,IF($F$7=0,0,INDIRECT(W181))),0)</f>
        <v/>
      </c>
    </row>
    <row r="181">
      <c r="B181" s="86" t="n"/>
      <c r="C181" s="22" t="n">
        <v>7609</v>
      </c>
      <c r="D181" s="22" t="inlineStr">
        <is>
          <t>Швецов</t>
        </is>
      </c>
      <c r="E181" s="22" t="inlineStr">
        <is>
          <t>Сакральная экономика и эволюция человека</t>
        </is>
      </c>
      <c r="F181" s="105">
        <f>ROUNDUP(N182-(N182/100*X182),0)</f>
        <v/>
      </c>
      <c r="H181" s="22" t="inlineStr">
        <is>
          <t>Золотое сечение</t>
        </is>
      </c>
      <c r="I181" s="22" t="n">
        <v>2015</v>
      </c>
      <c r="J181" s="75" t="inlineStr">
        <is>
          <t>9785910782604</t>
        </is>
      </c>
      <c r="K181" s="75" t="inlineStr">
        <is>
          <t>Книги</t>
        </is>
      </c>
      <c r="L181" s="22">
        <f>ROUND(100-(F182/(M182/100)),0)</f>
        <v/>
      </c>
      <c r="M181" s="105" t="n">
        <v>506</v>
      </c>
      <c r="N181" s="105" t="n">
        <v>441</v>
      </c>
      <c r="O181" s="20" t="inlineStr">
        <is>
          <t>https://magic-kniga.ru/items/7609</t>
        </is>
      </c>
      <c r="Q181" s="66" t="inlineStr">
        <is>
          <t>Мало</t>
        </is>
      </c>
      <c r="R181" s="20" t="n">
        <v>6</v>
      </c>
      <c r="V181" s="36">
        <f>MATCH(R182,discounts!A:A)</f>
        <v/>
      </c>
      <c r="W181" s="36">
        <f>ADDRESS(V182,$F$7+1,,,"discounts")</f>
        <v/>
      </c>
      <c r="X181" s="36">
        <f>ROUND(IF(ISNA(IF($F$7=0,0,INDIRECT(W182))),0,IF($F$7=0,0,INDIRECT(W182))),0)</f>
        <v/>
      </c>
    </row>
    <row r="182">
      <c r="B182" s="86" t="n"/>
      <c r="C182" s="22" t="n">
        <v>7626</v>
      </c>
      <c r="D182" s="22" t="inlineStr">
        <is>
          <t>Владич Сергей</t>
        </is>
      </c>
      <c r="E182" s="22" t="inlineStr">
        <is>
          <t>Шёпот прохладного ветра</t>
        </is>
      </c>
      <c r="F182" s="105">
        <f>ROUNDUP(N183-(N183/100*X183),0)</f>
        <v/>
      </c>
      <c r="H182" s="22" t="inlineStr">
        <is>
          <t>Золотое сечение</t>
        </is>
      </c>
      <c r="I182" s="22" t="n">
        <v>2014</v>
      </c>
      <c r="J182" s="75" t="inlineStr">
        <is>
          <t>9785910782574</t>
        </is>
      </c>
      <c r="K182" s="75" t="inlineStr">
        <is>
          <t>Книги</t>
        </is>
      </c>
      <c r="L182" s="22">
        <f>ROUND(100-(F183/(M183/100)),0)</f>
        <v/>
      </c>
      <c r="M182" s="105" t="n">
        <v>372</v>
      </c>
      <c r="N182" s="105" t="n">
        <v>324</v>
      </c>
      <c r="O182" s="20" t="inlineStr">
        <is>
          <t>https://magic-kniga.ru/items/7626</t>
        </is>
      </c>
      <c r="Q182" s="66" t="inlineStr">
        <is>
          <t>Мало</t>
        </is>
      </c>
      <c r="R182" s="20" t="n">
        <v>6</v>
      </c>
      <c r="V182" s="36">
        <f>MATCH(R183,discounts!A:A)</f>
        <v/>
      </c>
      <c r="W182" s="36">
        <f>ADDRESS(V183,$F$7+1,,,"discounts")</f>
        <v/>
      </c>
      <c r="X182" s="36">
        <f>ROUND(IF(ISNA(IF($F$7=0,0,INDIRECT(W183))),0,IF($F$7=0,0,INDIRECT(W183))),0)</f>
        <v/>
      </c>
    </row>
    <row r="183">
      <c r="B183" s="86" t="n"/>
      <c r="C183" s="22" t="n">
        <v>7865</v>
      </c>
      <c r="D183" s="22" t="inlineStr">
        <is>
          <t>Резник Людмила</t>
        </is>
      </c>
      <c r="E183" s="22" t="inlineStr">
        <is>
          <t>Из жизни - в жизнь</t>
        </is>
      </c>
      <c r="F183" s="105">
        <f>ROUNDUP(N184-(N184/100*X184),0)</f>
        <v/>
      </c>
      <c r="H183" s="22" t="inlineStr">
        <is>
          <t>Неопалимая Купина</t>
        </is>
      </c>
      <c r="I183" s="22" t="n">
        <v>2010</v>
      </c>
      <c r="J183" s="75" t="inlineStr">
        <is>
          <t>9785903469239</t>
        </is>
      </c>
      <c r="K183" s="75" t="inlineStr">
        <is>
          <t>Книги</t>
        </is>
      </c>
      <c r="L183" s="22">
        <f>ROUND(100-(F184/(M184/100)),0)</f>
        <v/>
      </c>
      <c r="M183" s="105" t="n">
        <v>503</v>
      </c>
      <c r="N183" s="105" t="n">
        <v>438</v>
      </c>
      <c r="O183" s="20" t="inlineStr">
        <is>
          <t>https://magic-kniga.ru/items/7865</t>
        </is>
      </c>
      <c r="Q183" s="66" t="inlineStr">
        <is>
          <t>Мало</t>
        </is>
      </c>
      <c r="R183" s="20" t="n">
        <v>9</v>
      </c>
      <c r="V183" s="36">
        <f>MATCH(R184,discounts!A:A)</f>
        <v/>
      </c>
      <c r="W183" s="36">
        <f>ADDRESS(V184,$F$7+1,,,"discounts")</f>
        <v/>
      </c>
      <c r="X183" s="36">
        <f>ROUND(IF(ISNA(IF($F$7=0,0,INDIRECT(W184))),0,IF($F$7=0,0,INDIRECT(W184))),0)</f>
        <v/>
      </c>
    </row>
    <row r="184">
      <c r="B184" s="86" t="n"/>
      <c r="C184" s="22" t="n">
        <v>7868</v>
      </c>
      <c r="D184" s="22" t="inlineStr">
        <is>
          <t>Резник Людмила</t>
        </is>
      </c>
      <c r="E184" s="22" t="inlineStr">
        <is>
          <t>Групповое посвящение</t>
        </is>
      </c>
      <c r="F184" s="105">
        <f>ROUNDUP(N185-(N185/100*X185),0)</f>
        <v/>
      </c>
      <c r="H184" s="22" t="inlineStr">
        <is>
          <t>Неопалимая Купина</t>
        </is>
      </c>
      <c r="I184" s="22" t="n">
        <v>2009</v>
      </c>
      <c r="J184" s="75" t="inlineStr">
        <is>
          <t>9785903469147</t>
        </is>
      </c>
      <c r="K184" s="75" t="inlineStr">
        <is>
          <t>Книги</t>
        </is>
      </c>
      <c r="L184" s="22">
        <f>ROUND(100-(F185/(M185/100)),0)</f>
        <v/>
      </c>
      <c r="M184" s="105" t="n">
        <v>503</v>
      </c>
      <c r="N184" s="105" t="n">
        <v>438</v>
      </c>
      <c r="O184" s="20" t="inlineStr">
        <is>
          <t>https://magic-kniga.ru/items/7868</t>
        </is>
      </c>
      <c r="Q184" s="66" t="inlineStr">
        <is>
          <t>Мало</t>
        </is>
      </c>
      <c r="R184" s="20" t="n">
        <v>9</v>
      </c>
      <c r="V184" s="36">
        <f>MATCH(R185,discounts!A:A)</f>
        <v/>
      </c>
      <c r="W184" s="36">
        <f>ADDRESS(V185,$F$7+1,,,"discounts")</f>
        <v/>
      </c>
      <c r="X184" s="36">
        <f>ROUND(IF(ISNA(IF($F$7=0,0,INDIRECT(W185))),0,IF($F$7=0,0,INDIRECT(W185))),0)</f>
        <v/>
      </c>
    </row>
    <row r="185">
      <c r="B185" s="86" t="n"/>
      <c r="C185" s="22" t="n">
        <v>7941</v>
      </c>
      <c r="D185" s="22" t="inlineStr">
        <is>
          <t>Домашева-Самойленко Н.</t>
        </is>
      </c>
      <c r="E185" s="22" t="inlineStr">
        <is>
          <t>Честь имею служить</t>
        </is>
      </c>
      <c r="F185" s="105">
        <f>ROUNDUP(N186-(N186/100*X186),0)</f>
        <v/>
      </c>
      <c r="H185" s="22" t="inlineStr">
        <is>
          <t>Право Света</t>
        </is>
      </c>
      <c r="I185" s="22" t="n">
        <v>2010</v>
      </c>
      <c r="J185" s="75" t="inlineStr">
        <is>
          <t>9785916750133</t>
        </is>
      </c>
      <c r="K185" s="75" t="inlineStr">
        <is>
          <t>Книги</t>
        </is>
      </c>
      <c r="L185" s="22">
        <f>ROUND(100-(F186/(M186/100)),0)</f>
        <v/>
      </c>
      <c r="M185" s="105" t="n">
        <v>121</v>
      </c>
      <c r="N185" s="105" t="n">
        <v>106</v>
      </c>
      <c r="O185" s="20" t="inlineStr">
        <is>
          <t>https://magic-kniga.ru/items/7941</t>
        </is>
      </c>
      <c r="Q185" s="66" t="inlineStr">
        <is>
          <t>Мало</t>
        </is>
      </c>
      <c r="R185" s="20" t="n">
        <v>2</v>
      </c>
      <c r="V185" s="36">
        <f>MATCH(R186,discounts!A:A)</f>
        <v/>
      </c>
      <c r="W185" s="36">
        <f>ADDRESS(V186,$F$7+1,,,"discounts")</f>
        <v/>
      </c>
      <c r="X185" s="36">
        <f>ROUND(IF(ISNA(IF($F$7=0,0,INDIRECT(W186))),0,IF($F$7=0,0,INDIRECT(W186))),0)</f>
        <v/>
      </c>
    </row>
    <row r="186">
      <c r="B186" s="86" t="n"/>
      <c r="C186" s="22" t="n">
        <v>8612</v>
      </c>
      <c r="D186" s="22" t="inlineStr">
        <is>
          <t>Чернов Е. Е.</t>
        </is>
      </c>
      <c r="E186" s="22" t="inlineStr">
        <is>
          <t>Азбука мыслей. Дельфийское предписание</t>
        </is>
      </c>
      <c r="F186" s="105">
        <f>ROUNDUP(N187-(N187/100*X187),0)</f>
        <v/>
      </c>
      <c r="H186" s="22" t="inlineStr">
        <is>
          <t>Издательство А. Голода</t>
        </is>
      </c>
      <c r="I186" s="22" t="n">
        <v>2002</v>
      </c>
      <c r="J186" s="75" t="inlineStr">
        <is>
          <t>9785949740026</t>
        </is>
      </c>
      <c r="K186" s="75" t="inlineStr">
        <is>
          <t>Книги</t>
        </is>
      </c>
      <c r="L186" s="22">
        <f>ROUND(100-(F187/(M187/100)),0)</f>
        <v/>
      </c>
      <c r="M186" s="105" t="n">
        <v>439</v>
      </c>
      <c r="N186" s="105" t="n">
        <v>382</v>
      </c>
      <c r="O186" s="20" t="inlineStr">
        <is>
          <t>https://magic-kniga.ru/items/8612</t>
        </is>
      </c>
      <c r="Q186" s="66" t="inlineStr">
        <is>
          <t>Мало</t>
        </is>
      </c>
      <c r="R186" s="20" t="n">
        <v>2</v>
      </c>
      <c r="V186" s="36">
        <f>MATCH(R187,discounts!A:A)</f>
        <v/>
      </c>
      <c r="W186" s="36">
        <f>ADDRESS(V187,$F$7+1,,,"discounts")</f>
        <v/>
      </c>
      <c r="X186" s="36">
        <f>ROUND(IF(ISNA(IF($F$7=0,0,INDIRECT(W187))),0,IF($F$7=0,0,INDIRECT(W187))),0)</f>
        <v/>
      </c>
    </row>
    <row r="187">
      <c r="B187" s="86" t="n"/>
      <c r="C187" s="22" t="n">
        <v>21893</v>
      </c>
      <c r="D187" s="22" t="inlineStr">
        <is>
          <t>Берт К.</t>
        </is>
      </c>
      <c r="E187" s="22" t="inlineStr">
        <is>
          <t>Есть только Любовь. Сборник сатсангов с Бертом Xардингом</t>
        </is>
      </c>
      <c r="F187" s="105">
        <f>ROUNDUP(N188-(N188/100*X188),0)</f>
        <v/>
      </c>
      <c r="H187" s="22" t="inlineStr">
        <is>
          <t>Ганга</t>
        </is>
      </c>
      <c r="I187" s="22" t="n">
        <v>2014</v>
      </c>
      <c r="J187" s="75" t="inlineStr">
        <is>
          <t>9785906154460</t>
        </is>
      </c>
      <c r="K187" s="75" t="inlineStr">
        <is>
          <t>Книги</t>
        </is>
      </c>
      <c r="L187" s="22">
        <f>ROUND(100-(F188/(M188/100)),0)</f>
        <v/>
      </c>
      <c r="M187" s="105" t="n">
        <v>6067</v>
      </c>
      <c r="N187" s="105" t="n">
        <v>5279</v>
      </c>
      <c r="O187" s="20" t="inlineStr">
        <is>
          <t>https://magic-kniga.ru/items/21893</t>
        </is>
      </c>
      <c r="Q187" s="66" t="inlineStr">
        <is>
          <t>Мало</t>
        </is>
      </c>
      <c r="R187" s="20" t="n">
        <v>6</v>
      </c>
      <c r="V187" s="36">
        <f>MATCH(R188,discounts!A:A)</f>
        <v/>
      </c>
      <c r="W187" s="36">
        <f>ADDRESS(V188,$F$7+1,,,"discounts")</f>
        <v/>
      </c>
      <c r="X187" s="36">
        <f>ROUND(IF(ISNA(IF($F$7=0,0,INDIRECT(W188))),0,IF($F$7=0,0,INDIRECT(W188))),0)</f>
        <v/>
      </c>
    </row>
    <row r="188">
      <c r="B188" s="86" t="n"/>
      <c r="C188" s="22" t="n">
        <v>22458</v>
      </c>
      <c r="D188" s="22" t="inlineStr">
        <is>
          <t>Барышникова Г.А.</t>
        </is>
      </c>
      <c r="E188" s="22" t="inlineStr">
        <is>
          <t>Мастерская сновидений</t>
        </is>
      </c>
      <c r="F188" s="105">
        <f>ROUNDUP(N189-(N189/100*X189),0)</f>
        <v/>
      </c>
      <c r="H188" s="22" t="inlineStr">
        <is>
          <t>Амрита-русь</t>
        </is>
      </c>
      <c r="I188" s="22" t="n">
        <v>2014</v>
      </c>
      <c r="J188" s="75" t="inlineStr">
        <is>
          <t>9785000531891</t>
        </is>
      </c>
      <c r="K188" s="75" t="inlineStr">
        <is>
          <t>Книги</t>
        </is>
      </c>
      <c r="L188" s="22">
        <f>ROUND(100-(F189/(M189/100)),0)</f>
        <v/>
      </c>
      <c r="M188" s="105" t="n">
        <v>292</v>
      </c>
      <c r="N188" s="105" t="n">
        <v>255</v>
      </c>
      <c r="O188" s="20" t="inlineStr">
        <is>
          <t>https://magic-kniga.ru/items/22458</t>
        </is>
      </c>
      <c r="Q188" s="66" t="inlineStr">
        <is>
          <t>Мало</t>
        </is>
      </c>
      <c r="R188" s="20" t="n">
        <v>2</v>
      </c>
      <c r="V188" s="36">
        <f>MATCH(R189,discounts!A:A)</f>
        <v/>
      </c>
      <c r="W188" s="36">
        <f>ADDRESS(V189,$F$7+1,,,"discounts")</f>
        <v/>
      </c>
      <c r="X188" s="36">
        <f>ROUND(IF(ISNA(IF($F$7=0,0,INDIRECT(W189))),0,IF($F$7=0,0,INDIRECT(W189))),0)</f>
        <v/>
      </c>
    </row>
    <row r="189">
      <c r="B189" s="86" t="n"/>
      <c r="C189" s="22" t="n">
        <v>22676</v>
      </c>
      <c r="D189" s="22" t="inlineStr">
        <is>
          <t>Наталья Гвелесиани</t>
        </is>
      </c>
      <c r="E189" s="22" t="inlineStr">
        <is>
          <t>Выход Алисы из зазеркалья</t>
        </is>
      </c>
      <c r="F189" s="105">
        <f>ROUNDUP(N190-(N190/100*X190),0)</f>
        <v/>
      </c>
      <c r="H189" s="22" t="inlineStr">
        <is>
          <t>Велигор</t>
        </is>
      </c>
      <c r="I189" s="22" t="n">
        <v>2015</v>
      </c>
      <c r="J189" s="75" t="inlineStr">
        <is>
          <t>9785888753569</t>
        </is>
      </c>
      <c r="K189" s="75" t="inlineStr">
        <is>
          <t>Книги</t>
        </is>
      </c>
      <c r="L189" s="22">
        <f>ROUND(100-(F190/(M190/100)),0)</f>
        <v/>
      </c>
      <c r="M189" s="105" t="n">
        <v>1100</v>
      </c>
      <c r="N189" s="105" t="n">
        <v>957</v>
      </c>
      <c r="O189" s="20" t="inlineStr">
        <is>
          <t>https://magic-kniga.ru/items/22676</t>
        </is>
      </c>
      <c r="Q189" s="66" t="inlineStr">
        <is>
          <t>Мало</t>
        </is>
      </c>
      <c r="R189" s="20" t="n">
        <v>7</v>
      </c>
      <c r="V189" s="36">
        <f>MATCH(R190,discounts!A:A)</f>
        <v/>
      </c>
      <c r="W189" s="36">
        <f>ADDRESS(V190,$F$7+1,,,"discounts")</f>
        <v/>
      </c>
      <c r="X189" s="36">
        <f>ROUND(IF(ISNA(IF($F$7=0,0,INDIRECT(W190))),0,IF($F$7=0,0,INDIRECT(W190))),0)</f>
        <v/>
      </c>
    </row>
    <row r="190">
      <c r="B190" s="86" t="n"/>
      <c r="C190" s="22" t="n">
        <v>22958</v>
      </c>
      <c r="D190" s="22" t="inlineStr">
        <is>
          <t>Мошанская И.</t>
        </is>
      </c>
      <c r="E190" s="22" t="inlineStr">
        <is>
          <t>Космическая психология новой эпохи</t>
        </is>
      </c>
      <c r="F190" s="105">
        <f>ROUNDUP(N191-(N191/100*X191),0)</f>
        <v/>
      </c>
      <c r="H190" s="22" t="inlineStr">
        <is>
          <t>ИПЛ</t>
        </is>
      </c>
      <c r="I190" s="22" t="n">
        <v>2014</v>
      </c>
      <c r="J190" s="75" t="inlineStr">
        <is>
          <t>9785426000582</t>
        </is>
      </c>
      <c r="K190" s="75" t="inlineStr">
        <is>
          <t>Книги</t>
        </is>
      </c>
      <c r="L190" s="22">
        <f>ROUND(100-(F191/(M191/100)),0)</f>
        <v/>
      </c>
      <c r="M190" s="105" t="n">
        <v>1739</v>
      </c>
      <c r="N190" s="105" t="n">
        <v>1513</v>
      </c>
      <c r="O190" s="20" t="inlineStr">
        <is>
          <t>https://magic-kniga.ru/items/22958</t>
        </is>
      </c>
      <c r="Q190" s="66" t="inlineStr">
        <is>
          <t>Мало</t>
        </is>
      </c>
      <c r="R190" s="20" t="n">
        <v>6</v>
      </c>
      <c r="V190" s="36">
        <f>MATCH(R191,discounts!A:A)</f>
        <v/>
      </c>
      <c r="W190" s="36">
        <f>ADDRESS(V191,$F$7+1,,,"discounts")</f>
        <v/>
      </c>
      <c r="X190" s="36">
        <f>ROUND(IF(ISNA(IF($F$7=0,0,INDIRECT(W191))),0,IF($F$7=0,0,INDIRECT(W191))),0)</f>
        <v/>
      </c>
    </row>
    <row r="191">
      <c r="B191" s="86" t="n"/>
      <c r="C191" s="22" t="n">
        <v>24118</v>
      </c>
      <c r="D191" s="22" t="inlineStr">
        <is>
          <t>Вега Валентина</t>
        </is>
      </c>
      <c r="E191" s="22" t="inlineStr">
        <is>
          <t>Познать себя на уровне субатомных частиц и стволовых клеток</t>
        </is>
      </c>
      <c r="F191" s="105">
        <f>ROUNDUP(N192-(N192/100*X192),0)</f>
        <v/>
      </c>
      <c r="H191" s="22" t="inlineStr">
        <is>
          <t>Велигор</t>
        </is>
      </c>
      <c r="I191" s="22" t="n">
        <v>2018</v>
      </c>
      <c r="J191" s="75" t="inlineStr">
        <is>
          <t>9785888756072</t>
        </is>
      </c>
      <c r="K191" s="75" t="inlineStr">
        <is>
          <t>Книги</t>
        </is>
      </c>
      <c r="L191" s="22">
        <f>ROUND(100-(F192/(M192/100)),0)</f>
        <v/>
      </c>
      <c r="M191" s="105" t="n">
        <v>622</v>
      </c>
      <c r="N191" s="105" t="n">
        <v>542</v>
      </c>
      <c r="O191" s="20" t="inlineStr">
        <is>
          <t>https://magic-kniga.ru/items/24118</t>
        </is>
      </c>
      <c r="Q191" s="66" t="inlineStr">
        <is>
          <t>Мало</t>
        </is>
      </c>
      <c r="R191" s="20" t="n">
        <v>6</v>
      </c>
      <c r="V191" s="36">
        <f>MATCH(R192,discounts!A:A)</f>
        <v/>
      </c>
      <c r="W191" s="36">
        <f>ADDRESS(V192,$F$7+1,,,"discounts")</f>
        <v/>
      </c>
      <c r="X191" s="36">
        <f>ROUND(IF(ISNA(IF($F$7=0,0,INDIRECT(W192))),0,IF($F$7=0,0,INDIRECT(W192))),0)</f>
        <v/>
      </c>
    </row>
    <row r="192">
      <c r="B192" s="86" t="n"/>
      <c r="C192" s="22" t="n">
        <v>24325</v>
      </c>
      <c r="D192" s="22" t="inlineStr">
        <is>
          <t>Дара Преображенская</t>
        </is>
      </c>
      <c r="E192" s="22" t="inlineStr">
        <is>
          <t>Жемчужины Кетумары. Огненный меч Кетумары</t>
        </is>
      </c>
      <c r="F192" s="105">
        <f>ROUNDUP(N193-(N193/100*X193),0)</f>
        <v/>
      </c>
      <c r="H192" s="22" t="inlineStr">
        <is>
          <t>Золотое сечение</t>
        </is>
      </c>
      <c r="I192" s="22" t="n">
        <v>2016</v>
      </c>
      <c r="J192" s="75" t="inlineStr">
        <is>
          <t>9785910782895</t>
        </is>
      </c>
      <c r="K192" s="75" t="inlineStr">
        <is>
          <t>Книги</t>
        </is>
      </c>
      <c r="L192" s="22">
        <f>ROUND(100-(F193/(M193/100)),0)</f>
        <v/>
      </c>
      <c r="M192" s="105" t="n">
        <v>947</v>
      </c>
      <c r="N192" s="105" t="n">
        <v>824</v>
      </c>
      <c r="O192" s="20" t="inlineStr">
        <is>
          <t>https://magic-kniga.ru/items/24325</t>
        </is>
      </c>
      <c r="Q192" s="66" t="inlineStr">
        <is>
          <t>Мало</t>
        </is>
      </c>
      <c r="R192" s="20" t="n">
        <v>6</v>
      </c>
      <c r="V192" s="36">
        <f>MATCH(R193,discounts!A:A)</f>
        <v/>
      </c>
      <c r="W192" s="36">
        <f>ADDRESS(V193,$F$7+1,,,"discounts")</f>
        <v/>
      </c>
      <c r="X192" s="36">
        <f>ROUND(IF(ISNA(IF($F$7=0,0,INDIRECT(W193))),0,IF($F$7=0,0,INDIRECT(W193))),0)</f>
        <v/>
      </c>
    </row>
    <row r="193">
      <c r="B193" s="86" t="n"/>
      <c r="C193" s="22" t="n">
        <v>14428</v>
      </c>
      <c r="D193" s="22" t="inlineStr">
        <is>
          <t>Белов Александр</t>
        </is>
      </c>
      <c r="E193" s="22" t="inlineStr">
        <is>
          <t>Тайна Арийской Империи. Путь золотого дракона</t>
        </is>
      </c>
      <c r="F193" s="105">
        <f>ROUNDUP(N194-(N194/100*X194),0)</f>
        <v/>
      </c>
      <c r="H193" s="22" t="inlineStr">
        <is>
          <t>Амрита-русь</t>
        </is>
      </c>
      <c r="I193" s="22" t="n">
        <v>2014</v>
      </c>
      <c r="J193" s="75" t="inlineStr">
        <is>
          <t>9785000532669</t>
        </is>
      </c>
      <c r="K193" s="75" t="inlineStr">
        <is>
          <t>Книги</t>
        </is>
      </c>
      <c r="L193" s="22">
        <f>ROUND(100-(F194/(M194/100)),0)</f>
        <v/>
      </c>
      <c r="M193" s="105" t="n">
        <v>869</v>
      </c>
      <c r="N193" s="105" t="n">
        <v>757</v>
      </c>
      <c r="O193" s="20" t="inlineStr">
        <is>
          <t>https://magic-kniga.ru/items/14428</t>
        </is>
      </c>
      <c r="Q193" s="66" t="inlineStr">
        <is>
          <t>Мало</t>
        </is>
      </c>
      <c r="R193" s="20" t="n">
        <v>2</v>
      </c>
      <c r="V193" s="36">
        <f>MATCH(R194,discounts!A:A)</f>
        <v/>
      </c>
      <c r="W193" s="36">
        <f>ADDRESS(V194,$F$7+1,,,"discounts")</f>
        <v/>
      </c>
      <c r="X193" s="36">
        <f>ROUND(IF(ISNA(IF($F$7=0,0,INDIRECT(W194))),0,IF($F$7=0,0,INDIRECT(W194))),0)</f>
        <v/>
      </c>
    </row>
    <row r="194">
      <c r="B194" s="86" t="n"/>
      <c r="C194" s="22" t="n">
        <v>15330</v>
      </c>
      <c r="D194" s="22" t="inlineStr">
        <is>
          <t>Айванхов Микаэль Омраам</t>
        </is>
      </c>
      <c r="E194" s="22" t="inlineStr">
        <is>
          <t>Водолей и пришествие Золотого Века. Книга вторая</t>
        </is>
      </c>
      <c r="F194" s="105">
        <f>ROUNDUP(N195-(N195/100*X195),0)</f>
        <v/>
      </c>
      <c r="H194" s="22" t="inlineStr">
        <is>
          <t>Просвета</t>
        </is>
      </c>
      <c r="I194" s="22" t="n">
        <v>2010</v>
      </c>
      <c r="J194" s="75" t="inlineStr">
        <is>
          <t>9785901415542</t>
        </is>
      </c>
      <c r="K194" s="75" t="inlineStr">
        <is>
          <t>Книги</t>
        </is>
      </c>
      <c r="L194" s="22">
        <f>ROUND(100-(F195/(M195/100)),0)</f>
        <v/>
      </c>
      <c r="M194" s="105" t="n">
        <v>310</v>
      </c>
      <c r="N194" s="105" t="n">
        <v>270</v>
      </c>
      <c r="O194" s="20" t="inlineStr">
        <is>
          <t>https://magic-kniga.ru/items/15330</t>
        </is>
      </c>
      <c r="Q194" s="66" t="inlineStr">
        <is>
          <t>Мало</t>
        </is>
      </c>
      <c r="R194" s="20" t="n">
        <v>7</v>
      </c>
      <c r="V194" s="36">
        <f>MATCH(R195,discounts!A:A)</f>
        <v/>
      </c>
      <c r="W194" s="36">
        <f>ADDRESS(V195,$F$7+1,,,"discounts")</f>
        <v/>
      </c>
      <c r="X194" s="36">
        <f>ROUND(IF(ISNA(IF($F$7=0,0,INDIRECT(W195))),0,IF($F$7=0,0,INDIRECT(W195))),0)</f>
        <v/>
      </c>
    </row>
    <row r="195">
      <c r="B195" s="86" t="n"/>
      <c r="C195" s="22" t="n">
        <v>15331</v>
      </c>
      <c r="D195" s="22" t="inlineStr">
        <is>
          <t>Айванхов Микаэль Омраам</t>
        </is>
      </c>
      <c r="E195" s="22" t="inlineStr">
        <is>
          <t>Кто такой сын Божий?</t>
        </is>
      </c>
      <c r="F195" s="105">
        <f>ROUNDUP(N196-(N196/100*X196),0)</f>
        <v/>
      </c>
      <c r="H195" s="22" t="inlineStr">
        <is>
          <t>Просвета</t>
        </is>
      </c>
      <c r="I195" s="22" t="n">
        <v>2011</v>
      </c>
      <c r="J195" s="75" t="inlineStr">
        <is>
          <t>9785901415559</t>
        </is>
      </c>
      <c r="K195" s="75" t="inlineStr">
        <is>
          <t>Книги</t>
        </is>
      </c>
      <c r="L195" s="22">
        <f>ROUND(100-(F196/(M196/100)),0)</f>
        <v/>
      </c>
      <c r="M195" s="105" t="n">
        <v>310</v>
      </c>
      <c r="N195" s="105" t="n">
        <v>270</v>
      </c>
      <c r="O195" s="20" t="inlineStr">
        <is>
          <t>https://magic-kniga.ru/items/15331</t>
        </is>
      </c>
      <c r="Q195" s="66" t="inlineStr">
        <is>
          <t>Мало</t>
        </is>
      </c>
      <c r="R195" s="20" t="n">
        <v>7</v>
      </c>
      <c r="V195" s="36">
        <f>MATCH(R196,discounts!A:A)</f>
        <v/>
      </c>
      <c r="W195" s="36">
        <f>ADDRESS(V196,$F$7+1,,,"discounts")</f>
        <v/>
      </c>
      <c r="X195" s="36">
        <f>ROUND(IF(ISNA(IF($F$7=0,0,INDIRECT(W196))),0,IF($F$7=0,0,INDIRECT(W196))),0)</f>
        <v/>
      </c>
    </row>
    <row r="196">
      <c r="B196" s="86" t="n"/>
      <c r="C196" s="22" t="n">
        <v>16843</v>
      </c>
      <c r="D196" s="22" t="inlineStr">
        <is>
          <t>Величко Евгения Михайловна</t>
        </is>
      </c>
      <c r="E196" s="22" t="inlineStr">
        <is>
          <t>Путь к победе над кармой Тамерлана. К 110-летию со дня рождения Ю.Н. Рериха</t>
        </is>
      </c>
      <c r="F196" s="105">
        <f>ROUNDUP(N197-(N197/100*X197),0)</f>
        <v/>
      </c>
      <c r="H196" s="22" t="inlineStr">
        <is>
          <t>Дельфис</t>
        </is>
      </c>
      <c r="I196" s="22" t="n">
        <v>2013</v>
      </c>
      <c r="J196" s="75" t="inlineStr">
        <is>
          <t>9785933660262</t>
        </is>
      </c>
      <c r="K196" s="75" t="inlineStr">
        <is>
          <t>Книги</t>
        </is>
      </c>
      <c r="L196" s="22">
        <f>ROUND(100-(F197/(M197/100)),0)</f>
        <v/>
      </c>
      <c r="M196" s="105" t="n">
        <v>533</v>
      </c>
      <c r="N196" s="105" t="n">
        <v>464</v>
      </c>
      <c r="O196" s="20" t="inlineStr">
        <is>
          <t>https://magic-kniga.ru/items/16843</t>
        </is>
      </c>
      <c r="Q196" s="66" t="inlineStr">
        <is>
          <t>Мало</t>
        </is>
      </c>
      <c r="R196" s="20" t="n">
        <v>5</v>
      </c>
      <c r="V196" s="36">
        <f>MATCH(R197,discounts!A:A)</f>
        <v/>
      </c>
      <c r="W196" s="36">
        <f>ADDRESS(V197,$F$7+1,,,"discounts")</f>
        <v/>
      </c>
      <c r="X196" s="36">
        <f>ROUND(IF(ISNA(IF($F$7=0,0,INDIRECT(W197))),0,IF($F$7=0,0,INDIRECT(W197))),0)</f>
        <v/>
      </c>
    </row>
    <row r="197" ht="15" customHeight="1">
      <c r="B197" s="88" t="inlineStr">
        <is>
          <t>Эзотерическая философия</t>
        </is>
      </c>
    </row>
    <row r="198">
      <c r="B198" s="86" t="n"/>
      <c r="C198" s="22" t="n">
        <v>14309</v>
      </c>
      <c r="D198" s="22" t="inlineStr">
        <is>
          <t>Микушина Татьяна Николаевна</t>
        </is>
      </c>
      <c r="E198" s="22" t="inlineStr">
        <is>
          <t>Восхождение</t>
        </is>
      </c>
      <c r="F198" s="105">
        <f>ROUNDUP(N199-(N199/100*X199),0)</f>
        <v/>
      </c>
      <c r="H198" s="22" t="inlineStr">
        <is>
          <t>Золотое сечение</t>
        </is>
      </c>
      <c r="I198" s="22" t="n">
        <v>2011</v>
      </c>
      <c r="J198" s="75" t="inlineStr">
        <is>
          <t>9785910781645</t>
        </is>
      </c>
      <c r="K198" s="75" t="inlineStr">
        <is>
          <t>Книги</t>
        </is>
      </c>
      <c r="L198" s="22">
        <f>ROUND(100-(F199/(M199/100)),0)</f>
        <v/>
      </c>
      <c r="M198" s="105" t="n">
        <v>175</v>
      </c>
      <c r="N198" s="105" t="n">
        <v>153</v>
      </c>
      <c r="O198" s="20" t="inlineStr">
        <is>
          <t>https://magic-kniga.ru/items/14309</t>
        </is>
      </c>
      <c r="Q198" s="66" t="inlineStr">
        <is>
          <t>Мало</t>
        </is>
      </c>
      <c r="R198" s="20" t="n">
        <v>6</v>
      </c>
      <c r="V198" s="36">
        <f>MATCH(R199,discounts!A:A)</f>
        <v/>
      </c>
      <c r="W198" s="36">
        <f>ADDRESS(V199,$F$7+1,,,"discounts")</f>
        <v/>
      </c>
      <c r="X198" s="36">
        <f>ROUND(IF(ISNA(IF($F$7=0,0,INDIRECT(W199))),0,IF($F$7=0,0,INDIRECT(W199))),0)</f>
        <v/>
      </c>
    </row>
    <row r="199">
      <c r="B199" s="86" t="n"/>
      <c r="C199" s="22" t="n">
        <v>15534</v>
      </c>
      <c r="D199" s="22" t="inlineStr">
        <is>
          <t>Маркитанов Александр</t>
        </is>
      </c>
      <c r="E199" s="22" t="inlineStr">
        <is>
          <t>Душа, Эго и Путь. Формула жизни - любовь</t>
        </is>
      </c>
      <c r="F199" s="105">
        <f>ROUNDUP(N200-(N200/100*X200),0)</f>
        <v/>
      </c>
      <c r="H199" s="22" t="inlineStr">
        <is>
          <t>Амрита-русь</t>
        </is>
      </c>
      <c r="I199" s="22" t="n">
        <v>2012</v>
      </c>
      <c r="J199" s="75" t="inlineStr">
        <is>
          <t>9785413003336</t>
        </is>
      </c>
      <c r="K199" s="75" t="inlineStr">
        <is>
          <t>Книги</t>
        </is>
      </c>
      <c r="L199" s="22">
        <f>ROUND(100-(F200/(M200/100)),0)</f>
        <v/>
      </c>
      <c r="M199" s="105" t="n">
        <v>396</v>
      </c>
      <c r="N199" s="105" t="n">
        <v>345</v>
      </c>
      <c r="O199" s="20" t="inlineStr">
        <is>
          <t>https://magic-kniga.ru/items/15534</t>
        </is>
      </c>
      <c r="Q199" s="66" t="inlineStr">
        <is>
          <t>Мало</t>
        </is>
      </c>
      <c r="R199" s="20" t="n">
        <v>5</v>
      </c>
      <c r="V199" s="36">
        <f>MATCH(R200,discounts!A:A)</f>
        <v/>
      </c>
      <c r="W199" s="36">
        <f>ADDRESS(V200,$F$7+1,,,"discounts")</f>
        <v/>
      </c>
      <c r="X199" s="36">
        <f>ROUND(IF(ISNA(IF($F$7=0,0,INDIRECT(W200))),0,IF($F$7=0,0,INDIRECT(W200))),0)</f>
        <v/>
      </c>
    </row>
    <row r="200">
      <c r="B200" s="86" t="n"/>
      <c r="C200" s="22" t="n">
        <v>15588</v>
      </c>
      <c r="D200" s="22" t="inlineStr">
        <is>
          <t>Свами Омкарананда</t>
        </is>
      </c>
      <c r="E200" s="22" t="inlineStr">
        <is>
          <t>Путь к безграничному счастью</t>
        </is>
      </c>
      <c r="F200" s="105">
        <f>ROUNDUP(N201-(N201/100*X201),0)</f>
        <v/>
      </c>
      <c r="H200" s="22" t="inlineStr">
        <is>
          <t>Heinrich Schwab</t>
        </is>
      </c>
      <c r="I200" s="22" t="n">
        <v>2007</v>
      </c>
      <c r="J200" s="75" t="inlineStr">
        <is>
          <t>9783796402241</t>
        </is>
      </c>
      <c r="K200" s="75" t="inlineStr">
        <is>
          <t>Книги</t>
        </is>
      </c>
      <c r="L200" s="22">
        <f>ROUND(100-(F201/(M201/100)),0)</f>
        <v/>
      </c>
      <c r="M200" s="105" t="n">
        <v>856</v>
      </c>
      <c r="N200" s="105" t="n">
        <v>745</v>
      </c>
      <c r="O200" s="20" t="inlineStr">
        <is>
          <t>https://magic-kniga.ru/items/15588</t>
        </is>
      </c>
      <c r="Q200" s="66" t="inlineStr">
        <is>
          <t>Мало</t>
        </is>
      </c>
      <c r="R200" s="20" t="n">
        <v>6</v>
      </c>
      <c r="V200" s="36">
        <f>MATCH(R201,discounts!A:A)</f>
        <v/>
      </c>
      <c r="W200" s="36">
        <f>ADDRESS(V201,$F$7+1,,,"discounts")</f>
        <v/>
      </c>
      <c r="X200" s="36">
        <f>ROUND(IF(ISNA(IF($F$7=0,0,INDIRECT(W201))),0,IF($F$7=0,0,INDIRECT(W201))),0)</f>
        <v/>
      </c>
    </row>
    <row r="201">
      <c r="B201" s="86" t="n"/>
      <c r="C201" s="22" t="n">
        <v>15593</v>
      </c>
      <c r="D201" s="22" t="inlineStr">
        <is>
          <t>Суй Юньцзян</t>
        </is>
      </c>
      <c r="E201" s="22" t="inlineStr">
        <is>
          <t>Истинный канон желтого двора</t>
        </is>
      </c>
      <c r="F201" s="105">
        <f>ROUNDUP(N202-(N202/100*X202),0)</f>
        <v/>
      </c>
      <c r="H201" s="22" t="inlineStr">
        <is>
          <t>Ганга</t>
        </is>
      </c>
      <c r="I201" s="22" t="n">
        <v>2012</v>
      </c>
      <c r="J201" s="75" t="inlineStr">
        <is>
          <t>9785906154828</t>
        </is>
      </c>
      <c r="K201" s="75" t="inlineStr">
        <is>
          <t>Книги</t>
        </is>
      </c>
      <c r="L201" s="22">
        <f>ROUND(100-(F202/(M202/100)),0)</f>
        <v/>
      </c>
      <c r="M201" s="105" t="n">
        <v>856</v>
      </c>
      <c r="N201" s="105" t="n">
        <v>745</v>
      </c>
      <c r="O201" s="20" t="inlineStr">
        <is>
          <t>https://magic-kniga.ru/items/15593</t>
        </is>
      </c>
      <c r="Q201" s="66" t="inlineStr">
        <is>
          <t>Мало</t>
        </is>
      </c>
      <c r="R201" s="20" t="n">
        <v>8</v>
      </c>
      <c r="V201" s="36">
        <f>MATCH(R202,discounts!A:A)</f>
        <v/>
      </c>
      <c r="W201" s="36">
        <f>ADDRESS(V202,$F$7+1,,,"discounts")</f>
        <v/>
      </c>
      <c r="X201" s="36">
        <f>ROUND(IF(ISNA(IF($F$7=0,0,INDIRECT(W202))),0,IF($F$7=0,0,INDIRECT(W202))),0)</f>
        <v/>
      </c>
    </row>
    <row r="202">
      <c r="B202" s="86" t="n"/>
      <c r="C202" s="22" t="n">
        <v>15612</v>
      </c>
      <c r="D202" s="22" t="inlineStr">
        <is>
          <t>Рам Цзы</t>
        </is>
      </c>
      <c r="E202" s="22" t="inlineStr">
        <is>
          <t>К черту ум! Путешествие в недвойственность</t>
        </is>
      </c>
      <c r="F202" s="105">
        <f>ROUNDUP(N203-(N203/100*X203),0)</f>
        <v/>
      </c>
      <c r="H202" s="22" t="inlineStr">
        <is>
          <t>Ганга</t>
        </is>
      </c>
      <c r="I202" s="22" t="n">
        <v>2017</v>
      </c>
      <c r="J202" s="75" t="inlineStr">
        <is>
          <t>9785950048487</t>
        </is>
      </c>
      <c r="K202" s="75" t="inlineStr">
        <is>
          <t>Книги</t>
        </is>
      </c>
      <c r="L202" s="22">
        <f>ROUND(100-(F203/(M203/100)),0)</f>
        <v/>
      </c>
      <c r="M202" s="105" t="n">
        <v>120</v>
      </c>
      <c r="N202" s="105" t="n">
        <v>105</v>
      </c>
      <c r="O202" s="20" t="inlineStr">
        <is>
          <t>https://magic-kniga.ru/items/15612</t>
        </is>
      </c>
      <c r="Q202" s="66" t="inlineStr">
        <is>
          <t>Мало</t>
        </is>
      </c>
      <c r="R202" s="20" t="n">
        <v>8</v>
      </c>
      <c r="V202" s="36">
        <f>MATCH(R203,discounts!A:A)</f>
        <v/>
      </c>
      <c r="W202" s="36">
        <f>ADDRESS(V203,$F$7+1,,,"discounts")</f>
        <v/>
      </c>
      <c r="X202" s="36">
        <f>ROUND(IF(ISNA(IF($F$7=0,0,INDIRECT(W203))),0,IF($F$7=0,0,INDIRECT(W203))),0)</f>
        <v/>
      </c>
    </row>
    <row r="203">
      <c r="B203" s="86" t="n"/>
      <c r="C203" s="22" t="n">
        <v>15619</v>
      </c>
      <c r="D203" s="22" t="inlineStr">
        <is>
          <t>Вэй У Вэй</t>
        </is>
      </c>
      <c r="E203" s="22" t="inlineStr">
        <is>
          <t>Открытая тайна</t>
        </is>
      </c>
      <c r="F203" s="105">
        <f>ROUNDUP(N204-(N204/100*X204),0)</f>
        <v/>
      </c>
      <c r="H203" s="22" t="inlineStr">
        <is>
          <t>Ганга</t>
        </is>
      </c>
      <c r="I203" s="22" t="n">
        <v>2018</v>
      </c>
      <c r="J203" s="75" t="inlineStr">
        <is>
          <t>9785604000380</t>
        </is>
      </c>
      <c r="K203" s="75" t="inlineStr">
        <is>
          <t>Книги</t>
        </is>
      </c>
      <c r="L203" s="22">
        <f>ROUND(100-(F204/(M204/100)),0)</f>
        <v/>
      </c>
      <c r="M203" s="105" t="n">
        <v>321</v>
      </c>
      <c r="N203" s="105" t="n">
        <v>280</v>
      </c>
      <c r="O203" s="20" t="inlineStr">
        <is>
          <t>https://magic-kniga.ru/items/15619</t>
        </is>
      </c>
      <c r="Q203" s="66" t="inlineStr">
        <is>
          <t>Мало</t>
        </is>
      </c>
      <c r="R203" s="20" t="n">
        <v>8</v>
      </c>
      <c r="V203" s="36">
        <f>MATCH(R204,discounts!A:A)</f>
        <v/>
      </c>
      <c r="W203" s="36">
        <f>ADDRESS(V204,$F$7+1,,,"discounts")</f>
        <v/>
      </c>
      <c r="X203" s="36">
        <f>ROUND(IF(ISNA(IF($F$7=0,0,INDIRECT(W204))),0,IF($F$7=0,0,INDIRECT(W204))),0)</f>
        <v/>
      </c>
    </row>
    <row r="204">
      <c r="B204" s="86" t="n"/>
      <c r="C204" s="22" t="n">
        <v>15624</v>
      </c>
      <c r="D204" s="22" t="inlineStr">
        <is>
          <t>Ренц Карл</t>
        </is>
      </c>
      <c r="E204" s="22" t="inlineStr">
        <is>
          <t>Просто глоток кофе, или Беспощадная Милость</t>
        </is>
      </c>
      <c r="F204" s="105">
        <f>ROUNDUP(N205-(N205/100*X205),0)</f>
        <v/>
      </c>
      <c r="H204" s="22" t="inlineStr">
        <is>
          <t>Ганга</t>
        </is>
      </c>
      <c r="I204" s="22" t="n">
        <v>2017</v>
      </c>
      <c r="J204" s="75" t="inlineStr">
        <is>
          <t>9785950059612</t>
        </is>
      </c>
      <c r="K204" s="75" t="inlineStr">
        <is>
          <t>Книги</t>
        </is>
      </c>
      <c r="L204" s="22">
        <f>ROUND(100-(F205/(M205/100)),0)</f>
        <v/>
      </c>
      <c r="M204" s="105" t="n">
        <v>696</v>
      </c>
      <c r="N204" s="105" t="n">
        <v>606</v>
      </c>
      <c r="O204" s="20" t="inlineStr">
        <is>
          <t>https://magic-kniga.ru/items/15624</t>
        </is>
      </c>
      <c r="Q204" s="66" t="inlineStr">
        <is>
          <t>Мало</t>
        </is>
      </c>
      <c r="R204" s="20" t="n">
        <v>8</v>
      </c>
      <c r="V204" s="36">
        <f>MATCH(R205,discounts!A:A)</f>
        <v/>
      </c>
      <c r="W204" s="36">
        <f>ADDRESS(V205,$F$7+1,,,"discounts")</f>
        <v/>
      </c>
      <c r="X204" s="36">
        <f>ROUND(IF(ISNA(IF($F$7=0,0,INDIRECT(W205))),0,IF($F$7=0,0,INDIRECT(W205))),0)</f>
        <v/>
      </c>
    </row>
    <row r="205">
      <c r="B205" s="86" t="n"/>
      <c r="C205" s="22" t="n">
        <v>15702</v>
      </c>
      <c r="D205" s="22" t="inlineStr">
        <is>
          <t>Перри</t>
        </is>
      </c>
      <c r="E205" s="22" t="inlineStr">
        <is>
          <t>Циклы Сатурна: карта изменений в вашей жизни</t>
        </is>
      </c>
      <c r="F205" s="105">
        <f>ROUNDUP(N206-(N206/100*X206),0)</f>
        <v/>
      </c>
      <c r="H205" s="22" t="inlineStr">
        <is>
          <t>Весь</t>
        </is>
      </c>
      <c r="I205" s="22" t="n">
        <v>2012</v>
      </c>
      <c r="J205" s="75" t="inlineStr">
        <is>
          <t>9785957324164</t>
        </is>
      </c>
      <c r="K205" s="75" t="inlineStr">
        <is>
          <t>Книги</t>
        </is>
      </c>
      <c r="L205" s="22">
        <f>ROUND(100-(F206/(M206/100)),0)</f>
        <v/>
      </c>
      <c r="M205" s="105" t="n">
        <v>250</v>
      </c>
      <c r="N205" s="105" t="n">
        <v>218</v>
      </c>
      <c r="O205" s="20" t="inlineStr">
        <is>
          <t>https://magic-kniga.ru/items/15702</t>
        </is>
      </c>
      <c r="Q205" s="66" t="inlineStr">
        <is>
          <t>Мало</t>
        </is>
      </c>
      <c r="R205" s="20" t="n">
        <v>7</v>
      </c>
      <c r="V205" s="36">
        <f>MATCH(R206,discounts!A:A)</f>
        <v/>
      </c>
      <c r="W205" s="36">
        <f>ADDRESS(V206,$F$7+1,,,"discounts")</f>
        <v/>
      </c>
      <c r="X205" s="36">
        <f>ROUND(IF(ISNA(IF($F$7=0,0,INDIRECT(W206))),0,IF($F$7=0,0,INDIRECT(W206))),0)</f>
        <v/>
      </c>
    </row>
    <row r="206">
      <c r="B206" s="86" t="n"/>
      <c r="C206" s="22" t="n">
        <v>16193</v>
      </c>
      <c r="D206" s="22" t="inlineStr">
        <is>
          <t>Махатеро Анандамайтрея</t>
        </is>
      </c>
      <c r="E206" s="22" t="inlineStr">
        <is>
          <t>Путь к Нирване</t>
        </is>
      </c>
      <c r="F206" s="105">
        <f>ROUNDUP(N207-(N207/100*X207),0)</f>
        <v/>
      </c>
      <c r="H206" s="22" t="inlineStr">
        <is>
          <t>Ганга</t>
        </is>
      </c>
      <c r="I206" s="22" t="n">
        <v>2017</v>
      </c>
      <c r="J206" s="75" t="inlineStr">
        <is>
          <t>9785950059605</t>
        </is>
      </c>
      <c r="K206" s="75" t="inlineStr">
        <is>
          <t>Книги</t>
        </is>
      </c>
      <c r="L206" s="22">
        <f>ROUND(100-(F207/(M207/100)),0)</f>
        <v/>
      </c>
      <c r="M206" s="105" t="n">
        <v>587</v>
      </c>
      <c r="N206" s="105" t="n">
        <v>511</v>
      </c>
      <c r="O206" s="20" t="inlineStr">
        <is>
          <t>https://magic-kniga.ru/items/16193</t>
        </is>
      </c>
      <c r="Q206" s="66" t="inlineStr">
        <is>
          <t>Мало</t>
        </is>
      </c>
      <c r="R206" s="20" t="n">
        <v>8</v>
      </c>
      <c r="V206" s="36">
        <f>MATCH(R207,discounts!A:A)</f>
        <v/>
      </c>
      <c r="W206" s="36">
        <f>ADDRESS(V207,$F$7+1,,,"discounts")</f>
        <v/>
      </c>
      <c r="X206" s="36">
        <f>ROUND(IF(ISNA(IF($F$7=0,0,INDIRECT(W207))),0,IF($F$7=0,0,INDIRECT(W207))),0)</f>
        <v/>
      </c>
    </row>
    <row r="207">
      <c r="B207" s="86" t="n"/>
      <c r="C207" s="22" t="n">
        <v>16215</v>
      </c>
      <c r="D207" s="22" t="inlineStr">
        <is>
          <t>Белов Александр</t>
        </is>
      </c>
      <c r="E207" s="22" t="inlineStr">
        <is>
          <t>Хранитель времени. Сотворение человека и других разумных существ</t>
        </is>
      </c>
      <c r="F207" s="105">
        <f>ROUNDUP(N208-(N208/100*X208),0)</f>
        <v/>
      </c>
      <c r="H207" s="22" t="inlineStr">
        <is>
          <t>Амрита-русь</t>
        </is>
      </c>
      <c r="I207" s="22" t="n">
        <v>2012</v>
      </c>
      <c r="J207" s="75" t="inlineStr">
        <is>
          <t>9785413009468</t>
        </is>
      </c>
      <c r="K207" s="75" t="inlineStr">
        <is>
          <t>Книги</t>
        </is>
      </c>
      <c r="L207" s="22">
        <f>ROUND(100-(F208/(M208/100)),0)</f>
        <v/>
      </c>
      <c r="M207" s="105" t="n">
        <v>500</v>
      </c>
      <c r="N207" s="105" t="n">
        <v>435</v>
      </c>
      <c r="O207" s="20" t="inlineStr">
        <is>
          <t>https://magic-kniga.ru/items/16215</t>
        </is>
      </c>
      <c r="Q207" s="66" t="inlineStr">
        <is>
          <t>Мало</t>
        </is>
      </c>
      <c r="R207" s="20" t="n">
        <v>2</v>
      </c>
      <c r="V207" s="36">
        <f>MATCH(R208,discounts!A:A)</f>
        <v/>
      </c>
      <c r="W207" s="36">
        <f>ADDRESS(V208,$F$7+1,,,"discounts")</f>
        <v/>
      </c>
      <c r="X207" s="36">
        <f>ROUND(IF(ISNA(IF($F$7=0,0,INDIRECT(W208))),0,IF($F$7=0,0,INDIRECT(W208))),0)</f>
        <v/>
      </c>
    </row>
    <row r="208">
      <c r="B208" s="86" t="n"/>
      <c r="C208" s="22" t="n">
        <v>17010</v>
      </c>
      <c r="D208" s="22" t="inlineStr">
        <is>
          <t>Доля Роман</t>
        </is>
      </c>
      <c r="E208" s="22" t="inlineStr">
        <is>
          <t>Язык богов. Что смыла вода Всемирного потопа</t>
        </is>
      </c>
      <c r="F208" s="105">
        <f>ROUNDUP(N209-(N209/100*X209),0)</f>
        <v/>
      </c>
      <c r="H208" s="22" t="inlineStr">
        <is>
          <t>Амрита-русь</t>
        </is>
      </c>
      <c r="I208" s="22" t="n">
        <v>2016</v>
      </c>
      <c r="J208" s="75" t="inlineStr">
        <is>
          <t>9785000535394</t>
        </is>
      </c>
      <c r="K208" s="75" t="inlineStr">
        <is>
          <t>Книги</t>
        </is>
      </c>
      <c r="L208" s="22">
        <f>ROUND(100-(F209/(M209/100)),0)</f>
        <v/>
      </c>
      <c r="M208" s="105" t="n">
        <v>218</v>
      </c>
      <c r="N208" s="105" t="n">
        <v>190</v>
      </c>
      <c r="O208" s="20" t="inlineStr">
        <is>
          <t>https://magic-kniga.ru/items/17010</t>
        </is>
      </c>
      <c r="Q208" s="66" t="inlineStr">
        <is>
          <t>Мало</t>
        </is>
      </c>
      <c r="R208" s="20" t="n">
        <v>7</v>
      </c>
      <c r="V208" s="36">
        <f>MATCH(R209,discounts!A:A)</f>
        <v/>
      </c>
      <c r="W208" s="36">
        <f>ADDRESS(V209,$F$7+1,,,"discounts")</f>
        <v/>
      </c>
      <c r="X208" s="36">
        <f>ROUND(IF(ISNA(IF($F$7=0,0,INDIRECT(W209))),0,IF($F$7=0,0,INDIRECT(W209))),0)</f>
        <v/>
      </c>
    </row>
    <row r="209">
      <c r="B209" s="86" t="n"/>
      <c r="C209" s="22" t="n">
        <v>17202</v>
      </c>
      <c r="D209" s="22" t="inlineStr">
        <is>
          <t>Свами Вишнудевананда Гири</t>
        </is>
      </c>
      <c r="E209" s="22" t="inlineStr">
        <is>
          <t>Адвайта в России</t>
        </is>
      </c>
      <c r="F209" s="105">
        <f>ROUNDUP(N210-(N210/100*X210),0)</f>
        <v/>
      </c>
      <c r="H209" s="22" t="inlineStr">
        <is>
          <t>Амрита-русь</t>
        </is>
      </c>
      <c r="I209" s="22" t="n">
        <v>2011</v>
      </c>
      <c r="J209" s="75" t="inlineStr">
        <is>
          <t>9785413004319</t>
        </is>
      </c>
      <c r="K209" s="75" t="inlineStr">
        <is>
          <t>Книги</t>
        </is>
      </c>
      <c r="L209" s="22">
        <f>ROUND(100-(F210/(M210/100)),0)</f>
        <v/>
      </c>
      <c r="M209" s="105" t="n">
        <v>608</v>
      </c>
      <c r="N209" s="105" t="n">
        <v>529</v>
      </c>
      <c r="O209" s="20" t="inlineStr">
        <is>
          <t>https://magic-kniga.ru/items/17202</t>
        </is>
      </c>
      <c r="Q209" s="66" t="inlineStr">
        <is>
          <t>Мало</t>
        </is>
      </c>
      <c r="R209" s="20" t="n">
        <v>2</v>
      </c>
      <c r="V209" s="36">
        <f>MATCH(R210,discounts!A:A)</f>
        <v/>
      </c>
      <c r="W209" s="36">
        <f>ADDRESS(V210,$F$7+1,,,"discounts")</f>
        <v/>
      </c>
      <c r="X209" s="36">
        <f>ROUND(IF(ISNA(IF($F$7=0,0,INDIRECT(W210))),0,IF($F$7=0,0,INDIRECT(W210))),0)</f>
        <v/>
      </c>
    </row>
    <row r="210">
      <c r="B210" s="86" t="n"/>
      <c r="C210" s="22" t="n">
        <v>17256</v>
      </c>
      <c r="D210" s="22" t="inlineStr">
        <is>
          <t>Картрет Никки Де</t>
        </is>
      </c>
      <c r="E210" s="22" t="inlineStr">
        <is>
          <t>9 ключей к силе души. От заблуждений - к истине</t>
        </is>
      </c>
      <c r="F210" s="105">
        <f>ROUNDUP(N211-(N211/100*X211),0)</f>
        <v/>
      </c>
      <c r="H210" s="22" t="inlineStr">
        <is>
          <t>Весь</t>
        </is>
      </c>
      <c r="I210" s="22" t="n">
        <v>2012</v>
      </c>
      <c r="J210" s="75" t="inlineStr">
        <is>
          <t>9785957324737</t>
        </is>
      </c>
      <c r="K210" s="75" t="inlineStr">
        <is>
          <t>Книги</t>
        </is>
      </c>
      <c r="L210" s="22">
        <f>ROUND(100-(F211/(M211/100)),0)</f>
        <v/>
      </c>
      <c r="M210" s="105" t="n">
        <v>2204</v>
      </c>
      <c r="N210" s="105" t="n">
        <v>1918</v>
      </c>
      <c r="O210" s="20" t="inlineStr">
        <is>
          <t>https://magic-kniga.ru/items/17256</t>
        </is>
      </c>
      <c r="Q210" s="66" t="inlineStr">
        <is>
          <t>Мало</t>
        </is>
      </c>
      <c r="R210" s="20" t="n">
        <v>2</v>
      </c>
      <c r="V210" s="36">
        <f>MATCH(R211,discounts!A:A)</f>
        <v/>
      </c>
      <c r="W210" s="36">
        <f>ADDRESS(V211,$F$7+1,,,"discounts")</f>
        <v/>
      </c>
      <c r="X210" s="36">
        <f>ROUND(IF(ISNA(IF($F$7=0,0,INDIRECT(W211))),0,IF($F$7=0,0,INDIRECT(W211))),0)</f>
        <v/>
      </c>
    </row>
    <row r="211">
      <c r="B211" s="86" t="n"/>
      <c r="C211" s="22" t="n">
        <v>17493</v>
      </c>
      <c r="D211" s="22" t="inlineStr">
        <is>
          <t>Гоникман Э.И.</t>
        </is>
      </c>
      <c r="E211" s="22" t="inlineStr">
        <is>
          <t>Человек и кристалл - грани единства</t>
        </is>
      </c>
      <c r="F211" s="105">
        <f>ROUNDUP(N212-(N212/100*X212),0)</f>
        <v/>
      </c>
      <c r="H211" s="22" t="inlineStr">
        <is>
          <t>Велигор</t>
        </is>
      </c>
      <c r="I211" s="22" t="n">
        <v>2013</v>
      </c>
      <c r="J211" s="75" t="inlineStr">
        <is>
          <t>9785888751510</t>
        </is>
      </c>
      <c r="K211" s="75" t="inlineStr">
        <is>
          <t>Книги</t>
        </is>
      </c>
      <c r="L211" s="22">
        <f>ROUND(100-(F212/(M212/100)),0)</f>
        <v/>
      </c>
      <c r="M211" s="105" t="n">
        <v>248</v>
      </c>
      <c r="N211" s="105" t="n">
        <v>216</v>
      </c>
      <c r="O211" s="20" t="inlineStr">
        <is>
          <t>https://magic-kniga.ru/items/17493</t>
        </is>
      </c>
      <c r="Q211" s="66" t="inlineStr">
        <is>
          <t>Мало</t>
        </is>
      </c>
      <c r="R211" s="20" t="n">
        <v>6</v>
      </c>
      <c r="V211" s="36">
        <f>MATCH(R212,discounts!A:A)</f>
        <v/>
      </c>
      <c r="W211" s="36">
        <f>ADDRESS(V212,$F$7+1,,,"discounts")</f>
        <v/>
      </c>
      <c r="X211" s="36">
        <f>ROUND(IF(ISNA(IF($F$7=0,0,INDIRECT(W212))),0,IF($F$7=0,0,INDIRECT(W212))),0)</f>
        <v/>
      </c>
    </row>
    <row r="212">
      <c r="B212" s="86" t="n"/>
      <c r="C212" s="22" t="n">
        <v>17680</v>
      </c>
      <c r="D212" s="22" t="inlineStr">
        <is>
          <t>Кемптер Ф.</t>
        </is>
      </c>
      <c r="E212" s="22" t="inlineStr">
        <is>
          <t>Семь знаков планетарного развития</t>
        </is>
      </c>
      <c r="F212" s="105">
        <f>ROUNDUP(N213-(N213/100*X213),0)</f>
        <v/>
      </c>
      <c r="H212" s="22" t="inlineStr">
        <is>
          <t>Деметра</t>
        </is>
      </c>
      <c r="I212" s="22" t="n">
        <v>2017</v>
      </c>
      <c r="J212" s="75" t="inlineStr">
        <is>
          <t>9785944590817</t>
        </is>
      </c>
      <c r="K212" s="75" t="inlineStr">
        <is>
          <t>Книги</t>
        </is>
      </c>
      <c r="L212" s="22">
        <f>ROUND(100-(F213/(M213/100)),0)</f>
        <v/>
      </c>
      <c r="M212" s="105" t="n">
        <v>4368</v>
      </c>
      <c r="N212" s="105" t="n">
        <v>3801</v>
      </c>
      <c r="O212" s="20" t="inlineStr">
        <is>
          <t>https://magic-kniga.ru/items/17680</t>
        </is>
      </c>
      <c r="Q212" s="66" t="inlineStr">
        <is>
          <t>Мало</t>
        </is>
      </c>
      <c r="R212" s="20" t="n">
        <v>6</v>
      </c>
      <c r="V212" s="36">
        <f>MATCH(R213,discounts!A:A)</f>
        <v/>
      </c>
      <c r="W212" s="36">
        <f>ADDRESS(V213,$F$7+1,,,"discounts")</f>
        <v/>
      </c>
      <c r="X212" s="36">
        <f>ROUND(IF(ISNA(IF($F$7=0,0,INDIRECT(W213))),0,IF($F$7=0,0,INDIRECT(W213))),0)</f>
        <v/>
      </c>
    </row>
    <row r="213">
      <c r="B213" s="86" t="n"/>
      <c r="C213" s="22" t="n">
        <v>18168</v>
      </c>
      <c r="D213" s="22" t="inlineStr">
        <is>
          <t>Панина Л.Е.</t>
        </is>
      </c>
      <c r="E213" s="22" t="inlineStr">
        <is>
          <t>Путешествие к Богу. История встречи с Аватаром Золотого века</t>
        </is>
      </c>
      <c r="F213" s="105">
        <f>ROUNDUP(N214-(N214/100*X214),0)</f>
        <v/>
      </c>
      <c r="H213" s="22" t="inlineStr">
        <is>
          <t>Амрита-русь</t>
        </is>
      </c>
      <c r="I213" s="22" t="n">
        <v>2013</v>
      </c>
      <c r="J213" s="75" t="inlineStr">
        <is>
          <t>9785413011430</t>
        </is>
      </c>
      <c r="K213" s="75" t="inlineStr">
        <is>
          <t>Книги</t>
        </is>
      </c>
      <c r="L213" s="22">
        <f>ROUND(100-(F214/(M214/100)),0)</f>
        <v/>
      </c>
      <c r="M213" s="105" t="n">
        <v>284</v>
      </c>
      <c r="N213" s="105" t="n">
        <v>248</v>
      </c>
      <c r="O213" s="20" t="inlineStr">
        <is>
          <t>https://magic-kniga.ru/items/18168</t>
        </is>
      </c>
      <c r="Q213" s="66" t="inlineStr">
        <is>
          <t>Мало</t>
        </is>
      </c>
      <c r="R213" s="20" t="n">
        <v>2</v>
      </c>
      <c r="V213" s="36">
        <f>MATCH(R214,discounts!A:A)</f>
        <v/>
      </c>
      <c r="W213" s="36">
        <f>ADDRESS(V214,$F$7+1,,,"discounts")</f>
        <v/>
      </c>
      <c r="X213" s="36">
        <f>ROUND(IF(ISNA(IF($F$7=0,0,INDIRECT(W214))),0,IF($F$7=0,0,INDIRECT(W214))),0)</f>
        <v/>
      </c>
    </row>
    <row r="214">
      <c r="B214" s="86" t="n"/>
      <c r="C214" s="22" t="n">
        <v>18291</v>
      </c>
      <c r="D214" s="22" t="inlineStr">
        <is>
          <t>Дюбуи Жан</t>
        </is>
      </c>
      <c r="E214" s="22" t="inlineStr">
        <is>
          <t>Основы эзотерического знания</t>
        </is>
      </c>
      <c r="F214" s="105">
        <f>ROUNDUP(N215-(N215/100*X215),0)</f>
        <v/>
      </c>
      <c r="H214" s="22" t="inlineStr">
        <is>
          <t>Касталия</t>
        </is>
      </c>
      <c r="I214" s="22" t="n">
        <v>2021</v>
      </c>
      <c r="J214" s="75" t="inlineStr">
        <is>
          <t>9785521162567</t>
        </is>
      </c>
      <c r="K214" s="75" t="inlineStr">
        <is>
          <t>Книги</t>
        </is>
      </c>
      <c r="L214" s="22">
        <f>ROUND(100-(F215/(M215/100)),0)</f>
        <v/>
      </c>
      <c r="M214" s="105" t="n">
        <v>1501</v>
      </c>
      <c r="N214" s="105" t="n">
        <v>1306</v>
      </c>
      <c r="O214" s="20" t="inlineStr">
        <is>
          <t>https://magic-kniga.ru/items/18291</t>
        </is>
      </c>
      <c r="Q214" s="66" t="inlineStr">
        <is>
          <t>Мало</t>
        </is>
      </c>
      <c r="R214" s="20" t="n">
        <v>8</v>
      </c>
      <c r="V214" s="36">
        <f>MATCH(R215,discounts!A:A)</f>
        <v/>
      </c>
      <c r="W214" s="36">
        <f>ADDRESS(V215,$F$7+1,,,"discounts")</f>
        <v/>
      </c>
      <c r="X214" s="36">
        <f>ROUND(IF(ISNA(IF($F$7=0,0,INDIRECT(W215))),0,IF($F$7=0,0,INDIRECT(W215))),0)</f>
        <v/>
      </c>
    </row>
    <row r="215">
      <c r="B215" s="86" t="n"/>
      <c r="C215" s="22" t="n">
        <v>24981</v>
      </c>
      <c r="D215" s="22" t="inlineStr">
        <is>
          <t>Кшанти Е.</t>
        </is>
      </c>
      <c r="E215" s="22" t="inlineStr">
        <is>
          <t>Блаженная несвобода</t>
        </is>
      </c>
      <c r="F215" s="105">
        <f>ROUNDUP(N216-(N216/100*X216),0)</f>
        <v/>
      </c>
      <c r="H215" s="22" t="inlineStr">
        <is>
          <t>Амрита-русь</t>
        </is>
      </c>
      <c r="I215" s="22" t="n">
        <v>2016</v>
      </c>
      <c r="J215" s="75" t="inlineStr">
        <is>
          <t>9785000535790</t>
        </is>
      </c>
      <c r="K215" s="75" t="inlineStr">
        <is>
          <t>Книги</t>
        </is>
      </c>
      <c r="L215" s="22">
        <f>ROUND(100-(F216/(M216/100)),0)</f>
        <v/>
      </c>
      <c r="M215" s="105" t="n">
        <v>756</v>
      </c>
      <c r="N215" s="105" t="n">
        <v>658</v>
      </c>
      <c r="O215" s="20" t="inlineStr">
        <is>
          <t>https://magic-kniga.ru/items/24981</t>
        </is>
      </c>
      <c r="Q215" s="66" t="inlineStr">
        <is>
          <t>Мало</t>
        </is>
      </c>
      <c r="R215" s="20" t="n">
        <v>2</v>
      </c>
      <c r="V215" s="36">
        <f>MATCH(R216,discounts!A:A)</f>
        <v/>
      </c>
      <c r="W215" s="36">
        <f>ADDRESS(V216,$F$7+1,,,"discounts")</f>
        <v/>
      </c>
      <c r="X215" s="36">
        <f>ROUND(IF(ISNA(IF($F$7=0,0,INDIRECT(W216))),0,IF($F$7=0,0,INDIRECT(W216))),0)</f>
        <v/>
      </c>
    </row>
    <row r="216">
      <c r="B216" s="86" t="n"/>
      <c r="C216" s="22" t="n">
        <v>25055</v>
      </c>
      <c r="D216" s="22" t="inlineStr">
        <is>
          <t>Костев П.</t>
        </is>
      </c>
      <c r="E216" s="22" t="inlineStr">
        <is>
          <t>Мифы - речь Бога. Матрица мироздания</t>
        </is>
      </c>
      <c r="F216" s="105">
        <f>ROUNDUP(N217-(N217/100*X217),0)</f>
        <v/>
      </c>
      <c r="H216" s="22" t="inlineStr">
        <is>
          <t>ИПЛ</t>
        </is>
      </c>
      <c r="I216" s="22" t="n">
        <v>2016</v>
      </c>
      <c r="J216" s="75" t="inlineStr">
        <is>
          <t>9785426001947</t>
        </is>
      </c>
      <c r="K216" s="75" t="inlineStr">
        <is>
          <t>Книги</t>
        </is>
      </c>
      <c r="L216" s="22">
        <f>ROUND(100-(F217/(M217/100)),0)</f>
        <v/>
      </c>
      <c r="M216" s="105" t="n">
        <v>220</v>
      </c>
      <c r="N216" s="105" t="n">
        <v>192</v>
      </c>
      <c r="O216" s="20" t="inlineStr">
        <is>
          <t>https://magic-kniga.ru/items/25055</t>
        </is>
      </c>
      <c r="Q216" s="66" t="inlineStr">
        <is>
          <t>Мало</t>
        </is>
      </c>
      <c r="R216" s="20" t="n">
        <v>2</v>
      </c>
      <c r="V216" s="36">
        <f>MATCH(R217,discounts!A:A)</f>
        <v/>
      </c>
      <c r="W216" s="36">
        <f>ADDRESS(V217,$F$7+1,,,"discounts")</f>
        <v/>
      </c>
      <c r="X216" s="36">
        <f>ROUND(IF(ISNA(IF($F$7=0,0,INDIRECT(W217))),0,IF($F$7=0,0,INDIRECT(W217))),0)</f>
        <v/>
      </c>
    </row>
    <row r="217">
      <c r="B217" s="86" t="n"/>
      <c r="C217" s="22" t="n">
        <v>25056</v>
      </c>
      <c r="D217" s="22" t="inlineStr">
        <is>
          <t>Костев П.</t>
        </is>
      </c>
      <c r="E217" s="22" t="inlineStr">
        <is>
          <t>Мифы- речь бога. От сотворения до осознания</t>
        </is>
      </c>
      <c r="F217" s="105">
        <f>ROUNDUP(N218-(N218/100*X218),0)</f>
        <v/>
      </c>
      <c r="H217" s="22" t="inlineStr">
        <is>
          <t>ИПЛ</t>
        </is>
      </c>
      <c r="I217" s="22" t="n">
        <v>2016</v>
      </c>
      <c r="J217" s="75" t="inlineStr">
        <is>
          <t>9785426001794</t>
        </is>
      </c>
      <c r="K217" s="75" t="inlineStr">
        <is>
          <t>Книги</t>
        </is>
      </c>
      <c r="L217" s="22">
        <f>ROUND(100-(F218/(M218/100)),0)</f>
        <v/>
      </c>
      <c r="M217" s="105" t="n">
        <v>220</v>
      </c>
      <c r="N217" s="105" t="n">
        <v>192</v>
      </c>
      <c r="O217" s="20" t="inlineStr">
        <is>
          <t>https://magic-kniga.ru/items/25056</t>
        </is>
      </c>
      <c r="Q217" s="66" t="inlineStr">
        <is>
          <t>Мало</t>
        </is>
      </c>
      <c r="R217" s="20" t="n">
        <v>2</v>
      </c>
      <c r="V217" s="36">
        <f>MATCH(R218,discounts!A:A)</f>
        <v/>
      </c>
      <c r="W217" s="36">
        <f>ADDRESS(V218,$F$7+1,,,"discounts")</f>
        <v/>
      </c>
      <c r="X217" s="36">
        <f>ROUND(IF(ISNA(IF($F$7=0,0,INDIRECT(W218))),0,IF($F$7=0,0,INDIRECT(W218))),0)</f>
        <v/>
      </c>
    </row>
    <row r="218">
      <c r="B218" s="86" t="n"/>
      <c r="C218" s="22" t="n">
        <v>24970</v>
      </c>
      <c r="D218" s="22" t="inlineStr">
        <is>
          <t>Ошо (Osho) - Шри Раджниш</t>
        </is>
      </c>
      <c r="E218" s="22" t="inlineStr">
        <is>
          <t>Выход за пределы времени. Последняя утренняя звезда</t>
        </is>
      </c>
      <c r="F218" s="105">
        <f>ROUNDUP(N219-(N219/100*X219),0)</f>
        <v/>
      </c>
      <c r="H218" s="22" t="inlineStr">
        <is>
          <t>ИПЛ</t>
        </is>
      </c>
      <c r="I218" s="22" t="n">
        <v>2015</v>
      </c>
      <c r="J218" s="75" t="inlineStr">
        <is>
          <t>9785426001510</t>
        </is>
      </c>
      <c r="K218" s="75" t="inlineStr">
        <is>
          <t>Книги</t>
        </is>
      </c>
      <c r="L218" s="22">
        <f>ROUND(100-(F219/(M219/100)),0)</f>
        <v/>
      </c>
      <c r="M218" s="105" t="n">
        <v>756</v>
      </c>
      <c r="N218" s="105" t="n">
        <v>658</v>
      </c>
      <c r="O218" s="20" t="inlineStr">
        <is>
          <t>https://magic-kniga.ru/items/24970</t>
        </is>
      </c>
      <c r="Q218" s="66" t="inlineStr">
        <is>
          <t>Мало</t>
        </is>
      </c>
      <c r="R218" s="20" t="n">
        <v>2</v>
      </c>
      <c r="V218" s="36">
        <f>MATCH(R219,discounts!A:A)</f>
        <v/>
      </c>
      <c r="W218" s="36">
        <f>ADDRESS(V219,$F$7+1,,,"discounts")</f>
        <v/>
      </c>
      <c r="X218" s="36">
        <f>ROUND(IF(ISNA(IF($F$7=0,0,INDIRECT(W219))),0,IF($F$7=0,0,INDIRECT(W219))),0)</f>
        <v/>
      </c>
    </row>
    <row r="219">
      <c r="B219" s="86" t="n"/>
      <c r="C219" s="22" t="n">
        <v>25058</v>
      </c>
      <c r="D219" s="22" t="inlineStr">
        <is>
          <t>Кэрол-Перриш Харра</t>
        </is>
      </c>
      <c r="E219" s="22" t="inlineStr">
        <is>
          <t>Новый подход к смерти. Умирающего избавить от страха, скорбящему облегчить страдания</t>
        </is>
      </c>
      <c r="F219" s="105">
        <f>ROUNDUP(N220-(N220/100*X220),0)</f>
        <v/>
      </c>
      <c r="H219" s="22" t="inlineStr">
        <is>
          <t>Амрита-русь</t>
        </is>
      </c>
      <c r="I219" s="22" t="n">
        <v>2015</v>
      </c>
      <c r="J219" s="75" t="inlineStr">
        <is>
          <t>9785000534038</t>
        </is>
      </c>
      <c r="K219" s="75" t="inlineStr">
        <is>
          <t>Книги</t>
        </is>
      </c>
      <c r="L219" s="22">
        <f>ROUND(100-(F220/(M220/100)),0)</f>
        <v/>
      </c>
      <c r="M219" s="105" t="n">
        <v>220</v>
      </c>
      <c r="N219" s="105" t="n">
        <v>192</v>
      </c>
      <c r="O219" s="20" t="inlineStr">
        <is>
          <t>https://magic-kniga.ru/items/25058</t>
        </is>
      </c>
      <c r="Q219" s="66" t="inlineStr">
        <is>
          <t>Мало</t>
        </is>
      </c>
      <c r="R219" s="20" t="n">
        <v>2</v>
      </c>
      <c r="V219" s="36">
        <f>MATCH(R220,discounts!A:A)</f>
        <v/>
      </c>
      <c r="W219" s="36">
        <f>ADDRESS(V220,$F$7+1,,,"discounts")</f>
        <v/>
      </c>
      <c r="X219" s="36">
        <f>ROUND(IF(ISNA(IF($F$7=0,0,INDIRECT(W220))),0,IF($F$7=0,0,INDIRECT(W220))),0)</f>
        <v/>
      </c>
    </row>
    <row r="220">
      <c r="B220" s="86" t="n"/>
      <c r="C220" s="22" t="n">
        <v>25101</v>
      </c>
      <c r="D220" s="22" t="inlineStr">
        <is>
          <t>Йог Рамачарака</t>
        </is>
      </c>
      <c r="E220" s="22" t="inlineStr">
        <is>
          <t>Религии и тайные учения Востока</t>
        </is>
      </c>
      <c r="F220" s="105">
        <f>ROUNDUP(N221-(N221/100*X221),0)</f>
        <v/>
      </c>
      <c r="H220" s="22" t="inlineStr">
        <is>
          <t>Медков</t>
        </is>
      </c>
      <c r="I220" s="22" t="n">
        <v>2016</v>
      </c>
      <c r="J220" s="75" t="inlineStr">
        <is>
          <t>9785902582915</t>
        </is>
      </c>
      <c r="K220" s="75" t="inlineStr">
        <is>
          <t>Книги</t>
        </is>
      </c>
      <c r="L220" s="22">
        <f>ROUND(100-(F221/(M221/100)),0)</f>
        <v/>
      </c>
      <c r="M220" s="105" t="n">
        <v>765</v>
      </c>
      <c r="N220" s="105" t="n">
        <v>666</v>
      </c>
      <c r="O220" s="20" t="inlineStr">
        <is>
          <t>https://magic-kniga.ru/items/25101</t>
        </is>
      </c>
      <c r="Q220" s="66" t="inlineStr">
        <is>
          <t>Мало</t>
        </is>
      </c>
      <c r="R220" s="20" t="n">
        <v>6</v>
      </c>
      <c r="V220" s="36">
        <f>MATCH(R221,discounts!A:A)</f>
        <v/>
      </c>
      <c r="W220" s="36">
        <f>ADDRESS(V221,$F$7+1,,,"discounts")</f>
        <v/>
      </c>
      <c r="X220" s="36">
        <f>ROUND(IF(ISNA(IF($F$7=0,0,INDIRECT(W221))),0,IF($F$7=0,0,INDIRECT(W221))),0)</f>
        <v/>
      </c>
    </row>
    <row r="221">
      <c r="B221" s="86" t="n"/>
      <c r="C221" s="22" t="n">
        <v>25173</v>
      </c>
      <c r="D221" s="22" t="inlineStr">
        <is>
          <t>Майстренко Е. Н.</t>
        </is>
      </c>
      <c r="E221" s="22" t="inlineStr">
        <is>
          <t>Нити Солнечной стези</t>
        </is>
      </c>
      <c r="F221" s="105">
        <f>ROUNDUP(N222-(N222/100*X222),0)</f>
        <v/>
      </c>
      <c r="H221" s="22" t="inlineStr">
        <is>
          <t>Вариант</t>
        </is>
      </c>
      <c r="I221" s="22" t="n">
        <v>2018</v>
      </c>
      <c r="J221" s="75" t="inlineStr">
        <is>
          <t>9785604025338</t>
        </is>
      </c>
      <c r="K221" s="75" t="inlineStr">
        <is>
          <t>Книги</t>
        </is>
      </c>
      <c r="L221" s="22">
        <f>ROUND(100-(F222/(M222/100)),0)</f>
        <v/>
      </c>
      <c r="M221" s="105" t="n">
        <v>60</v>
      </c>
      <c r="N221" s="105" t="n">
        <v>53</v>
      </c>
      <c r="O221" s="20" t="inlineStr">
        <is>
          <t>https://magic-kniga.ru/items/25173</t>
        </is>
      </c>
      <c r="Q221" s="66" t="inlineStr">
        <is>
          <t>Мало</t>
        </is>
      </c>
      <c r="R221" s="20" t="n">
        <v>6</v>
      </c>
      <c r="V221" s="36">
        <f>MATCH(R222,discounts!A:A)</f>
        <v/>
      </c>
      <c r="W221" s="36">
        <f>ADDRESS(V222,$F$7+1,,,"discounts")</f>
        <v/>
      </c>
      <c r="X221" s="36">
        <f>ROUND(IF(ISNA(IF($F$7=0,0,INDIRECT(W222))),0,IF($F$7=0,0,INDIRECT(W222))),0)</f>
        <v/>
      </c>
    </row>
    <row r="222">
      <c r="B222" s="86" t="n"/>
      <c r="C222" s="22" t="n">
        <v>25673</v>
      </c>
      <c r="D222" s="22" t="inlineStr">
        <is>
          <t>Кабанова А. П.</t>
        </is>
      </c>
      <c r="E222" s="22" t="inlineStr">
        <is>
          <t>Путь</t>
        </is>
      </c>
      <c r="F222" s="105">
        <f>ROUNDUP(N223-(N223/100*X223),0)</f>
        <v/>
      </c>
      <c r="H222" s="22" t="inlineStr">
        <is>
          <t>Прологъ</t>
        </is>
      </c>
      <c r="I222" s="22" t="n">
        <v>2008</v>
      </c>
      <c r="J222" s="75" t="inlineStr">
        <is>
          <t>2100000256730</t>
        </is>
      </c>
      <c r="K222" s="75" t="inlineStr">
        <is>
          <t>Книги</t>
        </is>
      </c>
      <c r="L222" s="22">
        <f>ROUND(100-(F223/(M223/100)),0)</f>
        <v/>
      </c>
      <c r="M222" s="105" t="n">
        <v>202</v>
      </c>
      <c r="N222" s="105" t="n">
        <v>176</v>
      </c>
      <c r="O222" s="20" t="inlineStr">
        <is>
          <t>https://magic-kniga.ru/items/25673</t>
        </is>
      </c>
      <c r="Q222" s="66" t="inlineStr">
        <is>
          <t>Мало</t>
        </is>
      </c>
      <c r="R222" s="20" t="n">
        <v>6</v>
      </c>
      <c r="V222" s="36">
        <f>MATCH(R223,discounts!A:A)</f>
        <v/>
      </c>
      <c r="W222" s="36">
        <f>ADDRESS(V223,$F$7+1,,,"discounts")</f>
        <v/>
      </c>
      <c r="X222" s="36">
        <f>ROUND(IF(ISNA(IF($F$7=0,0,INDIRECT(W223))),0,IF($F$7=0,0,INDIRECT(W223))),0)</f>
        <v/>
      </c>
    </row>
    <row r="223">
      <c r="B223" s="86" t="n"/>
      <c r="C223" s="22" t="n">
        <v>25302</v>
      </c>
      <c r="D223" s="22" t="inlineStr">
        <is>
          <t xml:space="preserve">Севастьянова Екатерина </t>
        </is>
      </c>
      <c r="E223" s="22" t="inlineStr">
        <is>
          <t>Исцеление Любовью. Практическое руководство по изменению жизни на основе реальных событий</t>
        </is>
      </c>
      <c r="F223" s="105">
        <f>ROUNDUP(N224-(N224/100*X224),0)</f>
        <v/>
      </c>
      <c r="H223" s="22" t="inlineStr">
        <is>
          <t>Велигор</t>
        </is>
      </c>
      <c r="I223" s="22" t="n">
        <v>2016</v>
      </c>
      <c r="J223" s="75" t="inlineStr">
        <is>
          <t>9785888754054</t>
        </is>
      </c>
      <c r="K223" s="75" t="inlineStr">
        <is>
          <t>Книги</t>
        </is>
      </c>
      <c r="L223" s="22">
        <f>ROUND(100-(F224/(M224/100)),0)</f>
        <v/>
      </c>
      <c r="M223" s="105" t="n">
        <v>1274</v>
      </c>
      <c r="N223" s="105" t="n">
        <v>1109</v>
      </c>
      <c r="O223" s="20" t="inlineStr">
        <is>
          <t>https://magic-kniga.ru/items/25302</t>
        </is>
      </c>
      <c r="Q223" s="66" t="inlineStr">
        <is>
          <t>Мало</t>
        </is>
      </c>
      <c r="R223" s="20" t="n">
        <v>6</v>
      </c>
      <c r="V223" s="36">
        <f>MATCH(R224,discounts!A:A)</f>
        <v/>
      </c>
      <c r="W223" s="36">
        <f>ADDRESS(V224,$F$7+1,,,"discounts")</f>
        <v/>
      </c>
      <c r="X223" s="36">
        <f>ROUND(IF(ISNA(IF($F$7=0,0,INDIRECT(W224))),0,IF($F$7=0,0,INDIRECT(W224))),0)</f>
        <v/>
      </c>
    </row>
    <row r="224">
      <c r="B224" s="86" t="n"/>
      <c r="C224" s="22" t="n">
        <v>18799</v>
      </c>
      <c r="D224" s="22" t="inlineStr">
        <is>
          <t>Василий Шадрин</t>
        </is>
      </c>
      <c r="E224" s="22" t="inlineStr">
        <is>
          <t>Волшебная книга</t>
        </is>
      </c>
      <c r="F224" s="105">
        <f>ROUNDUP(N225-(N225/100*X225),0)</f>
        <v/>
      </c>
      <c r="H224" s="22" t="inlineStr">
        <is>
          <t>Велигор</t>
        </is>
      </c>
      <c r="I224" s="22" t="n">
        <v>2023</v>
      </c>
      <c r="J224" s="75" t="inlineStr">
        <is>
          <t>9785917422060</t>
        </is>
      </c>
      <c r="K224" s="75" t="inlineStr">
        <is>
          <t>Книги</t>
        </is>
      </c>
      <c r="L224" s="22">
        <f>ROUND(100-(F225/(M225/100)),0)</f>
        <v/>
      </c>
      <c r="M224" s="105" t="n">
        <v>4459</v>
      </c>
      <c r="N224" s="105" t="n">
        <v>3880</v>
      </c>
      <c r="O224" s="20" t="inlineStr">
        <is>
          <t>https://magic-kniga.ru/items/18799</t>
        </is>
      </c>
      <c r="Q224" s="66" t="inlineStr">
        <is>
          <t>Мало</t>
        </is>
      </c>
      <c r="R224" s="20" t="n">
        <v>8</v>
      </c>
      <c r="S224" s="22" t="n">
        <v>16</v>
      </c>
      <c r="V224" s="36">
        <f>MATCH(R225,discounts!A:A)</f>
        <v/>
      </c>
      <c r="W224" s="36">
        <f>ADDRESS(V225,$F$7+1,,,"discounts")</f>
        <v/>
      </c>
      <c r="X224" s="36">
        <f>ROUND(IF(ISNA(IF($F$7=0,0,INDIRECT(W225))),0,IF($F$7=0,0,INDIRECT(W225))),0)</f>
        <v/>
      </c>
    </row>
    <row r="225">
      <c r="B225" s="86" t="n"/>
      <c r="C225" s="22" t="n">
        <v>18802</v>
      </c>
      <c r="D225" s="22" t="inlineStr">
        <is>
          <t>Майкл Пол Бертье</t>
        </is>
      </c>
      <c r="E225" s="22" t="inlineStr">
        <is>
          <t>Монастырь семи лучей. Ученические степени. Книга 1</t>
        </is>
      </c>
      <c r="F225" s="105">
        <f>ROUNDUP(N226-(N226/100*X226),0)</f>
        <v/>
      </c>
      <c r="H225" s="22" t="inlineStr">
        <is>
          <t>Велигор</t>
        </is>
      </c>
      <c r="I225" s="22" t="n">
        <v>2023</v>
      </c>
      <c r="J225" s="75" t="inlineStr">
        <is>
          <t>9785917421773</t>
        </is>
      </c>
      <c r="K225" s="75" t="inlineStr">
        <is>
          <t>Книги</t>
        </is>
      </c>
      <c r="L225" s="22">
        <f>ROUND(100-(F226/(M226/100)),0)</f>
        <v/>
      </c>
      <c r="M225" s="105" t="n">
        <v>4459</v>
      </c>
      <c r="N225" s="105" t="n">
        <v>3880</v>
      </c>
      <c r="O225" s="20" t="inlineStr">
        <is>
          <t>https://magic-kniga.ru/items/18802</t>
        </is>
      </c>
      <c r="Q225" s="66" t="inlineStr">
        <is>
          <t>Мало</t>
        </is>
      </c>
      <c r="R225" s="20" t="n">
        <v>8</v>
      </c>
      <c r="V225" s="36">
        <f>MATCH(R226,discounts!A:A)</f>
        <v/>
      </c>
      <c r="W225" s="36">
        <f>ADDRESS(V226,$F$7+1,,,"discounts")</f>
        <v/>
      </c>
      <c r="X225" s="36">
        <f>ROUND(IF(ISNA(IF($F$7=0,0,INDIRECT(W226))),0,IF($F$7=0,0,INDIRECT(W226))),0)</f>
        <v/>
      </c>
    </row>
    <row r="226">
      <c r="B226" s="86" t="n"/>
      <c r="C226" s="22" t="n">
        <v>18803</v>
      </c>
      <c r="D226" s="22" t="inlineStr">
        <is>
          <t>Майкл Пол Бертье</t>
        </is>
      </c>
      <c r="E226" s="22" t="inlineStr">
        <is>
          <t>Монастырь семи лучей. Сексуальная магия. Книга 2</t>
        </is>
      </c>
      <c r="F226" s="105">
        <f>ROUNDUP(N227-(N227/100*X227),0)</f>
        <v/>
      </c>
      <c r="H226" s="22" t="inlineStr">
        <is>
          <t>Велигор</t>
        </is>
      </c>
      <c r="I226" s="22" t="n">
        <v>2023</v>
      </c>
      <c r="J226" s="75" t="inlineStr">
        <is>
          <t>9785917421780</t>
        </is>
      </c>
      <c r="K226" s="75" t="inlineStr">
        <is>
          <t>Книги</t>
        </is>
      </c>
      <c r="L226" s="22">
        <f>ROUND(100-(F227/(M227/100)),0)</f>
        <v/>
      </c>
      <c r="M226" s="105" t="n">
        <v>4459</v>
      </c>
      <c r="N226" s="105" t="n">
        <v>3880</v>
      </c>
      <c r="O226" s="20" t="inlineStr">
        <is>
          <t>https://magic-kniga.ru/items/18803</t>
        </is>
      </c>
      <c r="Q226" s="66" t="inlineStr">
        <is>
          <t>Мало</t>
        </is>
      </c>
      <c r="R226" s="20" t="n">
        <v>8</v>
      </c>
      <c r="V226" s="36">
        <f>MATCH(R227,discounts!A:A)</f>
        <v/>
      </c>
      <c r="W226" s="36">
        <f>ADDRESS(V227,$F$7+1,,,"discounts")</f>
        <v/>
      </c>
      <c r="X226" s="36">
        <f>ROUND(IF(ISNA(IF($F$7=0,0,INDIRECT(W227))),0,IF($F$7=0,0,INDIRECT(W227))),0)</f>
        <v/>
      </c>
    </row>
    <row r="227">
      <c r="B227" s="86" t="n"/>
      <c r="C227" s="22" t="n">
        <v>18804</v>
      </c>
      <c r="D227" s="22" t="inlineStr">
        <is>
          <t>Майкл Пол Бертье</t>
        </is>
      </c>
      <c r="E227" s="22" t="inlineStr">
        <is>
          <t>Монастырь семи лучей. Эзотерическая инженерия. Книга 3</t>
        </is>
      </c>
      <c r="F227" s="105">
        <f>ROUNDUP(N228-(N228/100*X228),0)</f>
        <v/>
      </c>
      <c r="H227" s="22" t="inlineStr">
        <is>
          <t>Велигор</t>
        </is>
      </c>
      <c r="I227" s="22" t="n">
        <v>2023</v>
      </c>
      <c r="J227" s="75" t="inlineStr">
        <is>
          <t>9785917421797</t>
        </is>
      </c>
      <c r="K227" s="75" t="inlineStr">
        <is>
          <t>Книги</t>
        </is>
      </c>
      <c r="L227" s="22">
        <f>ROUND(100-(F228/(M228/100)),0)</f>
        <v/>
      </c>
      <c r="M227" s="105" t="n">
        <v>4459</v>
      </c>
      <c r="N227" s="105" t="n">
        <v>3880</v>
      </c>
      <c r="O227" s="20" t="inlineStr">
        <is>
          <t>https://magic-kniga.ru/items/18804</t>
        </is>
      </c>
      <c r="Q227" s="66" t="inlineStr">
        <is>
          <t>Мало</t>
        </is>
      </c>
      <c r="R227" s="20" t="n">
        <v>8</v>
      </c>
      <c r="V227" s="36">
        <f>MATCH(R228,discounts!A:A)</f>
        <v/>
      </c>
      <c r="W227" s="36">
        <f>ADDRESS(V228,$F$7+1,,,"discounts")</f>
        <v/>
      </c>
      <c r="X227" s="36">
        <f>ROUND(IF(ISNA(IF($F$7=0,0,INDIRECT(W228))),0,IF($F$7=0,0,INDIRECT(W228))),0)</f>
        <v/>
      </c>
    </row>
    <row r="228">
      <c r="B228" s="86" t="n"/>
      <c r="C228" s="22" t="n">
        <v>18805</v>
      </c>
      <c r="D228" s="22" t="inlineStr">
        <is>
          <t>Майкл Пол Бертье</t>
        </is>
      </c>
      <c r="E228" s="22" t="inlineStr">
        <is>
          <t>Монастырь семи лучей. Эзотерическая магия. Книга 4</t>
        </is>
      </c>
      <c r="F228" s="105">
        <f>ROUNDUP(N229-(N229/100*X229),0)</f>
        <v/>
      </c>
      <c r="H228" s="22" t="inlineStr">
        <is>
          <t>Велигор</t>
        </is>
      </c>
      <c r="I228" s="22" t="n">
        <v>2023</v>
      </c>
      <c r="J228" s="75" t="inlineStr">
        <is>
          <t>9785917421834</t>
        </is>
      </c>
      <c r="K228" s="75" t="inlineStr">
        <is>
          <t>Книги</t>
        </is>
      </c>
      <c r="L228" s="22">
        <f>ROUND(100-(F229/(M229/100)),0)</f>
        <v/>
      </c>
      <c r="M228" s="105" t="n">
        <v>4459</v>
      </c>
      <c r="N228" s="105" t="n">
        <v>3880</v>
      </c>
      <c r="O228" s="20" t="inlineStr">
        <is>
          <t>https://magic-kniga.ru/items/18805</t>
        </is>
      </c>
      <c r="Q228" s="66" t="inlineStr">
        <is>
          <t>Мало</t>
        </is>
      </c>
      <c r="R228" s="20" t="n">
        <v>8</v>
      </c>
      <c r="V228" s="36">
        <f>MATCH(R229,discounts!A:A)</f>
        <v/>
      </c>
      <c r="W228" s="36">
        <f>ADDRESS(V229,$F$7+1,,,"discounts")</f>
        <v/>
      </c>
      <c r="X228" s="36">
        <f>ROUND(IF(ISNA(IF($F$7=0,0,INDIRECT(W229))),0,IF($F$7=0,0,INDIRECT(W229))),0)</f>
        <v/>
      </c>
    </row>
    <row r="229">
      <c r="B229" s="86" t="n"/>
      <c r="C229" s="22" t="n">
        <v>18919</v>
      </c>
      <c r="D229" s="22" t="inlineStr">
        <is>
          <t>Коровин В.</t>
        </is>
      </c>
      <c r="E229" s="22" t="inlineStr">
        <is>
          <t>От рассудочной философии к мистическому познанию бога</t>
        </is>
      </c>
      <c r="F229" s="105">
        <f>ROUNDUP(N230-(N230/100*X230),0)</f>
        <v/>
      </c>
      <c r="H229" s="22" t="inlineStr">
        <is>
          <t>Профит-Стайл</t>
        </is>
      </c>
      <c r="I229" s="22" t="n">
        <v>2013</v>
      </c>
      <c r="J229" s="75" t="inlineStr">
        <is>
          <t>9785988572749</t>
        </is>
      </c>
      <c r="K229" s="75" t="inlineStr">
        <is>
          <t>Книги</t>
        </is>
      </c>
      <c r="L229" s="22">
        <f>ROUND(100-(F230/(M230/100)),0)</f>
        <v/>
      </c>
      <c r="M229" s="105" t="n">
        <v>292</v>
      </c>
      <c r="N229" s="105" t="n">
        <v>255</v>
      </c>
      <c r="O229" s="20" t="inlineStr">
        <is>
          <t>https://magic-kniga.ru/items/18919</t>
        </is>
      </c>
      <c r="Q229" s="66" t="inlineStr">
        <is>
          <t>Мало</t>
        </is>
      </c>
      <c r="R229" s="20" t="n">
        <v>3</v>
      </c>
      <c r="V229" s="36">
        <f>MATCH(R230,discounts!A:A)</f>
        <v/>
      </c>
      <c r="W229" s="36">
        <f>ADDRESS(V230,$F$7+1,,,"discounts")</f>
        <v/>
      </c>
      <c r="X229" s="36">
        <f>ROUND(IF(ISNA(IF($F$7=0,0,INDIRECT(W230))),0,IF($F$7=0,0,INDIRECT(W230))),0)</f>
        <v/>
      </c>
    </row>
    <row r="230">
      <c r="B230" s="86" t="n"/>
      <c r="C230" s="22" t="n">
        <v>19005</v>
      </c>
      <c r="D230" s="22" t="inlineStr">
        <is>
          <t>Безымянная Ольга</t>
        </is>
      </c>
      <c r="E230" s="22" t="inlineStr">
        <is>
          <t>Притчи о главном</t>
        </is>
      </c>
      <c r="F230" s="105">
        <f>ROUNDUP(N231-(N231/100*X231),0)</f>
        <v/>
      </c>
      <c r="H230" s="22" t="inlineStr">
        <is>
          <t>Амрита-русь</t>
        </is>
      </c>
      <c r="I230" s="22" t="n">
        <v>2013</v>
      </c>
      <c r="J230" s="75" t="inlineStr">
        <is>
          <t>9785413007754</t>
        </is>
      </c>
      <c r="K230" s="75" t="inlineStr">
        <is>
          <t>Книги</t>
        </is>
      </c>
      <c r="L230" s="22">
        <f>ROUND(100-(F231/(M231/100)),0)</f>
        <v/>
      </c>
      <c r="M230" s="105" t="n">
        <v>1239</v>
      </c>
      <c r="N230" s="105" t="n">
        <v>1078</v>
      </c>
      <c r="O230" s="20" t="inlineStr">
        <is>
          <t>https://magic-kniga.ru/items/19005</t>
        </is>
      </c>
      <c r="Q230" s="66" t="inlineStr">
        <is>
          <t>Мало</t>
        </is>
      </c>
      <c r="R230" s="20" t="n">
        <v>2</v>
      </c>
      <c r="V230" s="36">
        <f>MATCH(R231,discounts!A:A)</f>
        <v/>
      </c>
      <c r="W230" s="36">
        <f>ADDRESS(V231,$F$7+1,,,"discounts")</f>
        <v/>
      </c>
      <c r="X230" s="36">
        <f>ROUND(IF(ISNA(IF($F$7=0,0,INDIRECT(W231))),0,IF($F$7=0,0,INDIRECT(W231))),0)</f>
        <v/>
      </c>
    </row>
    <row r="231">
      <c r="B231" s="86" t="n"/>
      <c r="C231" s="22" t="n">
        <v>19015</v>
      </c>
      <c r="D231" s="22" t="inlineStr">
        <is>
          <t>Паван С.</t>
        </is>
      </c>
      <c r="E231" s="22" t="inlineStr">
        <is>
          <t>Ни страны, ни имени. Открыть в себе Бога</t>
        </is>
      </c>
      <c r="F231" s="105">
        <f>ROUNDUP(N232-(N232/100*X232),0)</f>
        <v/>
      </c>
      <c r="H231" s="22" t="inlineStr">
        <is>
          <t>Амрита-русь</t>
        </is>
      </c>
      <c r="I231" s="22" t="n">
        <v>2013</v>
      </c>
      <c r="J231" s="75" t="inlineStr">
        <is>
          <t>9785413009574</t>
        </is>
      </c>
      <c r="K231" s="75" t="inlineStr">
        <is>
          <t>Книги</t>
        </is>
      </c>
      <c r="L231" s="22">
        <f>ROUND(100-(F232/(M232/100)),0)</f>
        <v/>
      </c>
      <c r="M231" s="105" t="n">
        <v>1239</v>
      </c>
      <c r="N231" s="105" t="n">
        <v>1078</v>
      </c>
      <c r="O231" s="20" t="inlineStr">
        <is>
          <t>https://magic-kniga.ru/items/19015</t>
        </is>
      </c>
      <c r="Q231" s="66" t="inlineStr">
        <is>
          <t>Мало</t>
        </is>
      </c>
      <c r="R231" s="20" t="n">
        <v>2</v>
      </c>
      <c r="V231" s="36">
        <f>MATCH(R232,discounts!A:A)</f>
        <v/>
      </c>
      <c r="W231" s="36">
        <f>ADDRESS(V232,$F$7+1,,,"discounts")</f>
        <v/>
      </c>
      <c r="X231" s="36">
        <f>ROUND(IF(ISNA(IF($F$7=0,0,INDIRECT(W232))),0,IF($F$7=0,0,INDIRECT(W232))),0)</f>
        <v/>
      </c>
    </row>
    <row r="232">
      <c r="B232" s="86" t="n"/>
      <c r="C232" s="22" t="n">
        <v>19346</v>
      </c>
      <c r="D232" s="22" t="inlineStr">
        <is>
          <t>Голаева И.</t>
        </is>
      </c>
      <c r="E232" s="22" t="inlineStr">
        <is>
          <t>Притчи Бродяги Ветра</t>
        </is>
      </c>
      <c r="F232" s="105">
        <f>ROUNDUP(N233-(N233/100*X233),0)</f>
        <v/>
      </c>
      <c r="H232" s="22" t="inlineStr">
        <is>
          <t>Амрита-русь</t>
        </is>
      </c>
      <c r="I232" s="22" t="n">
        <v>2013</v>
      </c>
      <c r="J232" s="75" t="inlineStr">
        <is>
          <t>9785413011607</t>
        </is>
      </c>
      <c r="K232" s="75" t="inlineStr">
        <is>
          <t>Книги</t>
        </is>
      </c>
      <c r="L232" s="22">
        <f>ROUND(100-(F233/(M233/100)),0)</f>
        <v/>
      </c>
      <c r="M232" s="105" t="n">
        <v>391</v>
      </c>
      <c r="N232" s="105" t="n">
        <v>341</v>
      </c>
      <c r="O232" s="20" t="inlineStr">
        <is>
          <t>https://magic-kniga.ru/items/19346</t>
        </is>
      </c>
      <c r="Q232" s="66" t="inlineStr">
        <is>
          <t>Мало</t>
        </is>
      </c>
      <c r="R232" s="20" t="n">
        <v>2</v>
      </c>
      <c r="V232" s="36">
        <f>MATCH(R233,discounts!A:A)</f>
        <v/>
      </c>
      <c r="W232" s="36">
        <f>ADDRESS(V233,$F$7+1,,,"discounts")</f>
        <v/>
      </c>
      <c r="X232" s="36">
        <f>ROUND(IF(ISNA(IF($F$7=0,0,INDIRECT(W233))),0,IF($F$7=0,0,INDIRECT(W233))),0)</f>
        <v/>
      </c>
    </row>
    <row r="233">
      <c r="B233" s="86" t="n"/>
      <c r="C233" s="22" t="n">
        <v>19474</v>
      </c>
      <c r="D233" s="22" t="inlineStr">
        <is>
          <t>Айдин Исмаил</t>
        </is>
      </c>
      <c r="E233" s="22" t="inlineStr">
        <is>
          <t>Человек Солнца</t>
        </is>
      </c>
      <c r="F233" s="105">
        <f>ROUNDUP(N234-(N234/100*X234),0)</f>
        <v/>
      </c>
      <c r="H233" s="22" t="inlineStr">
        <is>
          <t>Амрита-русь</t>
        </is>
      </c>
      <c r="I233" s="22" t="n">
        <v>2015</v>
      </c>
      <c r="J233" s="75" t="inlineStr">
        <is>
          <t>9785000533796</t>
        </is>
      </c>
      <c r="K233" s="75" t="inlineStr">
        <is>
          <t>Книги</t>
        </is>
      </c>
      <c r="L233" s="22">
        <f>ROUND(100-(F234/(M234/100)),0)</f>
        <v/>
      </c>
      <c r="M233" s="105" t="n">
        <v>714</v>
      </c>
      <c r="N233" s="105" t="n">
        <v>622</v>
      </c>
      <c r="O233" s="20" t="inlineStr">
        <is>
          <t>https://magic-kniga.ru/items/19474</t>
        </is>
      </c>
      <c r="Q233" s="66" t="inlineStr">
        <is>
          <t>Мало</t>
        </is>
      </c>
      <c r="R233" s="20" t="n">
        <v>7</v>
      </c>
      <c r="V233" s="36">
        <f>MATCH(R234,discounts!A:A)</f>
        <v/>
      </c>
      <c r="W233" s="36">
        <f>ADDRESS(V234,$F$7+1,,,"discounts")</f>
        <v/>
      </c>
      <c r="X233" s="36">
        <f>ROUND(IF(ISNA(IF($F$7=0,0,INDIRECT(W234))),0,IF($F$7=0,0,INDIRECT(W234))),0)</f>
        <v/>
      </c>
    </row>
    <row r="234">
      <c r="B234" s="86" t="n"/>
      <c r="C234" s="22" t="n">
        <v>20938</v>
      </c>
      <c r="D234" s="22" t="inlineStr">
        <is>
          <t>Аналайо</t>
        </is>
      </c>
      <c r="E234" s="22" t="inlineStr">
        <is>
          <t>Прямой путь к реализации. Основы внимательности</t>
        </is>
      </c>
      <c r="F234" s="105">
        <f>ROUNDUP(N235-(N235/100*X235),0)</f>
        <v/>
      </c>
      <c r="H234" s="22" t="inlineStr">
        <is>
          <t>Ганга</t>
        </is>
      </c>
      <c r="I234" s="22" t="n">
        <v>2014</v>
      </c>
      <c r="J234" s="75" t="inlineStr">
        <is>
          <t>9785906154552</t>
        </is>
      </c>
      <c r="K234" s="75" t="inlineStr">
        <is>
          <t>Книги</t>
        </is>
      </c>
      <c r="L234" s="22">
        <f>ROUND(100-(F235/(M235/100)),0)</f>
        <v/>
      </c>
      <c r="M234" s="105" t="n">
        <v>3443</v>
      </c>
      <c r="N234" s="105" t="n">
        <v>2996</v>
      </c>
      <c r="O234" s="20" t="inlineStr">
        <is>
          <t>https://magic-kniga.ru/items/20938</t>
        </is>
      </c>
      <c r="Q234" s="66" t="inlineStr">
        <is>
          <t>Мало</t>
        </is>
      </c>
      <c r="R234" s="20" t="n">
        <v>8</v>
      </c>
      <c r="V234" s="36">
        <f>MATCH(R235,discounts!A:A)</f>
        <v/>
      </c>
      <c r="W234" s="36">
        <f>ADDRESS(V235,$F$7+1,,,"discounts")</f>
        <v/>
      </c>
      <c r="X234" s="36">
        <f>ROUND(IF(ISNA(IF($F$7=0,0,INDIRECT(W235))),0,IF($F$7=0,0,INDIRECT(W235))),0)</f>
        <v/>
      </c>
    </row>
    <row r="235">
      <c r="B235" s="86" t="n"/>
      <c r="C235" s="22" t="n">
        <v>10088</v>
      </c>
      <c r="D235" s="22" t="inlineStr">
        <is>
          <t>Самойленко В.</t>
        </is>
      </c>
      <c r="E235" s="22" t="inlineStr">
        <is>
          <t>Рождение мира: Методология формирования источника изобилия и процветания</t>
        </is>
      </c>
      <c r="F235" s="105">
        <f>ROUNDUP(N236-(N236/100*X236),0)</f>
        <v/>
      </c>
      <c r="H235" s="22" t="inlineStr">
        <is>
          <t>Вида-н</t>
        </is>
      </c>
      <c r="I235" s="22" t="n">
        <v>2008</v>
      </c>
      <c r="J235" s="75" t="inlineStr">
        <is>
          <t>9785903656011</t>
        </is>
      </c>
      <c r="K235" s="75" t="inlineStr">
        <is>
          <t>Книги</t>
        </is>
      </c>
      <c r="L235" s="22">
        <f>ROUND(100-(F236/(M236/100)),0)</f>
        <v/>
      </c>
      <c r="M235" s="105" t="n">
        <v>1255</v>
      </c>
      <c r="N235" s="105" t="n">
        <v>1092</v>
      </c>
      <c r="O235" s="20" t="inlineStr">
        <is>
          <t>https://magic-kniga.ru/items/10088</t>
        </is>
      </c>
      <c r="Q235" s="66" t="inlineStr">
        <is>
          <t>Мало</t>
        </is>
      </c>
      <c r="R235" s="20" t="n">
        <v>3</v>
      </c>
      <c r="V235" s="36">
        <f>MATCH(R236,discounts!A:A)</f>
        <v/>
      </c>
      <c r="W235" s="36">
        <f>ADDRESS(V236,$F$7+1,,,"discounts")</f>
        <v/>
      </c>
      <c r="X235" s="36">
        <f>ROUND(IF(ISNA(IF($F$7=0,0,INDIRECT(W236))),0,IF($F$7=0,0,INDIRECT(W236))),0)</f>
        <v/>
      </c>
    </row>
    <row r="236">
      <c r="B236" s="86" t="n"/>
      <c r="C236" s="22" t="n">
        <v>11770</v>
      </c>
      <c r="D236" s="22" t="inlineStr">
        <is>
          <t>Глухих А.</t>
        </is>
      </c>
      <c r="E236" s="22" t="inlineStr">
        <is>
          <t>Слова мудрости</t>
        </is>
      </c>
      <c r="F236" s="105">
        <f>ROUNDUP(N237-(N237/100*X237),0)</f>
        <v/>
      </c>
      <c r="H236" s="22" t="inlineStr">
        <is>
          <t>Амрита-русь</t>
        </is>
      </c>
      <c r="I236" s="22" t="n">
        <v>2011</v>
      </c>
      <c r="J236" s="75" t="inlineStr">
        <is>
          <t>9785413002926</t>
        </is>
      </c>
      <c r="K236" s="75" t="inlineStr">
        <is>
          <t>Книги</t>
        </is>
      </c>
      <c r="L236" s="22">
        <f>ROUND(100-(F237/(M237/100)),0)</f>
        <v/>
      </c>
      <c r="M236" s="105" t="n">
        <v>199</v>
      </c>
      <c r="N236" s="105" t="n">
        <v>174</v>
      </c>
      <c r="O236" s="20" t="inlineStr">
        <is>
          <t>https://magic-kniga.ru/items/11770</t>
        </is>
      </c>
      <c r="Q236" s="66" t="inlineStr">
        <is>
          <t>Мало</t>
        </is>
      </c>
      <c r="R236" s="20" t="n">
        <v>2</v>
      </c>
      <c r="V236" s="36">
        <f>MATCH(R237,discounts!A:A)</f>
        <v/>
      </c>
      <c r="W236" s="36">
        <f>ADDRESS(V237,$F$7+1,,,"discounts")</f>
        <v/>
      </c>
      <c r="X236" s="36">
        <f>ROUND(IF(ISNA(IF($F$7=0,0,INDIRECT(W237))),0,IF($F$7=0,0,INDIRECT(W237))),0)</f>
        <v/>
      </c>
    </row>
    <row r="237">
      <c r="B237" s="86" t="n"/>
      <c r="C237" s="22" t="n">
        <v>11901</v>
      </c>
      <c r="D237" s="22" t="inlineStr">
        <is>
          <t>Винс Де</t>
        </is>
      </c>
      <c r="E237" s="22" t="inlineStr">
        <is>
          <t>Хозяин Вселенной: возвращение на Землю</t>
        </is>
      </c>
      <c r="F237" s="105">
        <f>ROUNDUP(N238-(N238/100*X238),0)</f>
        <v/>
      </c>
      <c r="H237" s="22" t="inlineStr">
        <is>
          <t>Вектор</t>
        </is>
      </c>
      <c r="I237" s="22" t="n">
        <v>2011</v>
      </c>
      <c r="J237" s="75" t="inlineStr">
        <is>
          <t>9785968417961</t>
        </is>
      </c>
      <c r="K237" s="75" t="inlineStr">
        <is>
          <t>Книги</t>
        </is>
      </c>
      <c r="L237" s="22">
        <f>ROUND(100-(F238/(M238/100)),0)</f>
        <v/>
      </c>
      <c r="M237" s="105" t="n">
        <v>344</v>
      </c>
      <c r="N237" s="105" t="n">
        <v>300</v>
      </c>
      <c r="O237" s="20" t="inlineStr">
        <is>
          <t>https://magic-kniga.ru/items/11901</t>
        </is>
      </c>
      <c r="Q237" s="66" t="inlineStr">
        <is>
          <t>Мало</t>
        </is>
      </c>
      <c r="R237" s="20" t="n">
        <v>7</v>
      </c>
      <c r="V237" s="36">
        <f>MATCH(R238,discounts!A:A)</f>
        <v/>
      </c>
      <c r="W237" s="36">
        <f>ADDRESS(V238,$F$7+1,,,"discounts")</f>
        <v/>
      </c>
      <c r="X237" s="36">
        <f>ROUND(IF(ISNA(IF($F$7=0,0,INDIRECT(W238))),0,IF($F$7=0,0,INDIRECT(W238))),0)</f>
        <v/>
      </c>
    </row>
    <row r="238">
      <c r="B238" s="86" t="n"/>
      <c r="C238" s="22" t="n">
        <v>12195</v>
      </c>
      <c r="D238" s="22" t="inlineStr">
        <is>
          <t>Волков А.</t>
        </is>
      </c>
      <c r="E238" s="22" t="inlineStr">
        <is>
          <t>Ступени бытия. Посвящается 100-летию со дня рождения Д.Л. Андреева (1906-1959)</t>
        </is>
      </c>
      <c r="F238" s="105">
        <f>ROUNDUP(N239-(N239/100*X239),0)</f>
        <v/>
      </c>
      <c r="H238" s="22" t="inlineStr">
        <is>
          <t>Золотое сечение</t>
        </is>
      </c>
      <c r="I238" s="22" t="n">
        <v>2010</v>
      </c>
      <c r="J238" s="75" t="inlineStr">
        <is>
          <t>9785910781157</t>
        </is>
      </c>
      <c r="K238" s="75" t="inlineStr">
        <is>
          <t>Книги</t>
        </is>
      </c>
      <c r="L238" s="22">
        <f>ROUND(100-(F239/(M239/100)),0)</f>
        <v/>
      </c>
      <c r="M238" s="105" t="n">
        <v>321</v>
      </c>
      <c r="N238" s="105" t="n">
        <v>280</v>
      </c>
      <c r="O238" s="20" t="inlineStr">
        <is>
          <t>https://magic-kniga.ru/items/12195</t>
        </is>
      </c>
      <c r="Q238" s="66" t="inlineStr">
        <is>
          <t>Мало</t>
        </is>
      </c>
      <c r="R238" s="20" t="n">
        <v>6</v>
      </c>
      <c r="V238" s="36">
        <f>MATCH(R239,discounts!A:A)</f>
        <v/>
      </c>
      <c r="W238" s="36">
        <f>ADDRESS(V239,$F$7+1,,,"discounts")</f>
        <v/>
      </c>
      <c r="X238" s="36">
        <f>ROUND(IF(ISNA(IF($F$7=0,0,INDIRECT(W239))),0,IF($F$7=0,0,INDIRECT(W239))),0)</f>
        <v/>
      </c>
    </row>
    <row r="239">
      <c r="B239" s="86" t="n"/>
      <c r="C239" s="22" t="n">
        <v>12197</v>
      </c>
      <c r="E239" s="22" t="inlineStr">
        <is>
          <t>Ступени становления человека. Заметки странника</t>
        </is>
      </c>
      <c r="F239" s="105">
        <f>ROUNDUP(N240-(N240/100*X240),0)</f>
        <v/>
      </c>
      <c r="H239" s="22" t="inlineStr">
        <is>
          <t>Золотое сечение</t>
        </is>
      </c>
      <c r="I239" s="22" t="n">
        <v>2010</v>
      </c>
      <c r="J239" s="75" t="inlineStr">
        <is>
          <t>9785910781218</t>
        </is>
      </c>
      <c r="K239" s="75" t="inlineStr">
        <is>
          <t>Книги</t>
        </is>
      </c>
      <c r="L239" s="22">
        <f>ROUND(100-(F240/(M240/100)),0)</f>
        <v/>
      </c>
      <c r="M239" s="105" t="n">
        <v>321</v>
      </c>
      <c r="N239" s="105" t="n">
        <v>280</v>
      </c>
      <c r="O239" s="20" t="inlineStr">
        <is>
          <t>https://magic-kniga.ru/items/12197</t>
        </is>
      </c>
      <c r="Q239" s="66" t="inlineStr">
        <is>
          <t>Мало</t>
        </is>
      </c>
      <c r="R239" s="20" t="n">
        <v>6</v>
      </c>
      <c r="V239" s="36">
        <f>MATCH(R240,discounts!A:A)</f>
        <v/>
      </c>
      <c r="W239" s="36">
        <f>ADDRESS(V240,$F$7+1,,,"discounts")</f>
        <v/>
      </c>
      <c r="X239" s="36">
        <f>ROUND(IF(ISNA(IF($F$7=0,0,INDIRECT(W240))),0,IF($F$7=0,0,INDIRECT(W240))),0)</f>
        <v/>
      </c>
    </row>
    <row r="240">
      <c r="B240" s="86" t="n"/>
      <c r="C240" s="22" t="n">
        <v>12269</v>
      </c>
      <c r="D240" s="22" t="inlineStr">
        <is>
          <t>Панасенко Т.М</t>
        </is>
      </c>
      <c r="E240" s="22" t="inlineStr">
        <is>
          <t>Единая общенациональная идеология</t>
        </is>
      </c>
      <c r="F240" s="105">
        <f>ROUNDUP(N241-(N241/100*X241),0)</f>
        <v/>
      </c>
      <c r="H240" s="22" t="inlineStr">
        <is>
          <t>Золотое сечение</t>
        </is>
      </c>
      <c r="I240" s="22" t="n">
        <v>2010</v>
      </c>
      <c r="J240" s="75" t="inlineStr">
        <is>
          <t>9785910781027</t>
        </is>
      </c>
      <c r="K240" s="75" t="inlineStr">
        <is>
          <t>Книги</t>
        </is>
      </c>
      <c r="L240" s="22">
        <f>ROUND(100-(F241/(M241/100)),0)</f>
        <v/>
      </c>
      <c r="M240" s="105" t="n">
        <v>123</v>
      </c>
      <c r="N240" s="105" t="n">
        <v>108</v>
      </c>
      <c r="O240" s="20" t="inlineStr">
        <is>
          <t>https://magic-kniga.ru/items/12269</t>
        </is>
      </c>
      <c r="Q240" s="66" t="inlineStr">
        <is>
          <t>Мало</t>
        </is>
      </c>
      <c r="R240" s="20" t="n">
        <v>6</v>
      </c>
      <c r="V240" s="36">
        <f>MATCH(R241,discounts!A:A)</f>
        <v/>
      </c>
      <c r="W240" s="36">
        <f>ADDRESS(V241,$F$7+1,,,"discounts")</f>
        <v/>
      </c>
      <c r="X240" s="36">
        <f>ROUND(IF(ISNA(IF($F$7=0,0,INDIRECT(W241))),0,IF($F$7=0,0,INDIRECT(W241))),0)</f>
        <v/>
      </c>
    </row>
    <row r="241">
      <c r="B241" s="86" t="n"/>
      <c r="C241" s="22" t="n">
        <v>12664</v>
      </c>
      <c r="D241" s="22" t="inlineStr">
        <is>
          <t>Смирнов А.В.</t>
        </is>
      </c>
      <c r="E241" s="22" t="inlineStr">
        <is>
          <t>Земля, которую мы не знаем</t>
        </is>
      </c>
      <c r="F241" s="105">
        <f>ROUNDUP(N242-(N242/100*X242),0)</f>
        <v/>
      </c>
      <c r="H241" s="22" t="inlineStr">
        <is>
          <t>Золотое сечение</t>
        </is>
      </c>
      <c r="I241" s="22" t="n">
        <v>2011</v>
      </c>
      <c r="J241" s="75" t="inlineStr">
        <is>
          <t>9785910781478</t>
        </is>
      </c>
      <c r="K241" s="75" t="inlineStr">
        <is>
          <t>Книги</t>
        </is>
      </c>
      <c r="L241" s="22">
        <f>ROUND(100-(F242/(M242/100)),0)</f>
        <v/>
      </c>
      <c r="M241" s="105" t="n">
        <v>554</v>
      </c>
      <c r="N241" s="105" t="n">
        <v>482</v>
      </c>
      <c r="O241" s="20" t="inlineStr">
        <is>
          <t>https://magic-kniga.ru/items/12664</t>
        </is>
      </c>
      <c r="Q241" s="66" t="inlineStr">
        <is>
          <t>Мало</t>
        </is>
      </c>
      <c r="R241" s="20" t="n">
        <v>6</v>
      </c>
      <c r="V241" s="36">
        <f>MATCH(R242,discounts!A:A)</f>
        <v/>
      </c>
      <c r="W241" s="36">
        <f>ADDRESS(V242,$F$7+1,,,"discounts")</f>
        <v/>
      </c>
      <c r="X241" s="36">
        <f>ROUND(IF(ISNA(IF($F$7=0,0,INDIRECT(W242))),0,IF($F$7=0,0,INDIRECT(W242))),0)</f>
        <v/>
      </c>
    </row>
    <row r="242">
      <c r="B242" s="86" t="n"/>
      <c r="C242" s="22" t="n">
        <v>13060</v>
      </c>
      <c r="D242" s="22" t="inlineStr">
        <is>
          <t>Тверские Н. и В.</t>
        </is>
      </c>
      <c r="E242" s="22" t="inlineStr">
        <is>
          <t>Темное солнце полудня</t>
        </is>
      </c>
      <c r="F242" s="105">
        <f>ROUNDUP(N243-(N243/100*X243),0)</f>
        <v/>
      </c>
      <c r="H242" s="22" t="inlineStr">
        <is>
          <t>Международная программа образования</t>
        </is>
      </c>
      <c r="I242" s="22" t="n">
        <v>2009</v>
      </c>
      <c r="J242" s="75" t="inlineStr">
        <is>
          <t>9785778100695</t>
        </is>
      </c>
      <c r="K242" s="75" t="inlineStr">
        <is>
          <t>Книги</t>
        </is>
      </c>
      <c r="L242" s="22">
        <f>ROUND(100-(F243/(M243/100)),0)</f>
        <v/>
      </c>
      <c r="M242" s="105" t="n">
        <v>279</v>
      </c>
      <c r="N242" s="105" t="n">
        <v>243</v>
      </c>
      <c r="O242" s="20" t="inlineStr">
        <is>
          <t>https://magic-kniga.ru/items/13060</t>
        </is>
      </c>
      <c r="Q242" s="66" t="inlineStr">
        <is>
          <t>Мало</t>
        </is>
      </c>
      <c r="R242" s="20" t="n">
        <v>7</v>
      </c>
      <c r="V242" s="36">
        <f>MATCH(R243,discounts!A:A)</f>
        <v/>
      </c>
      <c r="W242" s="36">
        <f>ADDRESS(V243,$F$7+1,,,"discounts")</f>
        <v/>
      </c>
      <c r="X242" s="36">
        <f>ROUND(IF(ISNA(IF($F$7=0,0,INDIRECT(W243))),0,IF($F$7=0,0,INDIRECT(W243))),0)</f>
        <v/>
      </c>
    </row>
    <row r="243">
      <c r="B243" s="86" t="n"/>
      <c r="C243" s="22" t="n">
        <v>13150</v>
      </c>
      <c r="D243" s="22" t="inlineStr">
        <is>
          <t>Гроссинджер</t>
        </is>
      </c>
      <c r="E243" s="22" t="inlineStr">
        <is>
          <t>Душа планеты. Биополитические заметки после 11 сентября</t>
        </is>
      </c>
      <c r="F243" s="105">
        <f>ROUNDUP(N244-(N244/100*X244),0)</f>
        <v/>
      </c>
      <c r="H243" s="22" t="inlineStr">
        <is>
          <t>Весь</t>
        </is>
      </c>
      <c r="I243" s="22" t="n">
        <v>2011</v>
      </c>
      <c r="J243" s="75" t="inlineStr">
        <is>
          <t>9785957320654</t>
        </is>
      </c>
      <c r="K243" s="75" t="inlineStr">
        <is>
          <t>Книги</t>
        </is>
      </c>
      <c r="L243" s="22">
        <f>ROUND(100-(F244/(M244/100)),0)</f>
        <v/>
      </c>
      <c r="M243" s="105" t="n">
        <v>236</v>
      </c>
      <c r="N243" s="105" t="n">
        <v>206</v>
      </c>
      <c r="O243" s="20" t="inlineStr">
        <is>
          <t>https://magic-kniga.ru/items/13150</t>
        </is>
      </c>
      <c r="Q243" s="66" t="inlineStr">
        <is>
          <t>Мало</t>
        </is>
      </c>
      <c r="R243" s="20" t="n">
        <v>2</v>
      </c>
      <c r="V243" s="36">
        <f>MATCH(R244,discounts!A:A)</f>
        <v/>
      </c>
      <c r="W243" s="36">
        <f>ADDRESS(V244,$F$7+1,,,"discounts")</f>
        <v/>
      </c>
      <c r="X243" s="36">
        <f>ROUND(IF(ISNA(IF($F$7=0,0,INDIRECT(W244))),0,IF($F$7=0,0,INDIRECT(W244))),0)</f>
        <v/>
      </c>
    </row>
    <row r="244">
      <c r="B244" s="86" t="n"/>
      <c r="C244" s="22" t="n">
        <v>13151</v>
      </c>
      <c r="D244" s="22" t="inlineStr">
        <is>
          <t>Парма Дж.</t>
        </is>
      </c>
      <c r="E244" s="22" t="inlineStr">
        <is>
          <t>Новая духовность. Все, что вы хотели знать о язычестве</t>
        </is>
      </c>
      <c r="F244" s="105">
        <f>ROUNDUP(N245-(N245/100*X245),0)</f>
        <v/>
      </c>
      <c r="H244" s="22" t="inlineStr">
        <is>
          <t>Весь</t>
        </is>
      </c>
      <c r="I244" s="22" t="n">
        <v>2011</v>
      </c>
      <c r="J244" s="75" t="inlineStr">
        <is>
          <t>9785957319207</t>
        </is>
      </c>
      <c r="K244" s="75" t="inlineStr">
        <is>
          <t>Книги</t>
        </is>
      </c>
      <c r="L244" s="22">
        <f>ROUND(100-(F245/(M245/100)),0)</f>
        <v/>
      </c>
      <c r="M244" s="105" t="n">
        <v>236</v>
      </c>
      <c r="N244" s="105" t="n">
        <v>206</v>
      </c>
      <c r="O244" s="20" t="inlineStr">
        <is>
          <t>https://magic-kniga.ru/items/13151</t>
        </is>
      </c>
      <c r="Q244" s="66" t="inlineStr">
        <is>
          <t>Мало</t>
        </is>
      </c>
      <c r="R244" s="20" t="n">
        <v>2</v>
      </c>
      <c r="V244" s="36">
        <f>MATCH(R245,discounts!A:A)</f>
        <v/>
      </c>
      <c r="W244" s="36">
        <f>ADDRESS(V245,$F$7+1,,,"discounts")</f>
        <v/>
      </c>
      <c r="X244" s="36">
        <f>ROUND(IF(ISNA(IF($F$7=0,0,INDIRECT(W245))),0,IF($F$7=0,0,INDIRECT(W245))),0)</f>
        <v/>
      </c>
    </row>
    <row r="245">
      <c r="B245" s="86" t="n"/>
      <c r="C245" s="22" t="n">
        <v>13163</v>
      </c>
      <c r="D245" s="22" t="inlineStr">
        <is>
          <t>Анду Дж.</t>
        </is>
      </c>
      <c r="E245" s="22" t="inlineStr">
        <is>
          <t>Футбо-Цзин. Последняя Священная Всекитайская Книга Мудрости</t>
        </is>
      </c>
      <c r="F245" s="105">
        <f>ROUNDUP(N246-(N246/100*X246),0)</f>
        <v/>
      </c>
      <c r="H245" s="22" t="inlineStr">
        <is>
          <t>Весь</t>
        </is>
      </c>
      <c r="I245" s="22" t="n">
        <v>2008</v>
      </c>
      <c r="J245" s="75" t="inlineStr">
        <is>
          <t>9785957314134</t>
        </is>
      </c>
      <c r="K245" s="75" t="inlineStr">
        <is>
          <t>Книги</t>
        </is>
      </c>
      <c r="L245" s="22">
        <f>ROUND(100-(F246/(M246/100)),0)</f>
        <v/>
      </c>
      <c r="M245" s="105" t="n">
        <v>506</v>
      </c>
      <c r="N245" s="105" t="n">
        <v>441</v>
      </c>
      <c r="O245" s="20" t="inlineStr">
        <is>
          <t>https://magic-kniga.ru/items/13163</t>
        </is>
      </c>
      <c r="Q245" s="66" t="inlineStr">
        <is>
          <t>Мало</t>
        </is>
      </c>
      <c r="R245" s="20" t="n">
        <v>7</v>
      </c>
      <c r="V245" s="36">
        <f>MATCH(R246,discounts!A:A)</f>
        <v/>
      </c>
      <c r="W245" s="36">
        <f>ADDRESS(V246,$F$7+1,,,"discounts")</f>
        <v/>
      </c>
      <c r="X245" s="36">
        <f>ROUND(IF(ISNA(IF($F$7=0,0,INDIRECT(W246))),0,IF($F$7=0,0,INDIRECT(W246))),0)</f>
        <v/>
      </c>
    </row>
    <row r="246">
      <c r="B246" s="86" t="n"/>
      <c r="C246" s="22" t="n">
        <v>13282</v>
      </c>
      <c r="D246" s="22" t="inlineStr">
        <is>
          <t>Хик</t>
        </is>
      </c>
      <c r="E246" s="22" t="inlineStr">
        <is>
          <t>Пятое измерение. Мистические и духовные учения</t>
        </is>
      </c>
      <c r="F246" s="105">
        <f>ROUNDUP(N247-(N247/100*X247),0)</f>
        <v/>
      </c>
      <c r="H246" s="22" t="inlineStr">
        <is>
          <t>Гранд-фаир</t>
        </is>
      </c>
      <c r="I246" s="22" t="n">
        <v>2002</v>
      </c>
      <c r="J246" s="75" t="inlineStr">
        <is>
          <t>9785818304328</t>
        </is>
      </c>
      <c r="K246" s="75" t="inlineStr">
        <is>
          <t>Книги</t>
        </is>
      </c>
      <c r="L246" s="22">
        <f>ROUND(100-(F247/(M247/100)),0)</f>
        <v/>
      </c>
      <c r="M246" s="105" t="n">
        <v>476</v>
      </c>
      <c r="N246" s="105" t="n">
        <v>415</v>
      </c>
      <c r="O246" s="20" t="inlineStr">
        <is>
          <t>https://magic-kniga.ru/items/13282</t>
        </is>
      </c>
      <c r="Q246" s="66" t="inlineStr">
        <is>
          <t>Мало</t>
        </is>
      </c>
      <c r="R246" s="20" t="n">
        <v>7</v>
      </c>
      <c r="V246" s="36">
        <f>MATCH(R247,discounts!A:A)</f>
        <v/>
      </c>
      <c r="W246" s="36">
        <f>ADDRESS(V247,$F$7+1,,,"discounts")</f>
        <v/>
      </c>
      <c r="X246" s="36">
        <f>ROUND(IF(ISNA(IF($F$7=0,0,INDIRECT(W247))),0,IF($F$7=0,0,INDIRECT(W247))),0)</f>
        <v/>
      </c>
    </row>
    <row r="247">
      <c r="B247" s="86" t="n"/>
      <c r="C247" s="22" t="n">
        <v>13301</v>
      </c>
      <c r="D247" s="22" t="inlineStr">
        <is>
          <t>Резник Людмила</t>
        </is>
      </c>
      <c r="E247" s="22" t="inlineStr">
        <is>
          <t>Работа внутренней группы</t>
        </is>
      </c>
      <c r="F247" s="105">
        <f>ROUNDUP(N248-(N248/100*X248),0)</f>
        <v/>
      </c>
      <c r="H247" s="22" t="inlineStr">
        <is>
          <t>Неопалимая Купина</t>
        </is>
      </c>
      <c r="I247" s="22" t="n">
        <v>2011</v>
      </c>
      <c r="J247" s="75" t="inlineStr">
        <is>
          <t>9785902208013</t>
        </is>
      </c>
      <c r="K247" s="75" t="inlineStr">
        <is>
          <t>Книги</t>
        </is>
      </c>
      <c r="L247" s="22">
        <f>ROUND(100-(F248/(M248/100)),0)</f>
        <v/>
      </c>
      <c r="M247" s="105" t="n">
        <v>253</v>
      </c>
      <c r="N247" s="105" t="n">
        <v>221</v>
      </c>
      <c r="O247" s="20" t="inlineStr">
        <is>
          <t>https://magic-kniga.ru/items/13301</t>
        </is>
      </c>
      <c r="Q247" s="66" t="inlineStr">
        <is>
          <t>Мало</t>
        </is>
      </c>
      <c r="R247" s="20" t="n">
        <v>9</v>
      </c>
      <c r="V247" s="36">
        <f>MATCH(R248,discounts!A:A)</f>
        <v/>
      </c>
      <c r="W247" s="36">
        <f>ADDRESS(V248,$F$7+1,,,"discounts")</f>
        <v/>
      </c>
      <c r="X247" s="36">
        <f>ROUND(IF(ISNA(IF($F$7=0,0,INDIRECT(W248))),0,IF($F$7=0,0,INDIRECT(W248))),0)</f>
        <v/>
      </c>
    </row>
    <row r="248">
      <c r="B248" s="86" t="n"/>
      <c r="C248" s="22" t="n">
        <v>13322</v>
      </c>
      <c r="D248" s="22" t="inlineStr">
        <is>
          <t>Ошо (Osho) - Шри Раджниш</t>
        </is>
      </c>
      <c r="E248" s="22" t="inlineStr">
        <is>
          <t>Без малейших усилий. Беседы о суфийских историях</t>
        </is>
      </c>
      <c r="F248" s="105">
        <f>ROUNDUP(N249-(N249/100*X249),0)</f>
        <v/>
      </c>
      <c r="H248" s="22" t="inlineStr">
        <is>
          <t>Весь</t>
        </is>
      </c>
      <c r="I248" s="22" t="n">
        <v>2011</v>
      </c>
      <c r="J248" s="75" t="inlineStr">
        <is>
          <t>9785957321286</t>
        </is>
      </c>
      <c r="K248" s="75" t="inlineStr">
        <is>
          <t>Книги</t>
        </is>
      </c>
      <c r="L248" s="22">
        <f>ROUND(100-(F249/(M249/100)),0)</f>
        <v/>
      </c>
      <c r="M248" s="105" t="n">
        <v>253</v>
      </c>
      <c r="N248" s="105" t="n">
        <v>221</v>
      </c>
      <c r="O248" s="20" t="inlineStr">
        <is>
          <t>https://magic-kniga.ru/items/13322</t>
        </is>
      </c>
      <c r="Q248" s="66" t="inlineStr">
        <is>
          <t>Мало</t>
        </is>
      </c>
      <c r="R248" s="20" t="n">
        <v>2</v>
      </c>
      <c r="V248" s="36">
        <f>MATCH(R249,discounts!A:A)</f>
        <v/>
      </c>
      <c r="W248" s="36">
        <f>ADDRESS(V249,$F$7+1,,,"discounts")</f>
        <v/>
      </c>
      <c r="X248" s="36">
        <f>ROUND(IF(ISNA(IF($F$7=0,0,INDIRECT(W249))),0,IF($F$7=0,0,INDIRECT(W249))),0)</f>
        <v/>
      </c>
    </row>
    <row r="249">
      <c r="B249" s="86" t="n"/>
      <c r="C249" s="22" t="n">
        <v>13457</v>
      </c>
      <c r="D249" s="22" t="inlineStr">
        <is>
          <t>Свердлова Татьяна</t>
        </is>
      </c>
      <c r="E249" s="22" t="inlineStr">
        <is>
          <t>От посвящения к посвящению</t>
        </is>
      </c>
      <c r="F249" s="105">
        <f>ROUNDUP(N250-(N250/100*X250),0)</f>
        <v/>
      </c>
      <c r="H249" s="22" t="inlineStr">
        <is>
          <t>Вектор</t>
        </is>
      </c>
      <c r="I249" s="22" t="n">
        <v>2011</v>
      </c>
      <c r="J249" s="75" t="inlineStr">
        <is>
          <t>9785968419088</t>
        </is>
      </c>
      <c r="K249" s="75" t="inlineStr">
        <is>
          <t>Книги</t>
        </is>
      </c>
      <c r="L249" s="22">
        <f>ROUND(100-(F250/(M250/100)),0)</f>
        <v/>
      </c>
      <c r="M249" s="105" t="n">
        <v>139</v>
      </c>
      <c r="N249" s="105" t="n">
        <v>121</v>
      </c>
      <c r="O249" s="20" t="inlineStr">
        <is>
          <t>https://magic-kniga.ru/items/13457</t>
        </is>
      </c>
      <c r="Q249" s="66" t="inlineStr">
        <is>
          <t>Мало</t>
        </is>
      </c>
      <c r="R249" s="20" t="n">
        <v>6</v>
      </c>
      <c r="V249" s="36">
        <f>MATCH(R250,discounts!A:A)</f>
        <v/>
      </c>
      <c r="W249" s="36">
        <f>ADDRESS(V250,$F$7+1,,,"discounts")</f>
        <v/>
      </c>
      <c r="X249" s="36">
        <f>ROUND(IF(ISNA(IF($F$7=0,0,INDIRECT(W250))),0,IF($F$7=0,0,INDIRECT(W250))),0)</f>
        <v/>
      </c>
    </row>
    <row r="250">
      <c r="B250" s="86" t="n"/>
      <c r="C250" s="22" t="n">
        <v>13517</v>
      </c>
      <c r="D250" s="22" t="inlineStr">
        <is>
          <t>Коровин В.</t>
        </is>
      </c>
      <c r="E250" s="22" t="inlineStr">
        <is>
          <t>Видение Бога и современная западная философия (слово всевышнего Бога)</t>
        </is>
      </c>
      <c r="F250" s="105">
        <f>ROUNDUP(N251-(N251/100*X251),0)</f>
        <v/>
      </c>
      <c r="H250" s="22" t="inlineStr">
        <is>
          <t>Профит-Стайл</t>
        </is>
      </c>
      <c r="I250" s="22" t="n">
        <v>2011</v>
      </c>
      <c r="J250" s="75" t="inlineStr">
        <is>
          <t>9785988572039</t>
        </is>
      </c>
      <c r="K250" s="75" t="inlineStr">
        <is>
          <t>Книги</t>
        </is>
      </c>
      <c r="L250" s="22">
        <f>ROUND(100-(F251/(M251/100)),0)</f>
        <v/>
      </c>
      <c r="M250" s="105" t="n">
        <v>819</v>
      </c>
      <c r="N250" s="105" t="n">
        <v>713</v>
      </c>
      <c r="O250" s="20" t="inlineStr">
        <is>
          <t>https://magic-kniga.ru/items/13517</t>
        </is>
      </c>
      <c r="Q250" s="66" t="inlineStr">
        <is>
          <t>Мало</t>
        </is>
      </c>
      <c r="R250" s="20" t="n">
        <v>2</v>
      </c>
      <c r="V250" s="36">
        <f>MATCH(R251,discounts!A:A)</f>
        <v/>
      </c>
      <c r="W250" s="36">
        <f>ADDRESS(V251,$F$7+1,,,"discounts")</f>
        <v/>
      </c>
      <c r="X250" s="36">
        <f>ROUND(IF(ISNA(IF($F$7=0,0,INDIRECT(W251))),0,IF($F$7=0,0,INDIRECT(W251))),0)</f>
        <v/>
      </c>
    </row>
    <row r="251">
      <c r="B251" s="86" t="n"/>
      <c r="C251" s="22" t="n">
        <v>13587</v>
      </c>
      <c r="D251" s="22" t="inlineStr">
        <is>
          <t>Коровин В.</t>
        </is>
      </c>
      <c r="E251" s="22" t="inlineStr">
        <is>
          <t>Опытное познание Бога</t>
        </is>
      </c>
      <c r="F251" s="105">
        <f>ROUNDUP(N252-(N252/100*X252),0)</f>
        <v/>
      </c>
      <c r="H251" s="22" t="inlineStr">
        <is>
          <t>Профит-Стайл</t>
        </is>
      </c>
      <c r="I251" s="22" t="n">
        <v>2011</v>
      </c>
      <c r="J251" s="75" t="inlineStr">
        <is>
          <t>9785988571964</t>
        </is>
      </c>
      <c r="K251" s="75" t="inlineStr">
        <is>
          <t>Книги</t>
        </is>
      </c>
      <c r="L251" s="22">
        <f>ROUND(100-(F252/(M252/100)),0)</f>
        <v/>
      </c>
      <c r="M251" s="105" t="n">
        <v>819</v>
      </c>
      <c r="N251" s="105" t="n">
        <v>713</v>
      </c>
      <c r="O251" s="20" t="inlineStr">
        <is>
          <t>https://magic-kniga.ru/items/13587</t>
        </is>
      </c>
      <c r="Q251" s="66" t="inlineStr">
        <is>
          <t>Мало</t>
        </is>
      </c>
      <c r="R251" s="20" t="n">
        <v>2</v>
      </c>
      <c r="V251" s="36">
        <f>MATCH(R252,discounts!A:A)</f>
        <v/>
      </c>
      <c r="W251" s="36">
        <f>ADDRESS(V252,$F$7+1,,,"discounts")</f>
        <v/>
      </c>
      <c r="X251" s="36">
        <f>ROUND(IF(ISNA(IF($F$7=0,0,INDIRECT(W252))),0,IF($F$7=0,0,INDIRECT(W252))),0)</f>
        <v/>
      </c>
    </row>
    <row r="252">
      <c r="B252" s="86" t="n"/>
      <c r="C252" s="22" t="n">
        <v>13757</v>
      </c>
      <c r="D252" s="22" t="inlineStr">
        <is>
          <t>Арджума</t>
        </is>
      </c>
      <c r="E252" s="22" t="inlineStr">
        <is>
          <t>Оромика-2</t>
        </is>
      </c>
      <c r="F252" s="105">
        <f>ROUNDUP(N253-(N253/100*X253),0)</f>
        <v/>
      </c>
      <c r="H252" s="22" t="inlineStr">
        <is>
          <t>Амрита-русь</t>
        </is>
      </c>
      <c r="I252" s="22" t="n">
        <v>2005</v>
      </c>
      <c r="J252" s="75" t="inlineStr">
        <is>
          <t>9785943553301</t>
        </is>
      </c>
      <c r="K252" s="75" t="inlineStr">
        <is>
          <t>Книги</t>
        </is>
      </c>
      <c r="L252" s="22">
        <f>ROUND(100-(F253/(M253/100)),0)</f>
        <v/>
      </c>
      <c r="M252" s="105" t="n">
        <v>220</v>
      </c>
      <c r="N252" s="105" t="n">
        <v>192</v>
      </c>
      <c r="O252" s="20" t="inlineStr">
        <is>
          <t>https://magic-kniga.ru/items/13757</t>
        </is>
      </c>
      <c r="Q252" s="66" t="inlineStr">
        <is>
          <t>Мало</t>
        </is>
      </c>
      <c r="R252" s="20" t="n">
        <v>4</v>
      </c>
      <c r="V252" s="36">
        <f>MATCH(R253,discounts!A:A)</f>
        <v/>
      </c>
      <c r="W252" s="36">
        <f>ADDRESS(V253,$F$7+1,,,"discounts")</f>
        <v/>
      </c>
      <c r="X252" s="36">
        <f>ROUND(IF(ISNA(IF($F$7=0,0,INDIRECT(W253))),0,IF($F$7=0,0,INDIRECT(W253))),0)</f>
        <v/>
      </c>
    </row>
    <row r="253">
      <c r="B253" s="86" t="n"/>
      <c r="C253" s="22" t="n">
        <v>13758</v>
      </c>
      <c r="D253" s="22" t="inlineStr">
        <is>
          <t>Арджума</t>
        </is>
      </c>
      <c r="E253" s="22" t="inlineStr">
        <is>
          <t>Оромика-3</t>
        </is>
      </c>
      <c r="F253" s="105">
        <f>ROUNDUP(N254-(N254/100*X254),0)</f>
        <v/>
      </c>
      <c r="H253" s="22" t="inlineStr">
        <is>
          <t>Амрита-русь</t>
        </is>
      </c>
      <c r="I253" s="22" t="n">
        <v>2006</v>
      </c>
      <c r="J253" s="75" t="inlineStr">
        <is>
          <t>9785943553929</t>
        </is>
      </c>
      <c r="K253" s="75" t="inlineStr">
        <is>
          <t>Книги</t>
        </is>
      </c>
      <c r="L253" s="22">
        <f>ROUND(100-(F254/(M254/100)),0)</f>
        <v/>
      </c>
      <c r="M253" s="105" t="n">
        <v>220</v>
      </c>
      <c r="N253" s="105" t="n">
        <v>192</v>
      </c>
      <c r="O253" s="20" t="inlineStr">
        <is>
          <t>https://magic-kniga.ru/items/13758</t>
        </is>
      </c>
      <c r="Q253" s="66" t="inlineStr">
        <is>
          <t>Мало</t>
        </is>
      </c>
      <c r="R253" s="20" t="n">
        <v>4</v>
      </c>
      <c r="V253" s="36">
        <f>MATCH(R254,discounts!A:A)</f>
        <v/>
      </c>
      <c r="W253" s="36">
        <f>ADDRESS(V254,$F$7+1,,,"discounts")</f>
        <v/>
      </c>
      <c r="X253" s="36">
        <f>ROUND(IF(ISNA(IF($F$7=0,0,INDIRECT(W254))),0,IF($F$7=0,0,INDIRECT(W254))),0)</f>
        <v/>
      </c>
    </row>
    <row r="254">
      <c r="B254" s="86" t="n"/>
      <c r="C254" s="22" t="n">
        <v>13854</v>
      </c>
      <c r="D254" s="22" t="inlineStr">
        <is>
          <t>Зальцманн</t>
        </is>
      </c>
      <c r="E254" s="22" t="inlineStr">
        <is>
          <t>Небеса, что на Земле</t>
        </is>
      </c>
      <c r="F254" s="105">
        <f>ROUNDUP(N255-(N255/100*X255),0)</f>
        <v/>
      </c>
      <c r="H254" s="22" t="inlineStr">
        <is>
          <t>Райхль</t>
        </is>
      </c>
      <c r="I254" s="22" t="n">
        <v>2011</v>
      </c>
      <c r="J254" s="75" t="inlineStr">
        <is>
          <t>9785413005248</t>
        </is>
      </c>
      <c r="K254" s="75" t="inlineStr">
        <is>
          <t>Книги</t>
        </is>
      </c>
      <c r="L254" s="22">
        <f>ROUND(100-(F255/(M255/100)),0)</f>
        <v/>
      </c>
      <c r="M254" s="105" t="n">
        <v>81</v>
      </c>
      <c r="N254" s="105" t="n">
        <v>71</v>
      </c>
      <c r="O254" s="20" t="inlineStr">
        <is>
          <t>https://magic-kniga.ru/items/13854</t>
        </is>
      </c>
      <c r="Q254" s="66" t="inlineStr">
        <is>
          <t>Мало</t>
        </is>
      </c>
      <c r="R254" s="20" t="n">
        <v>2</v>
      </c>
      <c r="V254" s="36">
        <f>MATCH(R255,discounts!A:A)</f>
        <v/>
      </c>
      <c r="W254" s="36">
        <f>ADDRESS(V255,$F$7+1,,,"discounts")</f>
        <v/>
      </c>
      <c r="X254" s="36">
        <f>ROUND(IF(ISNA(IF($F$7=0,0,INDIRECT(W255))),0,IF($F$7=0,0,INDIRECT(W255))),0)</f>
        <v/>
      </c>
    </row>
    <row r="255">
      <c r="B255" s="86" t="n"/>
      <c r="C255" s="22" t="n">
        <v>13908</v>
      </c>
      <c r="D255" s="22" t="inlineStr">
        <is>
          <t>Шри Ауробиндо</t>
        </is>
      </c>
      <c r="E255" s="22" t="inlineStr">
        <is>
          <t>Вера. Из работ Шри Ауробиндо и Матери</t>
        </is>
      </c>
      <c r="F255" s="105">
        <f>ROUNDUP(N256-(N256/100*X256),0)</f>
        <v/>
      </c>
      <c r="H255" s="22" t="inlineStr">
        <is>
          <t>Мирра</t>
        </is>
      </c>
      <c r="I255" s="22" t="n">
        <v>2010</v>
      </c>
      <c r="J255" s="75" t="inlineStr">
        <is>
          <t>9785793800525</t>
        </is>
      </c>
      <c r="K255" s="75" t="inlineStr">
        <is>
          <t>Книги</t>
        </is>
      </c>
      <c r="L255" s="22">
        <f>ROUND(100-(F256/(M256/100)),0)</f>
        <v/>
      </c>
      <c r="M255" s="105" t="n">
        <v>93</v>
      </c>
      <c r="N255" s="105" t="n">
        <v>81</v>
      </c>
      <c r="O255" s="20" t="inlineStr">
        <is>
          <t>https://magic-kniga.ru/items/13908</t>
        </is>
      </c>
      <c r="Q255" s="66" t="inlineStr">
        <is>
          <t>Мало</t>
        </is>
      </c>
      <c r="R255" s="20" t="n">
        <v>7</v>
      </c>
      <c r="V255" s="36">
        <f>MATCH(R256,discounts!A:A)</f>
        <v/>
      </c>
      <c r="W255" s="36">
        <f>ADDRESS(V256,$F$7+1,,,"discounts")</f>
        <v/>
      </c>
      <c r="X255" s="36">
        <f>ROUND(IF(ISNA(IF($F$7=0,0,INDIRECT(W256))),0,IF($F$7=0,0,INDIRECT(W256))),0)</f>
        <v/>
      </c>
    </row>
    <row r="256">
      <c r="B256" s="86" t="n"/>
      <c r="C256" s="22" t="n">
        <v>23512</v>
      </c>
      <c r="D256" s="22" t="inlineStr">
        <is>
          <t>Ренц Карл</t>
        </is>
      </c>
      <c r="E256" s="22" t="inlineStr">
        <is>
          <t>Есть я - я есть</t>
        </is>
      </c>
      <c r="F256" s="105">
        <f>ROUNDUP(N257-(N257/100*X257),0)</f>
        <v/>
      </c>
      <c r="H256" s="22" t="inlineStr">
        <is>
          <t>Ганга</t>
        </is>
      </c>
      <c r="I256" s="22" t="n">
        <v>2014</v>
      </c>
      <c r="J256" s="75" t="inlineStr">
        <is>
          <t>9785906154798</t>
        </is>
      </c>
      <c r="K256" s="75" t="inlineStr">
        <is>
          <t>Книги</t>
        </is>
      </c>
      <c r="L256" s="22">
        <f>ROUND(100-(F257/(M257/100)),0)</f>
        <v/>
      </c>
      <c r="M256" s="105" t="n">
        <v>163</v>
      </c>
      <c r="N256" s="105" t="n">
        <v>142</v>
      </c>
      <c r="O256" s="20" t="inlineStr">
        <is>
          <t>https://magic-kniga.ru/items/23512</t>
        </is>
      </c>
      <c r="Q256" s="66" t="inlineStr">
        <is>
          <t>Мало</t>
        </is>
      </c>
      <c r="R256" s="20" t="n">
        <v>8</v>
      </c>
      <c r="V256" s="36">
        <f>MATCH(R257,discounts!A:A)</f>
        <v/>
      </c>
      <c r="W256" s="36">
        <f>ADDRESS(V257,$F$7+1,,,"discounts")</f>
        <v/>
      </c>
      <c r="X256" s="36">
        <f>ROUND(IF(ISNA(IF($F$7=0,0,INDIRECT(W257))),0,IF($F$7=0,0,INDIRECT(W257))),0)</f>
        <v/>
      </c>
    </row>
    <row r="257">
      <c r="B257" s="86" t="n"/>
      <c r="C257" s="22" t="n">
        <v>2467</v>
      </c>
      <c r="D257" s="22" t="inlineStr">
        <is>
          <t>Хикс Эстер</t>
        </is>
      </c>
      <c r="E257" s="22" t="inlineStr">
        <is>
          <t>Сара. Говорящий филин стоит тысячи слов.Как пережить приключения,ничем не рискуя</t>
        </is>
      </c>
      <c r="F257" s="105">
        <f>ROUNDUP(N258-(N258/100*X258),0)</f>
        <v/>
      </c>
      <c r="H257" s="22" t="inlineStr">
        <is>
          <t>Весь</t>
        </is>
      </c>
      <c r="I257" s="22" t="n">
        <v>2016</v>
      </c>
      <c r="J257" s="75" t="inlineStr">
        <is>
          <t>9785957314097</t>
        </is>
      </c>
      <c r="K257" s="75" t="inlineStr">
        <is>
          <t>Книги</t>
        </is>
      </c>
      <c r="L257" s="22">
        <f>ROUND(100-(F258/(M258/100)),0)</f>
        <v/>
      </c>
      <c r="M257" s="105" t="n">
        <v>63</v>
      </c>
      <c r="N257" s="105" t="n">
        <v>55</v>
      </c>
      <c r="O257" s="20" t="inlineStr">
        <is>
          <t>https://magic-kniga.ru/items/2467</t>
        </is>
      </c>
      <c r="Q257" s="66" t="inlineStr">
        <is>
          <t>Мало</t>
        </is>
      </c>
      <c r="R257" s="20" t="n">
        <v>3</v>
      </c>
      <c r="V257" s="36">
        <f>MATCH(R258,discounts!A:A)</f>
        <v/>
      </c>
      <c r="W257" s="36">
        <f>ADDRESS(V258,$F$7+1,,,"discounts")</f>
        <v/>
      </c>
      <c r="X257" s="36">
        <f>ROUND(IF(ISNA(IF($F$7=0,0,INDIRECT(W258))),0,IF($F$7=0,0,INDIRECT(W258))),0)</f>
        <v/>
      </c>
    </row>
    <row r="258">
      <c r="B258" s="86" t="n"/>
      <c r="C258" s="22" t="n">
        <v>2988</v>
      </c>
      <c r="D258" s="22" t="inlineStr">
        <is>
          <t>Кришнамачарья Кулапати Эккирала</t>
        </is>
      </c>
      <c r="E258" s="22" t="inlineStr">
        <is>
          <t>Духовная наука (цикл лекций)</t>
        </is>
      </c>
      <c r="F258" s="105">
        <f>ROUNDUP(N259-(N259/100*X259),0)</f>
        <v/>
      </c>
      <c r="H258" s="22" t="inlineStr">
        <is>
          <t>Амрита-русь</t>
        </is>
      </c>
      <c r="I258" s="22" t="n">
        <v>2014</v>
      </c>
      <c r="J258" s="75" t="inlineStr">
        <is>
          <t>9785413012437</t>
        </is>
      </c>
      <c r="K258" s="75" t="inlineStr">
        <is>
          <t>Книги</t>
        </is>
      </c>
      <c r="L258" s="22">
        <f>ROUND(100-(F259/(M259/100)),0)</f>
        <v/>
      </c>
      <c r="M258" s="105" t="n">
        <v>230</v>
      </c>
      <c r="N258" s="105" t="n">
        <v>201</v>
      </c>
      <c r="O258" s="20" t="inlineStr">
        <is>
          <t>https://magic-kniga.ru/items/2988</t>
        </is>
      </c>
      <c r="Q258" s="66" t="inlineStr">
        <is>
          <t>Мало</t>
        </is>
      </c>
      <c r="R258" s="20" t="n">
        <v>2</v>
      </c>
      <c r="V258" s="36">
        <f>MATCH(R259,discounts!A:A)</f>
        <v/>
      </c>
      <c r="W258" s="36">
        <f>ADDRESS(V259,$F$7+1,,,"discounts")</f>
        <v/>
      </c>
      <c r="X258" s="36">
        <f>ROUND(IF(ISNA(IF($F$7=0,0,INDIRECT(W259))),0,IF($F$7=0,0,INDIRECT(W259))),0)</f>
        <v/>
      </c>
    </row>
    <row r="259">
      <c r="B259" s="86" t="n"/>
      <c r="C259" s="22" t="n">
        <v>5404</v>
      </c>
      <c r="D259" s="22" t="inlineStr">
        <is>
          <t>Коллинз Дж.</t>
        </is>
      </c>
      <c r="E259" s="22" t="inlineStr">
        <is>
          <t>Когда солнце движется на север</t>
        </is>
      </c>
      <c r="F259" s="105">
        <f>ROUNDUP(N260-(N260/100*X260),0)</f>
        <v/>
      </c>
      <c r="H259" s="22" t="inlineStr">
        <is>
          <t>Алмазное сердце</t>
        </is>
      </c>
      <c r="I259" s="22" t="n">
        <v>2003</v>
      </c>
      <c r="J259" s="75" t="inlineStr">
        <is>
          <t>9785983120082</t>
        </is>
      </c>
      <c r="K259" s="75" t="inlineStr">
        <is>
          <t>Книги</t>
        </is>
      </c>
      <c r="L259" s="22">
        <f>ROUND(100-(F260/(M260/100)),0)</f>
        <v/>
      </c>
      <c r="M259" s="105" t="n">
        <v>354</v>
      </c>
      <c r="N259" s="105" t="n">
        <v>308</v>
      </c>
      <c r="O259" s="20" t="inlineStr">
        <is>
          <t>https://magic-kniga.ru/items/5404</t>
        </is>
      </c>
      <c r="Q259" s="66" t="inlineStr">
        <is>
          <t>Мало</t>
        </is>
      </c>
      <c r="R259" s="20" t="n">
        <v>6</v>
      </c>
      <c r="V259" s="36">
        <f>MATCH(R260,discounts!A:A)</f>
        <v/>
      </c>
      <c r="W259" s="36">
        <f>ADDRESS(V260,$F$7+1,,,"discounts")</f>
        <v/>
      </c>
      <c r="X259" s="36">
        <f>ROUND(IF(ISNA(IF($F$7=0,0,INDIRECT(W260))),0,IF($F$7=0,0,INDIRECT(W260))),0)</f>
        <v/>
      </c>
    </row>
    <row r="260">
      <c r="B260" s="86" t="n"/>
      <c r="C260" s="22" t="n">
        <v>5859</v>
      </c>
      <c r="D260" s="22" t="inlineStr">
        <is>
          <t>Моисеев Геннадий Яковлевич</t>
        </is>
      </c>
      <c r="E260" s="22" t="inlineStr">
        <is>
          <t>В пределах и за гранью абсолютного</t>
        </is>
      </c>
      <c r="F260" s="105">
        <f>ROUNDUP(N261-(N261/100*X261),0)</f>
        <v/>
      </c>
      <c r="H260" s="22" t="inlineStr">
        <is>
          <t>Профит-Стайл</t>
        </is>
      </c>
      <c r="I260" s="22" t="n">
        <v>2005</v>
      </c>
      <c r="J260" s="75" t="inlineStr">
        <is>
          <t>2100000058594</t>
        </is>
      </c>
      <c r="K260" s="75" t="inlineStr">
        <is>
          <t>Книги</t>
        </is>
      </c>
      <c r="L260" s="22">
        <f>ROUND(100-(F261/(M261/100)),0)</f>
        <v/>
      </c>
      <c r="M260" s="105" t="n">
        <v>188</v>
      </c>
      <c r="N260" s="105" t="n">
        <v>164</v>
      </c>
      <c r="O260" s="20" t="inlineStr">
        <is>
          <t>https://magic-kniga.ru/items/5859</t>
        </is>
      </c>
      <c r="Q260" s="66" t="inlineStr">
        <is>
          <t>Мало</t>
        </is>
      </c>
      <c r="R260" s="20" t="n">
        <v>5</v>
      </c>
      <c r="V260" s="36">
        <f>MATCH(R261,discounts!A:A)</f>
        <v/>
      </c>
      <c r="W260" s="36">
        <f>ADDRESS(V261,$F$7+1,,,"discounts")</f>
        <v/>
      </c>
      <c r="X260" s="36">
        <f>ROUND(IF(ISNA(IF($F$7=0,0,INDIRECT(W261))),0,IF($F$7=0,0,INDIRECT(W261))),0)</f>
        <v/>
      </c>
    </row>
    <row r="261">
      <c r="B261" s="86" t="n"/>
      <c r="C261" s="22" t="n">
        <v>5860</v>
      </c>
      <c r="D261" s="22" t="inlineStr">
        <is>
          <t>Свищенков В.</t>
        </is>
      </c>
      <c r="E261" s="22" t="inlineStr">
        <is>
          <t>Человеку о человеке</t>
        </is>
      </c>
      <c r="F261" s="105">
        <f>ROUNDUP(N262-(N262/100*X262),0)</f>
        <v/>
      </c>
      <c r="H261" s="22" t="inlineStr">
        <is>
          <t>Медков</t>
        </is>
      </c>
      <c r="I261" s="22" t="n">
        <v>2010</v>
      </c>
      <c r="J261" s="75" t="inlineStr">
        <is>
          <t>9785902582229</t>
        </is>
      </c>
      <c r="K261" s="75" t="inlineStr">
        <is>
          <t>Книги</t>
        </is>
      </c>
      <c r="L261" s="22">
        <f>ROUND(100-(F262/(M262/100)),0)</f>
        <v/>
      </c>
      <c r="M261" s="105" t="n">
        <v>188</v>
      </c>
      <c r="N261" s="105" t="n">
        <v>164</v>
      </c>
      <c r="O261" s="20" t="inlineStr">
        <is>
          <t>https://magic-kniga.ru/items/5860</t>
        </is>
      </c>
      <c r="Q261" s="66" t="inlineStr">
        <is>
          <t>Мало</t>
        </is>
      </c>
      <c r="R261" s="20" t="n">
        <v>7</v>
      </c>
      <c r="V261" s="36">
        <f>MATCH(R262,discounts!A:A)</f>
        <v/>
      </c>
      <c r="W261" s="36">
        <f>ADDRESS(V262,$F$7+1,,,"discounts")</f>
        <v/>
      </c>
      <c r="X261" s="36">
        <f>ROUND(IF(ISNA(IF($F$7=0,0,INDIRECT(W262))),0,IF($F$7=0,0,INDIRECT(W262))),0)</f>
        <v/>
      </c>
    </row>
    <row r="262">
      <c r="B262" s="86" t="n"/>
      <c r="C262" s="22" t="n">
        <v>6902</v>
      </c>
      <c r="D262" s="22" t="inlineStr">
        <is>
          <t>Ошо (Osho) - Шри Раджниш</t>
        </is>
      </c>
      <c r="E262" s="22" t="inlineStr">
        <is>
          <t>Страсть к невозможному. В поисках истины, доброты и красоты</t>
        </is>
      </c>
      <c r="F262" s="105">
        <f>ROUNDUP(N263-(N263/100*X263),0)</f>
        <v/>
      </c>
      <c r="H262" s="22" t="inlineStr">
        <is>
          <t>Весь</t>
        </is>
      </c>
      <c r="I262" s="22" t="n">
        <v>2009</v>
      </c>
      <c r="J262" s="75" t="inlineStr">
        <is>
          <t>9785957317067</t>
        </is>
      </c>
      <c r="K262" s="75" t="inlineStr">
        <is>
          <t>Книги</t>
        </is>
      </c>
      <c r="L262" s="22">
        <f>ROUND(100-(F263/(M263/100)),0)</f>
        <v/>
      </c>
      <c r="M262" s="105" t="n">
        <v>5340</v>
      </c>
      <c r="N262" s="105" t="n">
        <v>4646</v>
      </c>
      <c r="O262" s="20" t="inlineStr">
        <is>
          <t>https://magic-kniga.ru/items/6902</t>
        </is>
      </c>
      <c r="Q262" s="66" t="inlineStr">
        <is>
          <t>Мало</t>
        </is>
      </c>
      <c r="R262" s="20" t="n">
        <v>4</v>
      </c>
      <c r="V262" s="36">
        <f>MATCH(R263,discounts!A:A)</f>
        <v/>
      </c>
      <c r="W262" s="36">
        <f>ADDRESS(V263,$F$7+1,,,"discounts")</f>
        <v/>
      </c>
      <c r="X262" s="36">
        <f>ROUND(_xlfn.SINGLE(IF(ISNA(_xlfn.SINGLE(IF($F$7=0,0,INDIRECT(W263)))),0,IF($F$7=0,0,INDIRECT(W263)))),0)</f>
        <v/>
      </c>
    </row>
    <row r="263">
      <c r="B263" s="86" t="n"/>
      <c r="C263" s="22" t="n">
        <v>7671</v>
      </c>
      <c r="D263" s="22" t="inlineStr">
        <is>
          <t>Айванхов Микаэль Омраам</t>
        </is>
      </c>
      <c r="E263" s="22" t="inlineStr">
        <is>
          <t>Посвященческая педагогика. Книга 1</t>
        </is>
      </c>
      <c r="F263" s="105">
        <f>ROUNDUP(N264-(N264/100*X264),0)</f>
        <v/>
      </c>
      <c r="H263" s="22" t="inlineStr">
        <is>
          <t>Просвета</t>
        </is>
      </c>
      <c r="I263" s="22" t="n">
        <v>2002</v>
      </c>
      <c r="J263" s="75" t="inlineStr">
        <is>
          <t>9785901415122</t>
        </is>
      </c>
      <c r="K263" s="75" t="inlineStr">
        <is>
          <t>Книги</t>
        </is>
      </c>
      <c r="L263" s="22">
        <f>ROUND(100-(F264/(M264/100)),0)</f>
        <v/>
      </c>
      <c r="M263" s="105" t="n">
        <v>918</v>
      </c>
      <c r="N263" s="105" t="n">
        <v>799</v>
      </c>
      <c r="O263" s="20" t="inlineStr">
        <is>
          <t>https://magic-kniga.ru/items/7671</t>
        </is>
      </c>
      <c r="Q263" s="66" t="inlineStr">
        <is>
          <t>Мало</t>
        </is>
      </c>
      <c r="R263" s="20" t="n">
        <v>7</v>
      </c>
      <c r="V263" s="36">
        <f>MATCH(R264,discounts!A:A)</f>
        <v/>
      </c>
      <c r="W263" s="36">
        <f>ADDRESS(V264,$F$7+1,,,"discounts")</f>
        <v/>
      </c>
      <c r="X263" s="36">
        <f>ROUND(_xlfn.SINGLE(IF(ISNA(_xlfn.SINGLE(IF($F$7=0,0,INDIRECT(W264)))),0,IF($F$7=0,0,INDIRECT(W264)))),0)</f>
        <v/>
      </c>
    </row>
    <row r="264">
      <c r="B264" s="86" t="n"/>
      <c r="C264" s="22" t="n">
        <v>7706</v>
      </c>
      <c r="E264" s="22" t="inlineStr">
        <is>
          <t>Подвижники Духа</t>
        </is>
      </c>
      <c r="F264" s="105">
        <f>ROUNDUP(N265-(N265/100*X265),0)</f>
        <v/>
      </c>
      <c r="H264" s="22" t="inlineStr">
        <is>
          <t>Модэк</t>
        </is>
      </c>
      <c r="I264" s="22" t="n">
        <v>2004</v>
      </c>
      <c r="J264" s="75" t="inlineStr">
        <is>
          <t>9785893956856</t>
        </is>
      </c>
      <c r="K264" s="75" t="inlineStr">
        <is>
          <t>Книги</t>
        </is>
      </c>
      <c r="L264" s="22">
        <f>ROUND(100-(F265/(M265/100)),0)</f>
        <v/>
      </c>
      <c r="M264" s="105" t="n">
        <v>54</v>
      </c>
      <c r="N264" s="105" t="n">
        <v>47</v>
      </c>
      <c r="O264" s="20" t="inlineStr">
        <is>
          <t>https://magic-kniga.ru/items/7706</t>
        </is>
      </c>
      <c r="Q264" s="66" t="inlineStr">
        <is>
          <t>Мало</t>
        </is>
      </c>
      <c r="R264" s="20" t="n">
        <v>7</v>
      </c>
      <c r="V264" s="36">
        <f>MATCH(R265,discounts!A:A)</f>
        <v/>
      </c>
      <c r="W264" s="36">
        <f>ADDRESS(V265,$F$7+1,,,"discounts")</f>
        <v/>
      </c>
      <c r="X264" s="36">
        <f>ROUND(_xlfn.SINGLE(IF(ISNA(_xlfn.SINGLE(IF($F$7=0,0,INDIRECT(W265)))),0,IF($F$7=0,0,INDIRECT(W265)))),0)</f>
        <v/>
      </c>
    </row>
    <row r="265">
      <c r="B265" s="86" t="n"/>
      <c r="C265" s="22" t="n">
        <v>7866</v>
      </c>
      <c r="D265" s="22" t="inlineStr">
        <is>
          <t>Резник Людмила</t>
        </is>
      </c>
      <c r="E265" s="22" t="inlineStr">
        <is>
          <t>Кто мы? Откровение мистерии</t>
        </is>
      </c>
      <c r="F265" s="105">
        <f>ROUNDUP(N266-(N266/100*X266),0)</f>
        <v/>
      </c>
      <c r="H265" s="22" t="inlineStr">
        <is>
          <t>Неопалимая Купина</t>
        </is>
      </c>
      <c r="I265" s="22" t="n">
        <v>2009</v>
      </c>
      <c r="J265" s="75" t="inlineStr">
        <is>
          <t>9785903469130</t>
        </is>
      </c>
      <c r="K265" s="75" t="inlineStr">
        <is>
          <t>Книги</t>
        </is>
      </c>
      <c r="L265" s="22">
        <f>ROUND(100-(F266/(M266/100)),0)</f>
        <v/>
      </c>
      <c r="M265" s="105" t="n">
        <v>503</v>
      </c>
      <c r="N265" s="105" t="n">
        <v>438</v>
      </c>
      <c r="O265" s="20" t="inlineStr">
        <is>
          <t>https://magic-kniga.ru/items/7866</t>
        </is>
      </c>
      <c r="Q265" s="66" t="inlineStr">
        <is>
          <t>Мало</t>
        </is>
      </c>
      <c r="R265" s="20" t="n">
        <v>9</v>
      </c>
      <c r="V265" s="36">
        <f>MATCH(R266,discounts!A:A)</f>
        <v/>
      </c>
      <c r="W265" s="36">
        <f>ADDRESS(V266,$F$7+1,,,"discounts")</f>
        <v/>
      </c>
      <c r="X265" s="36">
        <f>ROUND(_xlfn.SINGLE(IF(ISNA(_xlfn.SINGLE(IF($F$7=0,0,INDIRECT(W266)))),0,IF($F$7=0,0,INDIRECT(W266)))),0)</f>
        <v/>
      </c>
    </row>
    <row r="266">
      <c r="B266" s="86" t="n"/>
      <c r="C266" s="22" t="n">
        <v>7867</v>
      </c>
      <c r="D266" s="22" t="inlineStr">
        <is>
          <t>Резник Людмила</t>
        </is>
      </c>
      <c r="E266" s="22" t="inlineStr">
        <is>
          <t>Тропа по воде</t>
        </is>
      </c>
      <c r="F266" s="105">
        <f>ROUNDUP(N267-(N267/100*X267),0)</f>
        <v/>
      </c>
      <c r="H266" s="22" t="inlineStr">
        <is>
          <t>Неопалимая Купина</t>
        </is>
      </c>
      <c r="I266" s="22" t="n">
        <v>2010</v>
      </c>
      <c r="J266" s="75" t="inlineStr">
        <is>
          <t>9785903469215</t>
        </is>
      </c>
      <c r="K266" s="75" t="inlineStr">
        <is>
          <t>Книги</t>
        </is>
      </c>
      <c r="L266" s="22">
        <f>ROUND(100-(F267/(M267/100)),0)</f>
        <v/>
      </c>
      <c r="M266" s="105" t="n">
        <v>503</v>
      </c>
      <c r="N266" s="105" t="n">
        <v>438</v>
      </c>
      <c r="O266" s="20" t="inlineStr">
        <is>
          <t>https://magic-kniga.ru/items/7867</t>
        </is>
      </c>
      <c r="Q266" s="66" t="inlineStr">
        <is>
          <t>Мало</t>
        </is>
      </c>
      <c r="R266" s="20" t="n">
        <v>9</v>
      </c>
      <c r="V266" s="36">
        <f>MATCH(R267,discounts!A:A)</f>
        <v/>
      </c>
      <c r="W266" s="36">
        <f>ADDRESS(V267,$F$7+1,,,"discounts")</f>
        <v/>
      </c>
      <c r="X266" s="36">
        <f>ROUND(_xlfn.SINGLE(IF(ISNA(_xlfn.SINGLE(IF($F$7=0,0,INDIRECT(W267)))),0,IF($F$7=0,0,INDIRECT(W267)))),0)</f>
        <v/>
      </c>
    </row>
    <row r="267">
      <c r="B267" s="86" t="n"/>
      <c r="C267" s="22" t="n">
        <v>8033</v>
      </c>
      <c r="E267" s="22" t="inlineStr">
        <is>
          <t>Небо о земле</t>
        </is>
      </c>
      <c r="F267" s="105">
        <f>ROUNDUP(N268-(N268/100*X268),0)</f>
        <v/>
      </c>
      <c r="H267" s="22" t="inlineStr">
        <is>
          <t>Эддар</t>
        </is>
      </c>
      <c r="I267" s="22" t="n">
        <v>2001</v>
      </c>
      <c r="J267" s="75" t="inlineStr">
        <is>
          <t>9785931920238</t>
        </is>
      </c>
      <c r="K267" s="75" t="inlineStr">
        <is>
          <t>Книги</t>
        </is>
      </c>
      <c r="L267" s="22">
        <f>ROUND(100-(F268/(M268/100)),0)</f>
        <v/>
      </c>
      <c r="M267" s="105" t="n">
        <v>602</v>
      </c>
      <c r="N267" s="105" t="n">
        <v>524</v>
      </c>
      <c r="O267" s="20" t="inlineStr">
        <is>
          <t>https://magic-kniga.ru/items/8033</t>
        </is>
      </c>
      <c r="Q267" s="66" t="inlineStr">
        <is>
          <t>Мало</t>
        </is>
      </c>
      <c r="R267" s="20" t="n">
        <v>5</v>
      </c>
      <c r="V267" s="36">
        <f>MATCH(R268,discounts!A:A)</f>
        <v/>
      </c>
      <c r="W267" s="36">
        <f>ADDRESS(V268,$F$7+1,,,"discounts")</f>
        <v/>
      </c>
      <c r="X267" s="36">
        <f>ROUND(_xlfn.SINGLE(IF(ISNA(_xlfn.SINGLE(IF($F$7=0,0,INDIRECT(W268)))),0,IF($F$7=0,0,INDIRECT(W268)))),0)</f>
        <v/>
      </c>
    </row>
    <row r="268">
      <c r="B268" s="86" t="n"/>
      <c r="C268" s="22" t="n">
        <v>8354</v>
      </c>
      <c r="D268" s="22" t="inlineStr">
        <is>
          <t>Айванхов Микаэль Омраам</t>
        </is>
      </c>
      <c r="E268" s="22" t="inlineStr">
        <is>
          <t>Посвященческая педагогика. Книга 2</t>
        </is>
      </c>
      <c r="F268" s="105">
        <f>ROUNDUP(N269-(N269/100*X269),0)</f>
        <v/>
      </c>
      <c r="H268" s="22" t="inlineStr">
        <is>
          <t>Просвета</t>
        </is>
      </c>
      <c r="I268" s="22" t="n">
        <v>2003</v>
      </c>
      <c r="J268" s="75" t="inlineStr">
        <is>
          <t>9785901415207</t>
        </is>
      </c>
      <c r="K268" s="75" t="inlineStr">
        <is>
          <t>Книги</t>
        </is>
      </c>
      <c r="L268" s="22">
        <f>ROUND(100-(F269/(M269/100)),0)</f>
        <v/>
      </c>
      <c r="M268" s="105" t="n">
        <v>200</v>
      </c>
      <c r="N268" s="105" t="n">
        <v>174</v>
      </c>
      <c r="O268" s="20" t="inlineStr">
        <is>
          <t>https://magic-kniga.ru/items/8354</t>
        </is>
      </c>
      <c r="Q268" s="66" t="inlineStr">
        <is>
          <t>Мало</t>
        </is>
      </c>
      <c r="R268" s="20" t="n">
        <v>7</v>
      </c>
      <c r="V268" s="36">
        <f>MATCH(R269,discounts!A:A)</f>
        <v/>
      </c>
      <c r="W268" s="36">
        <f>ADDRESS(V269,$F$7+1,,,"discounts")</f>
        <v/>
      </c>
      <c r="X268" s="36">
        <f>ROUND(_xlfn.SINGLE(IF(ISNA(_xlfn.SINGLE(IF($F$7=0,0,INDIRECT(W269)))),0,IF($F$7=0,0,INDIRECT(W269)))),0)</f>
        <v/>
      </c>
    </row>
    <row r="269">
      <c r="B269" s="86" t="n"/>
      <c r="C269" s="22" t="n">
        <v>8635</v>
      </c>
      <c r="E269" s="22" t="inlineStr">
        <is>
          <t>Искусство и Жизнь</t>
        </is>
      </c>
      <c r="F269" s="105">
        <f>ROUNDUP(N270-(N270/100*X270),0)</f>
        <v/>
      </c>
      <c r="H269" s="22" t="inlineStr">
        <is>
          <t>МЦР</t>
        </is>
      </c>
      <c r="I269" s="22" t="n">
        <v>2007</v>
      </c>
      <c r="J269" s="75" t="inlineStr">
        <is>
          <t>9785869881861</t>
        </is>
      </c>
      <c r="K269" s="75" t="inlineStr">
        <is>
          <t>Книги</t>
        </is>
      </c>
      <c r="L269" s="22">
        <f>ROUND(100-(F270/(M270/100)),0)</f>
        <v/>
      </c>
      <c r="M269" s="105" t="n">
        <v>526</v>
      </c>
      <c r="N269" s="105" t="n">
        <v>458</v>
      </c>
      <c r="O269" s="20" t="inlineStr">
        <is>
          <t>https://magic-kniga.ru/items/8635</t>
        </is>
      </c>
      <c r="Q269" s="66" t="inlineStr">
        <is>
          <t>Мало</t>
        </is>
      </c>
      <c r="R269" s="20" t="n">
        <v>5</v>
      </c>
      <c r="V269" s="36">
        <f>MATCH(R270,discounts!A:A)</f>
        <v/>
      </c>
      <c r="W269" s="36">
        <f>ADDRESS(V270,$F$7+1,,,"discounts")</f>
        <v/>
      </c>
      <c r="X269" s="36">
        <f>ROUND(_xlfn.SINGLE(IF(ISNA(_xlfn.SINGLE(IF($F$7=0,0,INDIRECT(W270)))),0,IF($F$7=0,0,INDIRECT(W270)))),0)</f>
        <v/>
      </c>
    </row>
    <row r="270" ht="15" customHeight="1">
      <c r="B270" s="88" t="inlineStr">
        <is>
          <t>Теософия</t>
        </is>
      </c>
    </row>
    <row r="271">
      <c r="B271" s="86" t="n"/>
      <c r="C271" s="22" t="n">
        <v>8161</v>
      </c>
      <c r="E271" s="22" t="inlineStr">
        <is>
          <t>Что в человеке бессмертно?</t>
        </is>
      </c>
      <c r="F271" s="105">
        <f>ROUNDUP(N272-(N272/100*X272),0)</f>
        <v/>
      </c>
      <c r="H271" s="22" t="inlineStr">
        <is>
          <t>Духовное познание</t>
        </is>
      </c>
      <c r="I271" s="22" t="n">
        <v>2005</v>
      </c>
      <c r="J271" s="75" t="inlineStr">
        <is>
          <t>9785880001057</t>
        </is>
      </c>
      <c r="K271" s="75" t="inlineStr">
        <is>
          <t>Книги</t>
        </is>
      </c>
      <c r="L271" s="22">
        <f>ROUND(100-(F272/(M272/100)),0)</f>
        <v/>
      </c>
      <c r="M271" s="105" t="n">
        <v>819</v>
      </c>
      <c r="N271" s="105" t="n">
        <v>713</v>
      </c>
      <c r="O271" s="20" t="inlineStr">
        <is>
          <t>https://magic-kniga.ru/items/8161</t>
        </is>
      </c>
      <c r="Q271" s="66" t="inlineStr">
        <is>
          <t>Мало</t>
        </is>
      </c>
      <c r="R271" s="20" t="n">
        <v>7</v>
      </c>
      <c r="V271" s="36">
        <f>MATCH(R272,discounts!A:A)</f>
        <v/>
      </c>
      <c r="W271" s="36">
        <f>ADDRESS(V272,$F$7+1,,,"discounts")</f>
        <v/>
      </c>
      <c r="X271" s="36">
        <f>ROUND(IF(ISNA(IF($F$7=0,0,INDIRECT(W272))),0,IF($F$7=0,0,INDIRECT(W272))),0)</f>
        <v/>
      </c>
    </row>
    <row r="272">
      <c r="B272" s="86" t="n"/>
      <c r="C272" s="22" t="n">
        <v>18918</v>
      </c>
      <c r="D272" s="22" t="inlineStr">
        <is>
          <t>Коровин В.</t>
        </is>
      </c>
      <c r="E272" s="22" t="inlineStr">
        <is>
          <t>Ад, небеса и опытное познание бога</t>
        </is>
      </c>
      <c r="F272" s="105">
        <f>ROUNDUP(N273-(N273/100*X273),0)</f>
        <v/>
      </c>
      <c r="H272" s="22" t="inlineStr">
        <is>
          <t>Профит-Стайл</t>
        </is>
      </c>
      <c r="I272" s="22" t="n">
        <v>2013</v>
      </c>
      <c r="J272" s="75" t="inlineStr">
        <is>
          <t>9785988572732</t>
        </is>
      </c>
      <c r="K272" s="75" t="inlineStr">
        <is>
          <t>Книги</t>
        </is>
      </c>
      <c r="L272" s="22">
        <f>ROUND(100-(F273/(M273/100)),0)</f>
        <v/>
      </c>
      <c r="M272" s="105" t="n">
        <v>292</v>
      </c>
      <c r="N272" s="105" t="n">
        <v>255</v>
      </c>
      <c r="O272" s="20" t="inlineStr">
        <is>
          <t>https://magic-kniga.ru/items/18918</t>
        </is>
      </c>
      <c r="Q272" s="66" t="inlineStr">
        <is>
          <t>Мало</t>
        </is>
      </c>
      <c r="R272" s="20" t="n">
        <v>3</v>
      </c>
      <c r="V272" s="36">
        <f>MATCH(R273,discounts!A:A)</f>
        <v/>
      </c>
      <c r="W272" s="36">
        <f>ADDRESS(V273,$F$7+1,,,"discounts")</f>
        <v/>
      </c>
      <c r="X272" s="36">
        <f>ROUND(IF(ISNA(IF($F$7=0,0,INDIRECT(W273))),0,IF($F$7=0,0,INDIRECT(W273))),0)</f>
        <v/>
      </c>
    </row>
    <row r="273">
      <c r="B273" s="86" t="n"/>
      <c r="C273" s="22" t="n">
        <v>19011</v>
      </c>
      <c r="D273" s="22" t="inlineStr">
        <is>
          <t>Безант Анни</t>
        </is>
      </c>
      <c r="E273" s="22" t="inlineStr">
        <is>
          <t>Учение сердца. 4-е изд</t>
        </is>
      </c>
      <c r="F273" s="105">
        <f>ROUNDUP(N274-(N274/100*X274),0)</f>
        <v/>
      </c>
      <c r="H273" s="22" t="inlineStr">
        <is>
          <t>Амрита-русь</t>
        </is>
      </c>
      <c r="I273" s="22" t="n">
        <v>2013</v>
      </c>
      <c r="J273" s="75" t="inlineStr">
        <is>
          <t>9785906304179</t>
        </is>
      </c>
      <c r="K273" s="75" t="inlineStr">
        <is>
          <t>Книги</t>
        </is>
      </c>
      <c r="L273" s="22">
        <f>ROUND(100-(F274/(M274/100)),0)</f>
        <v/>
      </c>
      <c r="M273" s="105" t="n">
        <v>1239</v>
      </c>
      <c r="N273" s="105" t="n">
        <v>1078</v>
      </c>
      <c r="O273" s="20" t="inlineStr">
        <is>
          <t>https://magic-kniga.ru/items/19011</t>
        </is>
      </c>
      <c r="Q273" s="66" t="inlineStr">
        <is>
          <t>Мало</t>
        </is>
      </c>
      <c r="R273" s="20" t="n">
        <v>2</v>
      </c>
      <c r="V273" s="36">
        <f>MATCH(R274,discounts!A:A)</f>
        <v/>
      </c>
      <c r="W273" s="36">
        <f>ADDRESS(V274,$F$7+1,,,"discounts")</f>
        <v/>
      </c>
      <c r="X273" s="36">
        <f>ROUND(IF(ISNA(IF($F$7=0,0,INDIRECT(W274))),0,IF($F$7=0,0,INDIRECT(W274))),0)</f>
        <v/>
      </c>
    </row>
    <row r="274">
      <c r="B274" s="86" t="n"/>
      <c r="C274" s="22" t="n">
        <v>19013</v>
      </c>
      <c r="D274" s="22" t="inlineStr">
        <is>
          <t>Джинараджадаса</t>
        </is>
      </c>
      <c r="E274" s="22" t="inlineStr">
        <is>
          <t>Практическая теософия</t>
        </is>
      </c>
      <c r="F274" s="105">
        <f>ROUNDUP(N275-(N275/100*X275),0)</f>
        <v/>
      </c>
      <c r="H274" s="22" t="inlineStr">
        <is>
          <t>Амрита-русь</t>
        </is>
      </c>
      <c r="I274" s="22" t="n">
        <v>2013</v>
      </c>
      <c r="J274" s="75" t="inlineStr">
        <is>
          <t>9785413010594</t>
        </is>
      </c>
      <c r="K274" s="75" t="inlineStr">
        <is>
          <t>Книги</t>
        </is>
      </c>
      <c r="L274" s="22">
        <f>ROUND(100-(F275/(M275/100)),0)</f>
        <v/>
      </c>
      <c r="M274" s="105" t="n">
        <v>1239</v>
      </c>
      <c r="N274" s="105" t="n">
        <v>1078</v>
      </c>
      <c r="O274" s="20" t="inlineStr">
        <is>
          <t>https://magic-kniga.ru/items/19013</t>
        </is>
      </c>
      <c r="Q274" s="66" t="inlineStr">
        <is>
          <t>Мало</t>
        </is>
      </c>
      <c r="R274" s="20" t="n">
        <v>2</v>
      </c>
      <c r="V274" s="36">
        <f>MATCH(R275,discounts!A:A)</f>
        <v/>
      </c>
      <c r="W274" s="36">
        <f>ADDRESS(V275,$F$7+1,,,"discounts")</f>
        <v/>
      </c>
      <c r="X274" s="36">
        <f>ROUND(IF(ISNA(IF($F$7=0,0,INDIRECT(W275))),0,IF($F$7=0,0,INDIRECT(W275))),0)</f>
        <v/>
      </c>
    </row>
    <row r="275">
      <c r="B275" s="86" t="n"/>
      <c r="C275" s="22" t="n">
        <v>20923</v>
      </c>
      <c r="D275" s="22" t="inlineStr">
        <is>
          <t>Коровин В.</t>
        </is>
      </c>
      <c r="E275" s="22" t="inlineStr">
        <is>
          <t>Океан Бога</t>
        </is>
      </c>
      <c r="F275" s="105">
        <f>ROUNDUP(N276-(N276/100*X276),0)</f>
        <v/>
      </c>
      <c r="H275" s="22" t="inlineStr">
        <is>
          <t>Профит-Стайл</t>
        </is>
      </c>
      <c r="I275" s="22" t="n">
        <v>2014</v>
      </c>
      <c r="J275" s="75" t="inlineStr">
        <is>
          <t>2100000209231</t>
        </is>
      </c>
      <c r="K275" s="75" t="inlineStr">
        <is>
          <t>Книги</t>
        </is>
      </c>
      <c r="L275" s="22">
        <f>ROUND(100-(F276/(M276/100)),0)</f>
        <v/>
      </c>
      <c r="M275" s="105" t="n">
        <v>3443</v>
      </c>
      <c r="N275" s="105" t="n">
        <v>2996</v>
      </c>
      <c r="O275" s="20" t="inlineStr">
        <is>
          <t>https://magic-kniga.ru/items/20923</t>
        </is>
      </c>
      <c r="Q275" s="66" t="inlineStr">
        <is>
          <t>Мало</t>
        </is>
      </c>
      <c r="R275" s="20" t="n">
        <v>3</v>
      </c>
      <c r="V275" s="36">
        <f>MATCH(R276,discounts!A:A)</f>
        <v/>
      </c>
      <c r="W275" s="36">
        <f>ADDRESS(V276,$F$7+1,,,"discounts")</f>
        <v/>
      </c>
      <c r="X275" s="36">
        <f>ROUND(IF(ISNA(IF($F$7=0,0,INDIRECT(W276))),0,IF($F$7=0,0,INDIRECT(W276))),0)</f>
        <v/>
      </c>
    </row>
    <row r="276">
      <c r="B276" s="86" t="n"/>
      <c r="C276" s="22" t="n">
        <v>17449</v>
      </c>
      <c r="D276" s="22" t="inlineStr">
        <is>
          <t>Бейли Алиса Анн</t>
        </is>
      </c>
      <c r="E276" s="22" t="inlineStr">
        <is>
          <t>Ученичество в Новом веке. Том I.</t>
        </is>
      </c>
      <c r="F276" s="105">
        <f>ROUNDUP(N277-(N277/100*X277),0)</f>
        <v/>
      </c>
      <c r="H276" s="22" t="inlineStr">
        <is>
          <t>Амрита-русь</t>
        </is>
      </c>
      <c r="I276" s="22" t="n">
        <v>2013</v>
      </c>
      <c r="J276" s="75" t="inlineStr">
        <is>
          <t>9785906304148</t>
        </is>
      </c>
      <c r="K276" s="75" t="inlineStr">
        <is>
          <t>Книги</t>
        </is>
      </c>
      <c r="L276" s="22">
        <f>ROUND(100-(F277/(M277/100)),0)</f>
        <v/>
      </c>
      <c r="M276" s="105" t="n">
        <v>400</v>
      </c>
      <c r="N276" s="105" t="n">
        <v>348</v>
      </c>
      <c r="O276" s="20" t="inlineStr">
        <is>
          <t>https://magic-kniga.ru/items/17449</t>
        </is>
      </c>
      <c r="Q276" s="66" t="inlineStr">
        <is>
          <t>Мало</t>
        </is>
      </c>
      <c r="R276" s="20" t="n">
        <v>2</v>
      </c>
      <c r="V276" s="36">
        <f>MATCH(R277,discounts!A:A)</f>
        <v/>
      </c>
      <c r="W276" s="36">
        <f>ADDRESS(V277,$F$7+1,,,"discounts")</f>
        <v/>
      </c>
      <c r="X276" s="36">
        <f>ROUND(IF(ISNA(IF($F$7=0,0,INDIRECT(W277))),0,IF($F$7=0,0,INDIRECT(W277))),0)</f>
        <v/>
      </c>
    </row>
    <row r="277">
      <c r="B277" s="86" t="n"/>
      <c r="C277" s="22" t="n">
        <v>10245</v>
      </c>
      <c r="D277" s="22" t="inlineStr">
        <is>
          <t>Хемлебен Йоханнес</t>
        </is>
      </c>
      <c r="E277" s="22" t="inlineStr">
        <is>
          <t>Рудольф Штайнер: биографический очерк</t>
        </is>
      </c>
      <c r="F277" s="105">
        <f>ROUNDUP(N278-(N278/100*X278),0)</f>
        <v/>
      </c>
      <c r="H277" s="22" t="inlineStr">
        <is>
          <t>Издательство им. Н.И.Новикова</t>
        </is>
      </c>
      <c r="I277" s="22" t="n">
        <v>2004</v>
      </c>
      <c r="J277" s="75" t="inlineStr">
        <is>
          <t>9785879910049</t>
        </is>
      </c>
      <c r="K277" s="75" t="inlineStr">
        <is>
          <t>Книги</t>
        </is>
      </c>
      <c r="L277" s="22">
        <f>ROUND(100-(F278/(M278/100)),0)</f>
        <v/>
      </c>
      <c r="M277" s="105" t="n">
        <v>91</v>
      </c>
      <c r="N277" s="105" t="n">
        <v>80</v>
      </c>
      <c r="O277" s="20" t="inlineStr">
        <is>
          <t>https://magic-kniga.ru/items/10245</t>
        </is>
      </c>
      <c r="Q277" s="66" t="inlineStr">
        <is>
          <t>Мало</t>
        </is>
      </c>
      <c r="R277" s="20" t="n">
        <v>9</v>
      </c>
      <c r="V277" s="36">
        <f>MATCH(R278,discounts!A:A)</f>
        <v/>
      </c>
      <c r="W277" s="36">
        <f>ADDRESS(V278,$F$7+1,,,"discounts")</f>
        <v/>
      </c>
      <c r="X277" s="36">
        <f>ROUND(IF(ISNA(IF($F$7=0,0,INDIRECT(W278))),0,IF($F$7=0,0,INDIRECT(W278))),0)</f>
        <v/>
      </c>
    </row>
    <row r="278">
      <c r="B278" s="86" t="n"/>
      <c r="C278" s="22" t="n">
        <v>10832</v>
      </c>
      <c r="D278" s="22" t="inlineStr">
        <is>
          <t>Андрианов Н.Н.</t>
        </is>
      </c>
      <c r="E278" s="22" t="inlineStr">
        <is>
          <t>Мистика в жизни: загадочная и необъяснимая</t>
        </is>
      </c>
      <c r="F278" s="105">
        <f>ROUNDUP(N279-(N279/100*X279),0)</f>
        <v/>
      </c>
      <c r="H278" s="22" t="inlineStr">
        <is>
          <t>Феникс</t>
        </is>
      </c>
      <c r="I278" s="22" t="n">
        <v>2010</v>
      </c>
      <c r="J278" s="75" t="inlineStr">
        <is>
          <t>9785222164679</t>
        </is>
      </c>
      <c r="K278" s="75" t="inlineStr">
        <is>
          <t>Книги</t>
        </is>
      </c>
      <c r="L278" s="22">
        <f>ROUND(100-(F279/(M279/100)),0)</f>
        <v/>
      </c>
      <c r="M278" s="105" t="n">
        <v>112</v>
      </c>
      <c r="N278" s="105" t="n">
        <v>98</v>
      </c>
      <c r="O278" s="20" t="inlineStr">
        <is>
          <t>https://magic-kniga.ru/items/10832</t>
        </is>
      </c>
      <c r="Q278" s="66" t="inlineStr">
        <is>
          <t>Мало</t>
        </is>
      </c>
      <c r="R278" s="20" t="n">
        <v>6</v>
      </c>
      <c r="V278" s="36">
        <f>MATCH(R279,discounts!A:A)</f>
        <v/>
      </c>
      <c r="W278" s="36">
        <f>ADDRESS(V279,$F$7+1,,,"discounts")</f>
        <v/>
      </c>
      <c r="X278" s="36">
        <f>ROUND(IF(ISNA(IF($F$7=0,0,INDIRECT(W279))),0,IF($F$7=0,0,INDIRECT(W279))),0)</f>
        <v/>
      </c>
    </row>
    <row r="279" ht="15" customHeight="1">
      <c r="B279" s="88" t="inlineStr">
        <is>
          <t>Продление жизни</t>
        </is>
      </c>
    </row>
    <row r="280">
      <c r="B280" s="86" t="n"/>
      <c r="C280" s="22" t="n">
        <v>10096</v>
      </c>
      <c r="D280" s="22" t="inlineStr">
        <is>
          <t>Шереметьев Евгений Григорьевич</t>
        </is>
      </c>
      <c r="E280" s="22" t="inlineStr">
        <is>
          <t>Сам себе доктор. Здоровье и долголетие доступно каждому</t>
        </is>
      </c>
      <c r="F280" s="105">
        <f>ROUNDUP(N281-(N281/100*X281),0)</f>
        <v/>
      </c>
      <c r="H280" s="22" t="inlineStr">
        <is>
          <t>Весь</t>
        </is>
      </c>
      <c r="I280" s="22" t="n">
        <v>2012</v>
      </c>
      <c r="J280" s="75" t="inlineStr">
        <is>
          <t>9785957324133</t>
        </is>
      </c>
      <c r="K280" s="75" t="inlineStr">
        <is>
          <t>Книги</t>
        </is>
      </c>
      <c r="L280" s="22">
        <f>ROUND(100-(F281/(M281/100)),0)</f>
        <v/>
      </c>
      <c r="M280" s="105" t="n">
        <v>625</v>
      </c>
      <c r="N280" s="105" t="n">
        <v>544</v>
      </c>
      <c r="O280" s="20" t="inlineStr">
        <is>
          <t>https://magic-kniga.ru/items/10096</t>
        </is>
      </c>
      <c r="Q280" s="66" t="inlineStr">
        <is>
          <t>Мало</t>
        </is>
      </c>
      <c r="R280" s="20" t="n">
        <v>2</v>
      </c>
      <c r="V280" s="36">
        <f>MATCH(R281,discounts!A:A)</f>
        <v/>
      </c>
      <c r="W280" s="36">
        <f>ADDRESS(V281,$F$7+1,,,"discounts")</f>
        <v/>
      </c>
      <c r="X280" s="36">
        <f>ROUND(IF(ISNA(IF($F$7=0,0,INDIRECT(W281))),0,IF($F$7=0,0,INDIRECT(W281))),0)</f>
        <v/>
      </c>
    </row>
    <row r="281" ht="15" customHeight="1">
      <c r="B281" s="88" t="inlineStr">
        <is>
          <t>Эзотерика Востока</t>
        </is>
      </c>
    </row>
    <row r="282">
      <c r="B282" s="86" t="n"/>
      <c r="C282" s="22" t="n">
        <v>12157</v>
      </c>
      <c r="D282" s="22" t="inlineStr">
        <is>
          <t>Шехов В.</t>
        </is>
      </c>
      <c r="E282" s="22" t="inlineStr">
        <is>
          <t>Введение в практику дзен. Дзадзен и шикантаза</t>
        </is>
      </c>
      <c r="F282" s="105">
        <f>ROUNDUP(N283-(N283/100*X283),0)</f>
        <v/>
      </c>
      <c r="H282" s="22" t="inlineStr">
        <is>
          <t>Весь</t>
        </is>
      </c>
      <c r="I282" s="22" t="n">
        <v>2011</v>
      </c>
      <c r="J282" s="75" t="inlineStr">
        <is>
          <t>9785957322467</t>
        </is>
      </c>
      <c r="K282" s="75" t="inlineStr">
        <is>
          <t>Книги</t>
        </is>
      </c>
      <c r="L282" s="22">
        <f>ROUND(100-(F283/(M283/100)),0)</f>
        <v/>
      </c>
      <c r="M282" s="105" t="n">
        <v>508</v>
      </c>
      <c r="N282" s="105" t="n">
        <v>442</v>
      </c>
      <c r="O282" s="20" t="inlineStr">
        <is>
          <t>https://magic-kniga.ru/items/12157</t>
        </is>
      </c>
      <c r="Q282" s="66" t="inlineStr">
        <is>
          <t>Мало</t>
        </is>
      </c>
      <c r="R282" s="20" t="n">
        <v>2</v>
      </c>
      <c r="V282" s="36">
        <f>MATCH(R283,discounts!A:A)</f>
        <v/>
      </c>
      <c r="W282" s="36">
        <f>ADDRESS(V283,$F$7+1,,,"discounts")</f>
        <v/>
      </c>
      <c r="X282" s="36">
        <f>ROUND(_xlfn.SINGLE(IF(ISNA(_xlfn.SINGLE(IF($F$7=0,0,INDIRECT(W283)))),0,IF($F$7=0,0,INDIRECT(W283)))),0)</f>
        <v/>
      </c>
    </row>
    <row r="283">
      <c r="B283" s="86" t="n"/>
      <c r="C283" s="22" t="n">
        <v>13943</v>
      </c>
      <c r="D283" s="22" t="inlineStr">
        <is>
          <t>Шри Ауробиндо</t>
        </is>
      </c>
      <c r="E283" s="22" t="inlineStr">
        <is>
          <t>Собрание сочинений. Том 26. О себе</t>
        </is>
      </c>
      <c r="F283" s="105">
        <f>ROUNDUP(N284-(N284/100*X284),0)</f>
        <v/>
      </c>
      <c r="H283" s="22" t="inlineStr">
        <is>
          <t>Мирра</t>
        </is>
      </c>
      <c r="I283" s="22" t="n">
        <v>2010</v>
      </c>
      <c r="J283" s="75" t="inlineStr">
        <is>
          <t>9785793800518</t>
        </is>
      </c>
      <c r="K283" s="75" t="inlineStr">
        <is>
          <t>Книги</t>
        </is>
      </c>
      <c r="L283" s="22">
        <f>ROUND(100-(F284/(M284/100)),0)</f>
        <v/>
      </c>
      <c r="M283" s="105" t="n">
        <v>93</v>
      </c>
      <c r="N283" s="105" t="n">
        <v>81</v>
      </c>
      <c r="O283" s="20" t="inlineStr">
        <is>
          <t>https://magic-kniga.ru/items/13943</t>
        </is>
      </c>
      <c r="Q283" s="66" t="inlineStr">
        <is>
          <t>Мало</t>
        </is>
      </c>
      <c r="R283" s="20" t="n">
        <v>9</v>
      </c>
      <c r="V283" s="36">
        <f>MATCH(R284,discounts!A:A)</f>
        <v/>
      </c>
      <c r="W283" s="36">
        <f>ADDRESS(V284,$F$7+1,,,"discounts")</f>
        <v/>
      </c>
      <c r="X283" s="36">
        <f>ROUND(_xlfn.SINGLE(IF(ISNA(_xlfn.SINGLE(IF($F$7=0,0,INDIRECT(W284)))),0,IF($F$7=0,0,INDIRECT(W284)))),0)</f>
        <v/>
      </c>
    </row>
    <row r="284">
      <c r="B284" s="86" t="n"/>
      <c r="C284" s="22" t="n">
        <v>25519</v>
      </c>
      <c r="D284" s="22" t="inlineStr">
        <is>
          <t>Кшанти Е.</t>
        </is>
      </c>
      <c r="E284" s="22" t="inlineStr">
        <is>
          <t>Индийская рапсодия. Сборник рассказов и повестей</t>
        </is>
      </c>
      <c r="F284" s="105">
        <f>ROUNDUP(N285-(N285/100*X285),0)</f>
        <v/>
      </c>
      <c r="H284" s="22" t="inlineStr">
        <is>
          <t>Амрита-русь</t>
        </is>
      </c>
      <c r="I284" s="22" t="n">
        <v>2016</v>
      </c>
      <c r="J284" s="75" t="inlineStr">
        <is>
          <t>9785000537237</t>
        </is>
      </c>
      <c r="K284" s="75" t="inlineStr">
        <is>
          <t>Книги</t>
        </is>
      </c>
      <c r="L284" s="22">
        <f>ROUND(100-(F285/(M285/100)),0)</f>
        <v/>
      </c>
      <c r="M284" s="105" t="n">
        <v>1264</v>
      </c>
      <c r="N284" s="105" t="n">
        <v>1100</v>
      </c>
      <c r="O284" s="20" t="inlineStr">
        <is>
          <t>https://magic-kniga.ru/items/25519</t>
        </is>
      </c>
      <c r="Q284" s="66" t="inlineStr">
        <is>
          <t>Мало</t>
        </is>
      </c>
      <c r="R284" s="20" t="n">
        <v>2</v>
      </c>
      <c r="V284" s="36">
        <f>MATCH(R285,discounts!A:A)</f>
        <v/>
      </c>
      <c r="W284" s="36">
        <f>ADDRESS(V285,$F$7+1,,,"discounts")</f>
        <v/>
      </c>
      <c r="X284" s="36">
        <f>ROUND(_xlfn.SINGLE(IF(ISNA(_xlfn.SINGLE(IF($F$7=0,0,INDIRECT(W285)))),0,IF($F$7=0,0,INDIRECT(W285)))),0)</f>
        <v/>
      </c>
    </row>
    <row r="285">
      <c r="B285" s="86" t="n"/>
      <c r="C285" s="22" t="n">
        <v>17045</v>
      </c>
      <c r="D285" s="22" t="inlineStr">
        <is>
          <t>Гали Шарада Дэви</t>
        </is>
      </c>
      <c r="E285" s="22" t="inlineStr">
        <is>
          <t>Тайны сердца женщины. Рука об руку с Богом</t>
        </is>
      </c>
      <c r="F285" s="105">
        <f>ROUNDUP(N286-(N286/100*X286),0)</f>
        <v/>
      </c>
      <c r="H285" s="22" t="inlineStr">
        <is>
          <t>Амрита-русь</t>
        </is>
      </c>
      <c r="I285" s="22" t="n">
        <v>2013</v>
      </c>
      <c r="J285" s="75" t="inlineStr">
        <is>
          <t>9785413011102</t>
        </is>
      </c>
      <c r="K285" s="75" t="inlineStr">
        <is>
          <t>Книги</t>
        </is>
      </c>
      <c r="L285" s="22">
        <f>ROUND(100-(F286/(M286/100)),0)</f>
        <v/>
      </c>
      <c r="M285" s="105" t="n">
        <v>1748</v>
      </c>
      <c r="N285" s="105" t="n">
        <v>1521</v>
      </c>
      <c r="O285" s="20" t="inlineStr">
        <is>
          <t>https://magic-kniga.ru/items/17045</t>
        </is>
      </c>
      <c r="Q285" s="66" t="inlineStr">
        <is>
          <t>Мало</t>
        </is>
      </c>
      <c r="R285" s="20" t="n">
        <v>2</v>
      </c>
      <c r="V285" s="36">
        <f>MATCH(R286,discounts!A:A)</f>
        <v/>
      </c>
      <c r="W285" s="36">
        <f>ADDRESS(V286,$F$7+1,,,"discounts")</f>
        <v/>
      </c>
      <c r="X285" s="36">
        <f>ROUND(_xlfn.SINGLE(IF(ISNA(_xlfn.SINGLE(IF($F$7=0,0,INDIRECT(W286)))),0,IF($F$7=0,0,INDIRECT(W286)))),0)</f>
        <v/>
      </c>
    </row>
    <row r="286">
      <c r="B286" s="86" t="n"/>
      <c r="C286" s="22" t="n">
        <v>24355</v>
      </c>
      <c r="D286" s="22" t="inlineStr">
        <is>
          <t>Шри Рудрам</t>
        </is>
      </c>
      <c r="E286" s="22" t="inlineStr">
        <is>
          <t>Божественные Мантры Изобилия</t>
        </is>
      </c>
      <c r="F286" s="105">
        <f>ROUNDUP(N287-(N287/100*X287),0)</f>
        <v/>
      </c>
      <c r="H286" s="22" t="inlineStr">
        <is>
          <t>Профит-Стайл</t>
        </is>
      </c>
      <c r="I286" s="22" t="n">
        <v>2018</v>
      </c>
      <c r="J286" s="75" t="inlineStr">
        <is>
          <t>9785988575801</t>
        </is>
      </c>
      <c r="K286" s="75" t="inlineStr">
        <is>
          <t>Книги</t>
        </is>
      </c>
      <c r="L286" s="22">
        <f>ROUND(100-(F287/(M287/100)),0)</f>
        <v/>
      </c>
      <c r="M286" s="105" t="n">
        <v>480</v>
      </c>
      <c r="N286" s="105" t="n">
        <v>418</v>
      </c>
      <c r="O286" s="20" t="inlineStr">
        <is>
          <t>https://magic-kniga.ru/items/24355</t>
        </is>
      </c>
      <c r="Q286" s="66" t="inlineStr">
        <is>
          <t>Мало</t>
        </is>
      </c>
      <c r="R286" s="20" t="n">
        <v>3</v>
      </c>
      <c r="V286" s="36">
        <f>MATCH(R287,discounts!A:A)</f>
        <v/>
      </c>
      <c r="W286" s="36">
        <f>ADDRESS(V287,$F$7+1,,,"discounts")</f>
        <v/>
      </c>
      <c r="X286" s="36">
        <f>ROUND(_xlfn.SINGLE(IF(ISNA(_xlfn.SINGLE(IF($F$7=0,0,INDIRECT(W287)))),0,IF($F$7=0,0,INDIRECT(W287)))),0)</f>
        <v/>
      </c>
    </row>
    <row r="287" ht="15" customHeight="1">
      <c r="B287" s="88" t="inlineStr">
        <is>
          <t>Биоэнергетика</t>
        </is>
      </c>
    </row>
    <row r="288">
      <c r="B288" s="86" t="n"/>
      <c r="C288" s="22" t="n">
        <v>21071</v>
      </c>
      <c r="D288" s="22" t="inlineStr">
        <is>
          <t>Хачатрян Владимир</t>
        </is>
      </c>
      <c r="E288" s="22" t="inlineStr">
        <is>
          <t>Расшифрованный Грааль. Система объединенных биополей</t>
        </is>
      </c>
      <c r="F288" s="105">
        <f>ROUNDUP(N289-(N289/100*X289),0)</f>
        <v/>
      </c>
      <c r="H288" s="22" t="inlineStr">
        <is>
          <t>Диля</t>
        </is>
      </c>
      <c r="I288" s="22" t="n">
        <v>2014</v>
      </c>
      <c r="J288" s="75" t="inlineStr">
        <is>
          <t>9785423601621</t>
        </is>
      </c>
      <c r="K288" s="75" t="inlineStr">
        <is>
          <t>Книги</t>
        </is>
      </c>
      <c r="L288" s="22">
        <f>ROUND(100-(F289/(M289/100)),0)</f>
        <v/>
      </c>
      <c r="M288" s="105" t="n">
        <v>377</v>
      </c>
      <c r="N288" s="105" t="n">
        <v>328</v>
      </c>
      <c r="O288" s="20" t="inlineStr">
        <is>
          <t>https://magic-kniga.ru/items/21071</t>
        </is>
      </c>
      <c r="Q288" s="66" t="inlineStr">
        <is>
          <t>Мало</t>
        </is>
      </c>
      <c r="R288" s="20" t="n">
        <v>5</v>
      </c>
      <c r="V288" s="36">
        <f>MATCH(R289,discounts!A:A)</f>
        <v/>
      </c>
      <c r="W288" s="36">
        <f>ADDRESS(V289,$F$7+1,,,"discounts")</f>
        <v/>
      </c>
      <c r="X288" s="36">
        <f>ROUND(_xlfn.SINGLE(IF(ISNA(_xlfn.SINGLE(IF($F$7=0,0,INDIRECT(W289)))),0,IF($F$7=0,0,INDIRECT(W289)))),0)</f>
        <v/>
      </c>
    </row>
    <row r="289">
      <c r="B289" s="86" t="n"/>
      <c r="C289" s="22" t="n">
        <v>10858</v>
      </c>
      <c r="D289" s="22" t="inlineStr">
        <is>
          <t>Кочева О.Н.</t>
        </is>
      </c>
      <c r="E289" s="22" t="inlineStr">
        <is>
          <t>Сверхвозможности человека - это реальность!</t>
        </is>
      </c>
      <c r="F289" s="105">
        <f>ROUNDUP(N290-(N290/100*X290),0)</f>
        <v/>
      </c>
      <c r="H289" s="22" t="inlineStr">
        <is>
          <t>Феникс</t>
        </is>
      </c>
      <c r="I289" s="22" t="n">
        <v>2008</v>
      </c>
      <c r="J289" s="75" t="inlineStr">
        <is>
          <t>9785222132791</t>
        </is>
      </c>
      <c r="K289" s="75" t="inlineStr">
        <is>
          <t>Книги</t>
        </is>
      </c>
      <c r="L289" s="22">
        <f>ROUND(100-(F290/(M290/100)),0)</f>
        <v/>
      </c>
      <c r="M289" s="105" t="n">
        <v>1255</v>
      </c>
      <c r="N289" s="105" t="n">
        <v>1092</v>
      </c>
      <c r="O289" s="20" t="inlineStr">
        <is>
          <t>https://magic-kniga.ru/items/10858</t>
        </is>
      </c>
      <c r="Q289" s="66" t="inlineStr">
        <is>
          <t>Мало</t>
        </is>
      </c>
      <c r="R289" s="20" t="n">
        <v>6</v>
      </c>
      <c r="V289" s="36">
        <f>MATCH(R290,discounts!A:A)</f>
        <v/>
      </c>
      <c r="W289" s="36">
        <f>ADDRESS(V290,$F$7+1,,,"discounts")</f>
        <v/>
      </c>
      <c r="X289" s="36">
        <f>ROUND(_xlfn.SINGLE(IF(ISNA(_xlfn.SINGLE(IF($F$7=0,0,INDIRECT(W290)))),0,IF($F$7=0,0,INDIRECT(W290)))),0)</f>
        <v/>
      </c>
    </row>
    <row r="290">
      <c r="B290" s="86" t="n"/>
      <c r="C290" s="22" t="n">
        <v>18534</v>
      </c>
      <c r="D290" s="22" t="inlineStr">
        <is>
          <t>Сивоконь В.</t>
        </is>
      </c>
      <c r="E290" s="22" t="inlineStr">
        <is>
          <t>Человек и его энергия</t>
        </is>
      </c>
      <c r="F290" s="105">
        <f>ROUNDUP(N291-(N291/100*X291),0)</f>
        <v/>
      </c>
      <c r="H290" s="22" t="inlineStr">
        <is>
          <t>ИПЛ</t>
        </is>
      </c>
      <c r="I290" s="22" t="n">
        <v>2013</v>
      </c>
      <c r="J290" s="75" t="inlineStr">
        <is>
          <t>9785426000469</t>
        </is>
      </c>
      <c r="K290" s="75" t="inlineStr">
        <is>
          <t>Книги</t>
        </is>
      </c>
      <c r="L290" s="22">
        <f>ROUND(100-(F291/(M291/100)),0)</f>
        <v/>
      </c>
      <c r="M290" s="105" t="n">
        <v>141</v>
      </c>
      <c r="N290" s="105" t="n">
        <v>123</v>
      </c>
      <c r="O290" s="20" t="inlineStr">
        <is>
          <t>https://magic-kniga.ru/items/18534</t>
        </is>
      </c>
      <c r="Q290" s="66" t="inlineStr">
        <is>
          <t>Мало</t>
        </is>
      </c>
      <c r="R290" s="20" t="n">
        <v>2</v>
      </c>
      <c r="V290" s="36">
        <f>MATCH(R291,discounts!A:A)</f>
        <v/>
      </c>
      <c r="W290" s="36">
        <f>ADDRESS(V291,$F$7+1,,,"discounts")</f>
        <v/>
      </c>
      <c r="X290" s="36">
        <f>ROUND(_xlfn.SINGLE(IF(ISNA(_xlfn.SINGLE(IF($F$7=0,0,INDIRECT(W291)))),0,IF($F$7=0,0,INDIRECT(W291)))),0)</f>
        <v/>
      </c>
    </row>
    <row r="291">
      <c r="B291" s="86" t="n"/>
      <c r="C291" s="22" t="n">
        <v>19486</v>
      </c>
      <c r="D291" s="22" t="inlineStr">
        <is>
          <t>Зюльков Роман</t>
        </is>
      </c>
      <c r="E291" s="22" t="inlineStr">
        <is>
          <t>Азбука Эгрегоров. Часть 1</t>
        </is>
      </c>
      <c r="F291" s="105">
        <f>ROUNDUP(N292-(N292/100*X292),0)</f>
        <v/>
      </c>
      <c r="H291" s="22" t="inlineStr">
        <is>
          <t>Велигор</t>
        </is>
      </c>
      <c r="I291" s="22" t="n">
        <v>2015</v>
      </c>
      <c r="J291" s="75" t="inlineStr">
        <is>
          <t>9785888753088</t>
        </is>
      </c>
      <c r="K291" s="75" t="inlineStr">
        <is>
          <t>Книги</t>
        </is>
      </c>
      <c r="L291" s="22">
        <f>ROUND(100-(F292/(M292/100)),0)</f>
        <v/>
      </c>
      <c r="M291" s="105" t="n">
        <v>775</v>
      </c>
      <c r="N291" s="105" t="n">
        <v>675</v>
      </c>
      <c r="O291" s="20" t="inlineStr">
        <is>
          <t>https://magic-kniga.ru/items/19486</t>
        </is>
      </c>
      <c r="Q291" s="66" t="inlineStr">
        <is>
          <t>Мало</t>
        </is>
      </c>
      <c r="R291" s="20" t="n">
        <v>6</v>
      </c>
      <c r="V291" s="36">
        <f>MATCH(R292,discounts!A:A)</f>
        <v/>
      </c>
      <c r="W291" s="36">
        <f>ADDRESS(V292,$F$7+1,,,"discounts")</f>
        <v/>
      </c>
      <c r="X291" s="36">
        <f>ROUND(_xlfn.SINGLE(IF(ISNA(_xlfn.SINGLE(IF($F$7=0,0,INDIRECT(W292)))),0,IF($F$7=0,0,INDIRECT(W292)))),0)</f>
        <v/>
      </c>
    </row>
    <row r="292">
      <c r="B292" s="86" t="n"/>
      <c r="C292" s="22" t="n">
        <v>19537</v>
      </c>
      <c r="D292" s="22" t="inlineStr">
        <is>
          <t>Сухарев В.А.</t>
        </is>
      </c>
      <c r="E292" s="22" t="inlineStr">
        <is>
          <t>Закон космических резонансов</t>
        </is>
      </c>
      <c r="F292" s="105">
        <f>ROUNDUP(N293-(N293/100*X293),0)</f>
        <v/>
      </c>
      <c r="H292" s="22" t="inlineStr">
        <is>
          <t>Амрита-русь</t>
        </is>
      </c>
      <c r="I292" s="22" t="n">
        <v>2015</v>
      </c>
      <c r="J292" s="75" t="inlineStr">
        <is>
          <t>9785413013571</t>
        </is>
      </c>
      <c r="K292" s="75" t="inlineStr">
        <is>
          <t>Книги</t>
        </is>
      </c>
      <c r="L292" s="22">
        <f>ROUND(100-(F293/(M293/100)),0)</f>
        <v/>
      </c>
      <c r="M292" s="105" t="n">
        <v>170</v>
      </c>
      <c r="N292" s="105" t="n">
        <v>148</v>
      </c>
      <c r="O292" s="20" t="inlineStr">
        <is>
          <t>https://magic-kniga.ru/items/19537</t>
        </is>
      </c>
      <c r="Q292" s="66" t="inlineStr">
        <is>
          <t>Мало</t>
        </is>
      </c>
      <c r="R292" s="20" t="n">
        <v>2</v>
      </c>
      <c r="V292" s="36">
        <f>MATCH(R293,discounts!A:A)</f>
        <v/>
      </c>
      <c r="W292" s="36">
        <f>ADDRESS(V293,$F$7+1,,,"discounts")</f>
        <v/>
      </c>
      <c r="X292" s="36">
        <f>ROUND(_xlfn.SINGLE(IF(ISNA(_xlfn.SINGLE(IF($F$7=0,0,INDIRECT(W293)))),0,IF($F$7=0,0,INDIRECT(W293)))),0)</f>
        <v/>
      </c>
    </row>
    <row r="293" ht="15" customHeight="1">
      <c r="B293" s="88" t="inlineStr">
        <is>
          <t>Ясновидение. Телепатия</t>
        </is>
      </c>
    </row>
    <row r="294">
      <c r="B294" s="86" t="n"/>
      <c r="C294" s="22" t="n">
        <v>17900</v>
      </c>
      <c r="D294" s="22" t="inlineStr">
        <is>
          <t>Лиханов А.В.</t>
        </is>
      </c>
      <c r="E294" s="22" t="inlineStr">
        <is>
          <t>Скрижали Мага или руководство к развитию психических способностей человека</t>
        </is>
      </c>
      <c r="F294" s="105">
        <f>ROUNDUP(N295-(N295/100*X295),0)</f>
        <v/>
      </c>
      <c r="H294" s="22" t="inlineStr">
        <is>
          <t>Magic-Kniga</t>
        </is>
      </c>
      <c r="I294" s="22" t="n">
        <v>2014</v>
      </c>
      <c r="J294" s="75" t="inlineStr">
        <is>
          <t>9785904844950</t>
        </is>
      </c>
      <c r="K294" s="75" t="inlineStr">
        <is>
          <t>Книги</t>
        </is>
      </c>
      <c r="L294" s="22">
        <f>ROUND(100-(F295/(M295/100)),0)</f>
        <v/>
      </c>
      <c r="M294" s="105" t="n">
        <v>405</v>
      </c>
      <c r="N294" s="105" t="n">
        <v>353</v>
      </c>
      <c r="O294" s="20" t="inlineStr">
        <is>
          <t>https://magic-kniga.ru/items/17900</t>
        </is>
      </c>
      <c r="P294" s="22" t="n">
        <v>321</v>
      </c>
      <c r="Q294" s="66" t="inlineStr">
        <is>
          <t>Больше 50</t>
        </is>
      </c>
      <c r="R294" s="20" t="n">
        <v>1</v>
      </c>
      <c r="S294" s="22" t="n">
        <v>18</v>
      </c>
      <c r="V294" s="36">
        <f>MATCH(R295,discounts!A:A)</f>
        <v/>
      </c>
      <c r="W294" s="36">
        <f>ADDRESS(V295,$F$7+1,,,"discounts")</f>
        <v/>
      </c>
      <c r="X294" s="36">
        <f>ROUND(IF(ISNA(IF($F$7=0,0,INDIRECT(W295))),0,IF($F$7=0,0,INDIRECT(W295))),0)</f>
        <v/>
      </c>
    </row>
    <row r="295" ht="15" customHeight="1">
      <c r="B295" s="88" t="inlineStr">
        <is>
          <t>Магия денег</t>
        </is>
      </c>
    </row>
    <row r="296">
      <c r="B296" s="86" t="n"/>
      <c r="C296" s="22" t="n">
        <v>10472</v>
      </c>
      <c r="D296" s="22" t="inlineStr">
        <is>
          <t>Лектер Майкл</t>
        </is>
      </c>
      <c r="E296" s="22" t="inlineStr">
        <is>
          <t>Деньги других людей</t>
        </is>
      </c>
      <c r="F296" s="105">
        <f>ROUNDUP(N297-(N297/100*X297),0)</f>
        <v/>
      </c>
      <c r="H296" s="22" t="inlineStr">
        <is>
          <t>Попурри</t>
        </is>
      </c>
      <c r="I296" s="22" t="n">
        <v>2009</v>
      </c>
      <c r="J296" s="75" t="inlineStr">
        <is>
          <t>9789851506473</t>
        </is>
      </c>
      <c r="K296" s="75" t="inlineStr">
        <is>
          <t>Книги</t>
        </is>
      </c>
      <c r="L296" s="22">
        <f>ROUND(100-(F297/(M297/100)),0)</f>
        <v/>
      </c>
      <c r="M296" s="105" t="n">
        <v>1006</v>
      </c>
      <c r="N296" s="105" t="n">
        <v>876</v>
      </c>
      <c r="O296" s="20" t="inlineStr">
        <is>
          <t>https://magic-kniga.ru/items/10472</t>
        </is>
      </c>
      <c r="Q296" s="66" t="inlineStr">
        <is>
          <t>Мало</t>
        </is>
      </c>
      <c r="R296" s="20" t="n">
        <v>5</v>
      </c>
      <c r="V296" s="36">
        <f>MATCH(R297,discounts!A:A)</f>
        <v/>
      </c>
      <c r="W296" s="36">
        <f>ADDRESS(V297,$F$7+1,,,"discounts")</f>
        <v/>
      </c>
      <c r="X296" s="36">
        <f>ROUND(_xlfn.SINGLE(IF(ISNA(_xlfn.SINGLE(IF($F$7=0,0,INDIRECT(W297)))),0,IF($F$7=0,0,INDIRECT(W297)))),0)</f>
        <v/>
      </c>
    </row>
    <row r="297">
      <c r="B297" s="86" t="n"/>
      <c r="C297" s="22" t="n">
        <v>24768</v>
      </c>
      <c r="D297" s="22" t="inlineStr">
        <is>
          <t>Зюзгинов Александр Николаевич</t>
        </is>
      </c>
      <c r="E297" s="22" t="inlineStr">
        <is>
          <t>Хватит быть рабом работы. Стань хозяином своих денег</t>
        </is>
      </c>
      <c r="F297" s="105">
        <f>ROUNDUP(N298-(N298/100*X298),0)</f>
        <v/>
      </c>
      <c r="H297" s="22" t="inlineStr">
        <is>
          <t>Весь</t>
        </is>
      </c>
      <c r="I297" s="22" t="n">
        <v>2015</v>
      </c>
      <c r="J297" s="75" t="inlineStr">
        <is>
          <t>9785957328797</t>
        </is>
      </c>
      <c r="K297" s="75" t="inlineStr">
        <is>
          <t>Книги</t>
        </is>
      </c>
      <c r="L297" s="22">
        <f>ROUND(100-(F298/(M298/100)),0)</f>
        <v/>
      </c>
      <c r="M297" s="105" t="n">
        <v>519</v>
      </c>
      <c r="N297" s="105" t="n">
        <v>452</v>
      </c>
      <c r="O297" s="20" t="inlineStr">
        <is>
          <t>https://magic-kniga.ru/items/24768</t>
        </is>
      </c>
      <c r="Q297" s="66" t="inlineStr">
        <is>
          <t>Мало</t>
        </is>
      </c>
      <c r="R297" s="20" t="n">
        <v>3</v>
      </c>
      <c r="V297" s="36">
        <f>MATCH(R298,discounts!A:A)</f>
        <v/>
      </c>
      <c r="W297" s="36">
        <f>ADDRESS(V298,$F$7+1,,,"discounts")</f>
        <v/>
      </c>
      <c r="X297" s="36">
        <f>ROUND(_xlfn.SINGLE(IF(ISNA(_xlfn.SINGLE(IF($F$7=0,0,INDIRECT(W298)))),0,IF($F$7=0,0,INDIRECT(W298)))),0)</f>
        <v/>
      </c>
    </row>
    <row r="298" ht="15" customHeight="1">
      <c r="B298" s="88" t="inlineStr">
        <is>
          <t>Практическая магия</t>
        </is>
      </c>
    </row>
    <row r="299">
      <c r="B299" s="86" t="n"/>
      <c r="C299" s="22" t="n">
        <v>25025</v>
      </c>
      <c r="D299" s="22" t="inlineStr">
        <is>
          <t>Soror Manira</t>
        </is>
      </c>
      <c r="E299" s="22" t="inlineStr">
        <is>
          <t>Магический Арсенал. Часть II. Время откровений</t>
        </is>
      </c>
      <c r="F299" s="105">
        <f>ROUNDUP(N300-(N300/100*X300),0)</f>
        <v/>
      </c>
      <c r="H299" s="22" t="inlineStr">
        <is>
          <t>Magic-Kniga</t>
        </is>
      </c>
      <c r="I299" s="22" t="n">
        <v>2015</v>
      </c>
      <c r="J299" s="75" t="inlineStr">
        <is>
          <t>9785990692428</t>
        </is>
      </c>
      <c r="K299" s="75" t="inlineStr">
        <is>
          <t>Книги</t>
        </is>
      </c>
      <c r="L299" s="22">
        <f>ROUND(100-(F300/(M300/100)),0)</f>
        <v/>
      </c>
      <c r="M299" s="105" t="n">
        <v>986</v>
      </c>
      <c r="N299" s="105" t="n">
        <v>858</v>
      </c>
      <c r="O299" s="20" t="inlineStr">
        <is>
          <t>https://magic-kniga.ru/items/25025</t>
        </is>
      </c>
      <c r="P299" s="22" t="n">
        <v>286</v>
      </c>
      <c r="Q299" s="66" t="inlineStr">
        <is>
          <t>Больше 10</t>
        </is>
      </c>
      <c r="R299" s="20" t="n">
        <v>1</v>
      </c>
      <c r="V299" s="36">
        <f>MATCH(R300,discounts!A:A)</f>
        <v/>
      </c>
      <c r="W299" s="36">
        <f>ADDRESS(V300,$F$7+1,,,"discounts")</f>
        <v/>
      </c>
      <c r="X299" s="36">
        <f>ROUND(IF(ISNA(IF($F$7=0,0,INDIRECT(W300))),0,IF($F$7=0,0,INDIRECT(W300))),0)</f>
        <v/>
      </c>
    </row>
    <row r="300">
      <c r="B300" s="86" t="n"/>
      <c r="C300" s="22" t="n">
        <v>15261</v>
      </c>
      <c r="D300" s="22" t="inlineStr">
        <is>
          <t>Тимофеев М.М.</t>
        </is>
      </c>
      <c r="E300" s="22" t="inlineStr">
        <is>
          <t>Трактат по Магии</t>
        </is>
      </c>
      <c r="F300" s="105">
        <f>ROUNDUP(N301-(N301/100*X301),0)</f>
        <v/>
      </c>
      <c r="H300" s="22" t="inlineStr">
        <is>
          <t>Велигор</t>
        </is>
      </c>
      <c r="I300" s="22" t="n">
        <v>2012</v>
      </c>
      <c r="J300" s="75" t="inlineStr">
        <is>
          <t>9785917420806</t>
        </is>
      </c>
      <c r="K300" s="75" t="inlineStr">
        <is>
          <t>Книги</t>
        </is>
      </c>
      <c r="L300" s="22">
        <f>ROUND(100-(F301/(M301/100)),0)</f>
        <v/>
      </c>
      <c r="M300" s="105" t="n">
        <v>412</v>
      </c>
      <c r="N300" s="105" t="n">
        <v>359</v>
      </c>
      <c r="O300" s="20" t="inlineStr">
        <is>
          <t>https://magic-kniga.ru/items/15261</t>
        </is>
      </c>
      <c r="Q300" s="66" t="inlineStr">
        <is>
          <t>Мало</t>
        </is>
      </c>
      <c r="R300" s="20" t="n">
        <v>6</v>
      </c>
      <c r="V300" s="36">
        <f>MATCH(R301,discounts!A:A)</f>
        <v/>
      </c>
      <c r="W300" s="36">
        <f>ADDRESS(V301,$F$7+1,,,"discounts")</f>
        <v/>
      </c>
      <c r="X300" s="36">
        <f>ROUND(IF(ISNA(IF($F$7=0,0,INDIRECT(W301))),0,IF($F$7=0,0,INDIRECT(W301))),0)</f>
        <v/>
      </c>
    </row>
    <row r="301">
      <c r="B301" s="86" t="n"/>
      <c r="C301" s="22" t="n">
        <v>15706</v>
      </c>
      <c r="D301" s="22" t="inlineStr">
        <is>
          <t>Везенков О.</t>
        </is>
      </c>
      <c r="E301" s="22" t="inlineStr">
        <is>
          <t>Обновление судьбы за 21 день</t>
        </is>
      </c>
      <c r="F301" s="105">
        <f>ROUNDUP(N302-(N302/100*X302),0)</f>
        <v/>
      </c>
      <c r="H301" s="22" t="inlineStr">
        <is>
          <t>Весь</t>
        </is>
      </c>
      <c r="I301" s="22" t="n">
        <v>2012</v>
      </c>
      <c r="J301" s="75" t="inlineStr">
        <is>
          <t>9785957324331</t>
        </is>
      </c>
      <c r="K301" s="75" t="inlineStr">
        <is>
          <t>Книги</t>
        </is>
      </c>
      <c r="L301" s="22">
        <f>ROUND(100-(F302/(M302/100)),0)</f>
        <v/>
      </c>
      <c r="M301" s="105" t="n">
        <v>250</v>
      </c>
      <c r="N301" s="105" t="n">
        <v>218</v>
      </c>
      <c r="O301" s="20" t="inlineStr">
        <is>
          <t>https://magic-kniga.ru/items/15706</t>
        </is>
      </c>
      <c r="Q301" s="66" t="inlineStr">
        <is>
          <t>Мало</t>
        </is>
      </c>
      <c r="R301" s="20" t="n">
        <v>2</v>
      </c>
      <c r="V301" s="36">
        <f>MATCH(R302,discounts!A:A)</f>
        <v/>
      </c>
      <c r="W301" s="36">
        <f>ADDRESS(V302,$F$7+1,,,"discounts")</f>
        <v/>
      </c>
      <c r="X301" s="36">
        <f>ROUND(IF(ISNA(IF($F$7=0,0,INDIRECT(W302))),0,IF($F$7=0,0,INDIRECT(W302))),0)</f>
        <v/>
      </c>
    </row>
    <row r="302">
      <c r="B302" s="86" t="n"/>
      <c r="C302" s="22" t="n">
        <v>16000</v>
      </c>
      <c r="E302" s="22" t="inlineStr">
        <is>
          <t>Книга Свечного Колдовства. Практическое пособие</t>
        </is>
      </c>
      <c r="F302" s="105">
        <f>ROUNDUP(N303-(N303/100*X303),0)</f>
        <v/>
      </c>
      <c r="H302" s="22" t="inlineStr">
        <is>
          <t>Magic-Kniga</t>
        </is>
      </c>
      <c r="I302" s="22" t="n">
        <v>2012</v>
      </c>
      <c r="J302" s="75" t="inlineStr">
        <is>
          <t>9785605137849</t>
        </is>
      </c>
      <c r="K302" s="75" t="inlineStr">
        <is>
          <t>Книги</t>
        </is>
      </c>
      <c r="L302" s="22">
        <f>ROUND(100-(F303/(M303/100)),0)</f>
        <v/>
      </c>
      <c r="M302" s="105" t="n">
        <v>298</v>
      </c>
      <c r="N302" s="105" t="n">
        <v>260</v>
      </c>
      <c r="O302" s="20" t="inlineStr">
        <is>
          <t>https://magic-kniga.ru/items/16000</t>
        </is>
      </c>
      <c r="P302" s="22" t="n">
        <v>427</v>
      </c>
      <c r="Q302" s="66" t="inlineStr">
        <is>
          <t>Мало</t>
        </is>
      </c>
      <c r="R302" s="20" t="n">
        <v>1</v>
      </c>
      <c r="V302" s="36">
        <f>MATCH(R303,discounts!A:A)</f>
        <v/>
      </c>
      <c r="W302" s="36">
        <f>ADDRESS(V303,$F$7+1,,,"discounts")</f>
        <v/>
      </c>
      <c r="X302" s="36">
        <f>ROUND(IF(ISNA(IF($F$7=0,0,INDIRECT(W303))),0,IF($F$7=0,0,INDIRECT(W303))),0)</f>
        <v/>
      </c>
    </row>
    <row r="303">
      <c r="B303" s="86" t="n"/>
      <c r="C303" s="22" t="n">
        <v>5700</v>
      </c>
      <c r="E303" s="22" t="inlineStr">
        <is>
          <t>Цыганское колдовство</t>
        </is>
      </c>
      <c r="F303" s="105">
        <f>ROUNDUP(N304-(N304/100*X304),0)</f>
        <v/>
      </c>
      <c r="H303" s="22" t="inlineStr">
        <is>
          <t>Magic-Kniga</t>
        </is>
      </c>
      <c r="I303" s="22" t="n">
        <v>2010</v>
      </c>
      <c r="J303" s="75" t="inlineStr">
        <is>
          <t>9785904844110</t>
        </is>
      </c>
      <c r="K303" s="75" t="inlineStr">
        <is>
          <t>Книги</t>
        </is>
      </c>
      <c r="L303" s="22">
        <f>ROUND(100-(F304/(M304/100)),0)</f>
        <v/>
      </c>
      <c r="M303" s="105" t="n">
        <v>460</v>
      </c>
      <c r="N303" s="105" t="n">
        <v>401</v>
      </c>
      <c r="O303" s="20" t="inlineStr">
        <is>
          <t>https://magic-kniga.ru/items/5700</t>
        </is>
      </c>
      <c r="P303" s="22" t="n">
        <v>305</v>
      </c>
      <c r="Q303" s="66" t="inlineStr">
        <is>
          <t>Много</t>
        </is>
      </c>
      <c r="R303" s="20" t="n">
        <v>1</v>
      </c>
      <c r="V303" s="36">
        <f>MATCH(R304,discounts!A:A)</f>
        <v/>
      </c>
      <c r="W303" s="36">
        <f>ADDRESS(V304,$F$7+1,,,"discounts")</f>
        <v/>
      </c>
      <c r="X303" s="36">
        <f>ROUND(IF(ISNA(IF($F$7=0,0,INDIRECT(W304))),0,IF($F$7=0,0,INDIRECT(W304))),0)</f>
        <v/>
      </c>
    </row>
    <row r="304">
      <c r="B304" s="86" t="n"/>
      <c r="C304" s="22" t="n">
        <v>6000</v>
      </c>
      <c r="D304" s="22" t="inlineStr">
        <is>
          <t>Амазарак</t>
        </is>
      </c>
      <c r="E304" s="22" t="inlineStr">
        <is>
          <t>Деревенское колдовство</t>
        </is>
      </c>
      <c r="F304" s="105">
        <f>ROUNDUP(N305-(N305/100*X305),0)</f>
        <v/>
      </c>
      <c r="H304" s="22" t="inlineStr">
        <is>
          <t>Magic-Kniga</t>
        </is>
      </c>
      <c r="I304" s="22" t="n">
        <v>2010</v>
      </c>
      <c r="J304" s="75" t="inlineStr">
        <is>
          <t>9785904844059</t>
        </is>
      </c>
      <c r="K304" s="75" t="inlineStr">
        <is>
          <t>Книги</t>
        </is>
      </c>
      <c r="L304" s="22">
        <f>ROUND(100-(F305/(M305/100)),0)</f>
        <v/>
      </c>
      <c r="M304" s="105" t="n">
        <v>1120</v>
      </c>
      <c r="N304" s="105" t="n">
        <v>975</v>
      </c>
      <c r="O304" s="20" t="inlineStr">
        <is>
          <t>https://magic-kniga.ru/items/6000</t>
        </is>
      </c>
      <c r="P304" s="22" t="n">
        <v>436</v>
      </c>
      <c r="Q304" s="66" t="inlineStr">
        <is>
          <t>Много</t>
        </is>
      </c>
      <c r="R304" s="20" t="n">
        <v>1</v>
      </c>
      <c r="V304" s="36">
        <f>MATCH(R305,discounts!A:A)</f>
        <v/>
      </c>
      <c r="W304" s="36">
        <f>ADDRESS(V305,$F$7+1,,,"discounts")</f>
        <v/>
      </c>
      <c r="X304" s="36">
        <f>ROUND(IF(ISNA(IF($F$7=0,0,INDIRECT(W305))),0,IF($F$7=0,0,INDIRECT(W305))),0)</f>
        <v/>
      </c>
    </row>
    <row r="305">
      <c r="B305" s="86" t="n"/>
      <c r="C305" s="22" t="n">
        <v>9000</v>
      </c>
      <c r="D305" s="22" t="inlineStr">
        <is>
          <t>Пиобб</t>
        </is>
      </c>
      <c r="E305" s="22" t="inlineStr">
        <is>
          <t>Древняя Высшая Магия</t>
        </is>
      </c>
      <c r="F305" s="105">
        <f>ROUNDUP(N306-(N306/100*X306),0)</f>
        <v/>
      </c>
      <c r="H305" s="22" t="inlineStr">
        <is>
          <t>Magic-Kniga</t>
        </is>
      </c>
      <c r="I305" s="22" t="n">
        <v>2013</v>
      </c>
      <c r="J305" s="75" t="inlineStr">
        <is>
          <t>9785904844608</t>
        </is>
      </c>
      <c r="K305" s="75" t="inlineStr">
        <is>
          <t>Книги</t>
        </is>
      </c>
      <c r="L305" s="22">
        <f>ROUND(100-(F306/(M306/100)),0)</f>
        <v/>
      </c>
      <c r="M305" s="105" t="n">
        <v>326</v>
      </c>
      <c r="N305" s="105" t="n">
        <v>284</v>
      </c>
      <c r="O305" s="20" t="inlineStr">
        <is>
          <t>https://magic-kniga.ru/items/9000</t>
        </is>
      </c>
      <c r="P305" s="22" t="n">
        <v>220</v>
      </c>
      <c r="Q305" s="66" t="inlineStr">
        <is>
          <t>Больше 10</t>
        </is>
      </c>
      <c r="R305" s="20" t="n">
        <v>1</v>
      </c>
      <c r="V305" s="36">
        <f>MATCH(R306,discounts!A:A)</f>
        <v/>
      </c>
      <c r="W305" s="36">
        <f>ADDRESS(V306,$F$7+1,,,"discounts")</f>
        <v/>
      </c>
      <c r="X305" s="36">
        <f>ROUND(IF(ISNA(IF($F$7=0,0,INDIRECT(W306))),0,IF($F$7=0,0,INDIRECT(W306))),0)</f>
        <v/>
      </c>
    </row>
    <row r="306">
      <c r="B306" s="86" t="n"/>
      <c r="C306" s="22" t="n">
        <v>23234</v>
      </c>
      <c r="D306" s="22" t="inlineStr">
        <is>
          <t>Пензак К.</t>
        </is>
      </c>
      <c r="E306" s="22" t="inlineStr">
        <is>
          <t>Развитие сверхспособностей. Вы можете больше, чем думаете!</t>
        </is>
      </c>
      <c r="F306" s="105">
        <f>ROUNDUP(N307-(N307/100*X307),0)</f>
        <v/>
      </c>
      <c r="H306" s="22" t="inlineStr">
        <is>
          <t>Весь</t>
        </is>
      </c>
      <c r="I306" s="22" t="n">
        <v>2014</v>
      </c>
      <c r="J306" s="75" t="inlineStr">
        <is>
          <t>9785957327356</t>
        </is>
      </c>
      <c r="K306" s="75" t="inlineStr">
        <is>
          <t>Книги</t>
        </is>
      </c>
      <c r="L306" s="22">
        <f>ROUND(100-(F307/(M307/100)),0)</f>
        <v/>
      </c>
      <c r="M306" s="105" t="n">
        <v>379</v>
      </c>
      <c r="N306" s="105" t="n">
        <v>330</v>
      </c>
      <c r="O306" s="20" t="inlineStr">
        <is>
          <t>https://magic-kniga.ru/items/23234</t>
        </is>
      </c>
      <c r="Q306" s="66" t="inlineStr">
        <is>
          <t>Мало</t>
        </is>
      </c>
      <c r="R306" s="20" t="n">
        <v>5</v>
      </c>
      <c r="V306" s="36">
        <f>MATCH(R307,discounts!A:A)</f>
        <v/>
      </c>
      <c r="W306" s="36">
        <f>ADDRESS(V307,$F$7+1,,,"discounts")</f>
        <v/>
      </c>
      <c r="X306" s="36">
        <f>ROUND(IF(ISNA(IF($F$7=0,0,INDIRECT(W307))),0,IF($F$7=0,0,INDIRECT(W307))),0)</f>
        <v/>
      </c>
    </row>
    <row r="307">
      <c r="B307" s="86" t="n"/>
      <c r="C307" s="22" t="n">
        <v>23700</v>
      </c>
      <c r="D307" s="22" t="inlineStr">
        <is>
          <t>Эстрин Анатолий</t>
        </is>
      </c>
      <c r="E307" s="22" t="inlineStr">
        <is>
          <t>Золотые коды магии</t>
        </is>
      </c>
      <c r="F307" s="105">
        <f>ROUNDUP(N308-(N308/100*X308),0)</f>
        <v/>
      </c>
      <c r="H307" s="22" t="inlineStr">
        <is>
          <t>Magic-Kniga</t>
        </is>
      </c>
      <c r="I307" s="22" t="n">
        <v>2022</v>
      </c>
      <c r="J307" s="75" t="inlineStr">
        <is>
          <t>9785604769430</t>
        </is>
      </c>
      <c r="K307" s="75" t="inlineStr">
        <is>
          <t>Книги</t>
        </is>
      </c>
      <c r="L307" s="22">
        <f>ROUND(100-(F308/(M308/100)),0)</f>
        <v/>
      </c>
      <c r="M307" s="105" t="n">
        <v>954</v>
      </c>
      <c r="N307" s="105" t="n">
        <v>830</v>
      </c>
      <c r="O307" s="20" t="inlineStr">
        <is>
          <t>https://magic-kniga.ru/items/23700</t>
        </is>
      </c>
      <c r="P307" s="22" t="n">
        <v>277</v>
      </c>
      <c r="Q307" s="66" t="inlineStr">
        <is>
          <t>Больше 10</t>
        </is>
      </c>
      <c r="R307" s="20" t="n">
        <v>1</v>
      </c>
      <c r="S307" s="22" t="n">
        <v>16</v>
      </c>
      <c r="V307" s="36">
        <f>MATCH(R308,discounts!A:A)</f>
        <v/>
      </c>
      <c r="W307" s="36">
        <f>ADDRESS(V308,$F$7+1,,,"discounts")</f>
        <v/>
      </c>
      <c r="X307" s="36">
        <f>ROUND(IF(ISNA(IF($F$7=0,0,INDIRECT(W308))),0,IF($F$7=0,0,INDIRECT(W308))),0)</f>
        <v/>
      </c>
    </row>
    <row r="308">
      <c r="B308" s="86" t="n"/>
      <c r="C308" s="22" t="n">
        <v>24396</v>
      </c>
      <c r="D308" s="22" t="inlineStr">
        <is>
          <t>Хадуева Фатима Магомедовна</t>
        </is>
      </c>
      <c r="E308" s="22" t="inlineStr">
        <is>
          <t>Ступени к вашему счастью: устраняем родовые ошибки</t>
        </is>
      </c>
      <c r="F308" s="105">
        <f>ROUNDUP(N309-(N309/100*X309),0)</f>
        <v/>
      </c>
      <c r="H308" s="22" t="inlineStr">
        <is>
          <t>АСТ</t>
        </is>
      </c>
      <c r="I308" s="22" t="n">
        <v>2018</v>
      </c>
      <c r="J308" s="75" t="inlineStr">
        <is>
          <t>9785171091750</t>
        </is>
      </c>
      <c r="K308" s="75" t="inlineStr">
        <is>
          <t>Книги</t>
        </is>
      </c>
      <c r="L308" s="22">
        <f>ROUND(100-(F309/(M309/100)),0)</f>
        <v/>
      </c>
      <c r="M308" s="105" t="n">
        <v>405</v>
      </c>
      <c r="N308" s="105" t="n">
        <v>353</v>
      </c>
      <c r="O308" s="20" t="inlineStr">
        <is>
          <t>https://magic-kniga.ru/items/24396</t>
        </is>
      </c>
      <c r="Q308" s="66" t="inlineStr">
        <is>
          <t>Мало</t>
        </is>
      </c>
      <c r="R308" s="20" t="n">
        <v>5</v>
      </c>
      <c r="V308" s="36">
        <f>MATCH(R309,discounts!A:A)</f>
        <v/>
      </c>
      <c r="W308" s="36">
        <f>ADDRESS(V309,$F$7+1,,,"discounts")</f>
        <v/>
      </c>
      <c r="X308" s="36">
        <f>ROUND(IF(ISNA(IF($F$7=0,0,INDIRECT(W309))),0,IF($F$7=0,0,INDIRECT(W309))),0)</f>
        <v/>
      </c>
    </row>
    <row r="309">
      <c r="B309" s="86" t="n"/>
      <c r="C309" s="22" t="n">
        <v>24444</v>
      </c>
      <c r="D309" s="22" t="inlineStr">
        <is>
          <t>Эстрин Анатолий</t>
        </is>
      </c>
      <c r="E309" s="22" t="inlineStr">
        <is>
          <t>Путь в Нибиру</t>
        </is>
      </c>
      <c r="F309" s="105">
        <f>ROUNDUP(N310-(N310/100*X310),0)</f>
        <v/>
      </c>
      <c r="H309" s="22" t="inlineStr">
        <is>
          <t>Magic-Kniga</t>
        </is>
      </c>
      <c r="I309" s="22" t="n">
        <v>2015</v>
      </c>
      <c r="J309" s="75" t="inlineStr">
        <is>
          <t>9785990706224</t>
        </is>
      </c>
      <c r="K309" s="75" t="inlineStr">
        <is>
          <t>Книги</t>
        </is>
      </c>
      <c r="L309" s="22">
        <f>ROUND(100-(F310/(M310/100)),0)</f>
        <v/>
      </c>
      <c r="M309" s="105" t="n">
        <v>410</v>
      </c>
      <c r="N309" s="105" t="n">
        <v>357</v>
      </c>
      <c r="O309" s="20" t="inlineStr">
        <is>
          <t>https://magic-kniga.ru/items/24444</t>
        </is>
      </c>
      <c r="P309" s="22" t="n">
        <v>97</v>
      </c>
      <c r="Q309" s="66" t="inlineStr">
        <is>
          <t>Мало</t>
        </is>
      </c>
      <c r="R309" s="20" t="n">
        <v>1</v>
      </c>
      <c r="V309" s="36">
        <f>MATCH(R310,discounts!A:A)</f>
        <v/>
      </c>
      <c r="W309" s="36">
        <f>ADDRESS(V310,$F$7+1,,,"discounts")</f>
        <v/>
      </c>
      <c r="X309" s="36">
        <f>ROUND(IF(ISNA(IF($F$7=0,0,INDIRECT(W310))),0,IF($F$7=0,0,INDIRECT(W310))),0)</f>
        <v/>
      </c>
    </row>
    <row r="310">
      <c r="B310" s="86" t="n"/>
      <c r="C310" s="22" t="n">
        <v>24500</v>
      </c>
      <c r="D310" s="22" t="inlineStr">
        <is>
          <t>Soror Manira</t>
        </is>
      </c>
      <c r="E310" s="22" t="inlineStr">
        <is>
          <t>Магический Арсенал. Часть I</t>
        </is>
      </c>
      <c r="F310" s="105">
        <f>ROUNDUP(N311-(N311/100*X311),0)</f>
        <v/>
      </c>
      <c r="H310" s="22" t="inlineStr">
        <is>
          <t>Magic-Kniga</t>
        </is>
      </c>
      <c r="I310" s="22" t="n">
        <v>2015</v>
      </c>
      <c r="J310" s="75" t="inlineStr">
        <is>
          <t>9785990639096</t>
        </is>
      </c>
      <c r="K310" s="75" t="inlineStr">
        <is>
          <t>Книги</t>
        </is>
      </c>
      <c r="L310" s="22">
        <f>ROUND(100-(F311/(M311/100)),0)</f>
        <v/>
      </c>
      <c r="M310" s="105" t="n">
        <v>885</v>
      </c>
      <c r="N310" s="105" t="n">
        <v>770</v>
      </c>
      <c r="O310" s="20" t="inlineStr">
        <is>
          <t>https://magic-kniga.ru/items/24500</t>
        </is>
      </c>
      <c r="P310" s="22" t="n">
        <v>331</v>
      </c>
      <c r="Q310" s="66" t="inlineStr">
        <is>
          <t>Больше 10</t>
        </is>
      </c>
      <c r="R310" s="20" t="n">
        <v>1</v>
      </c>
      <c r="V310" s="36">
        <f>MATCH(R311,discounts!A:A)</f>
        <v/>
      </c>
      <c r="W310" s="36">
        <f>ADDRESS(V311,$F$7+1,,,"discounts")</f>
        <v/>
      </c>
      <c r="X310" s="36">
        <f>ROUND(IF(ISNA(IF($F$7=0,0,INDIRECT(W311))),0,IF($F$7=0,0,INDIRECT(W311))),0)</f>
        <v/>
      </c>
    </row>
    <row r="311">
      <c r="B311" s="86" t="n"/>
      <c r="C311" s="22" t="n">
        <v>19556</v>
      </c>
      <c r="D311" s="22" t="inlineStr">
        <is>
          <t>Иванов Г.А.</t>
        </is>
      </c>
      <c r="E311" s="22" t="inlineStr">
        <is>
          <t>Прикладная магия. Книга 3</t>
        </is>
      </c>
      <c r="F311" s="105">
        <f>ROUNDUP(N312-(N312/100*X312),0)</f>
        <v/>
      </c>
      <c r="H311" s="22" t="inlineStr">
        <is>
          <t>Велигор</t>
        </is>
      </c>
      <c r="I311" s="22" t="n">
        <v>2015</v>
      </c>
      <c r="J311" s="75" t="inlineStr">
        <is>
          <t>9785888753217</t>
        </is>
      </c>
      <c r="K311" s="75" t="inlineStr">
        <is>
          <t>Книги</t>
        </is>
      </c>
      <c r="L311" s="22">
        <f>ROUND(100-(F312/(M312/100)),0)</f>
        <v/>
      </c>
      <c r="M311" s="105" t="n">
        <v>881</v>
      </c>
      <c r="N311" s="105" t="n">
        <v>767</v>
      </c>
      <c r="O311" s="20" t="inlineStr">
        <is>
          <t>https://magic-kniga.ru/items/19556</t>
        </is>
      </c>
      <c r="Q311" s="66" t="inlineStr">
        <is>
          <t>Мало</t>
        </is>
      </c>
      <c r="R311" s="20" t="n">
        <v>6</v>
      </c>
      <c r="V311" s="36">
        <f>MATCH(R312,discounts!A:A)</f>
        <v/>
      </c>
      <c r="W311" s="36">
        <f>ADDRESS(V312,$F$7+1,,,"discounts")</f>
        <v/>
      </c>
      <c r="X311" s="36">
        <f>ROUND(IF(ISNA(IF($F$7=0,0,INDIRECT(W312))),0,IF($F$7=0,0,INDIRECT(W312))),0)</f>
        <v/>
      </c>
    </row>
    <row r="312" ht="15" customHeight="1">
      <c r="B312" s="88" t="inlineStr">
        <is>
          <t>Космоэнергетика</t>
        </is>
      </c>
    </row>
    <row r="313">
      <c r="B313" s="86" t="n"/>
      <c r="C313" s="22" t="n">
        <v>19109</v>
      </c>
      <c r="D313" s="22" t="inlineStr">
        <is>
          <t>Бейли Алиса Анн</t>
        </is>
      </c>
      <c r="E313" s="22" t="inlineStr">
        <is>
          <t>Трактат о космическом огне. Том 1</t>
        </is>
      </c>
      <c r="F313" s="105">
        <f>ROUNDUP(N314-(N314/100*X314),0)</f>
        <v/>
      </c>
      <c r="H313" s="22" t="inlineStr">
        <is>
          <t>Амрита-русь</t>
        </is>
      </c>
      <c r="I313" s="22" t="n">
        <v>2013</v>
      </c>
      <c r="J313" s="75" t="inlineStr">
        <is>
          <t>9785906304858</t>
        </is>
      </c>
      <c r="K313" s="75" t="inlineStr">
        <is>
          <t>Книги</t>
        </is>
      </c>
      <c r="L313" s="22">
        <f>ROUND(100-(F314/(M314/100)),0)</f>
        <v/>
      </c>
      <c r="M313" s="105" t="n">
        <v>147</v>
      </c>
      <c r="N313" s="105" t="n">
        <v>128</v>
      </c>
      <c r="O313" s="20" t="inlineStr">
        <is>
          <t>https://magic-kniga.ru/items/19109</t>
        </is>
      </c>
      <c r="Q313" s="66" t="inlineStr">
        <is>
          <t>Мало</t>
        </is>
      </c>
      <c r="R313" s="20" t="n">
        <v>2</v>
      </c>
      <c r="V313" s="36">
        <f>MATCH(R314,discounts!A:A)</f>
        <v/>
      </c>
      <c r="W313" s="36">
        <f>ADDRESS(V314,$F$7+1,,,"discounts")</f>
        <v/>
      </c>
      <c r="X313" s="36">
        <f>ROUND(_xlfn.SINGLE(IF(ISNA(_xlfn.SINGLE(IF($F$7=0,0,INDIRECT(W314)))),0,IF($F$7=0,0,INDIRECT(W314)))),0)</f>
        <v/>
      </c>
    </row>
    <row r="314">
      <c r="B314" s="86" t="n"/>
      <c r="C314" s="22" t="n">
        <v>20563</v>
      </c>
      <c r="D314" s="22" t="inlineStr">
        <is>
          <t>Тихоплав Виталий и Татьяна</t>
        </is>
      </c>
      <c r="E314" s="22" t="inlineStr">
        <is>
          <t>Начало начал</t>
        </is>
      </c>
      <c r="F314" s="105">
        <f>ROUNDUP(N315-(N315/100*X315),0)</f>
        <v/>
      </c>
      <c r="H314" s="22" t="inlineStr">
        <is>
          <t>Весь</t>
        </is>
      </c>
      <c r="I314" s="22" t="n">
        <v>2013</v>
      </c>
      <c r="J314" s="75" t="inlineStr">
        <is>
          <t>9785957323273</t>
        </is>
      </c>
      <c r="K314" s="75" t="inlineStr">
        <is>
          <t>Книги</t>
        </is>
      </c>
      <c r="L314" s="22">
        <f>ROUND(100-(F315/(M315/100)),0)</f>
        <v/>
      </c>
      <c r="M314" s="105" t="n">
        <v>1000</v>
      </c>
      <c r="N314" s="105" t="n">
        <v>870</v>
      </c>
      <c r="O314" s="20" t="inlineStr">
        <is>
          <t>https://magic-kniga.ru/items/20563</t>
        </is>
      </c>
      <c r="Q314" s="66" t="inlineStr">
        <is>
          <t>Мало</t>
        </is>
      </c>
      <c r="R314" s="20" t="n">
        <v>5</v>
      </c>
      <c r="V314" s="36">
        <f>MATCH(R315,discounts!A:A)</f>
        <v/>
      </c>
      <c r="W314" s="36">
        <f>ADDRESS(V315,$F$7+1,,,"discounts")</f>
        <v/>
      </c>
      <c r="X314" s="36">
        <f>ROUND(_xlfn.SINGLE(IF(ISNA(_xlfn.SINGLE(IF($F$7=0,0,INDIRECT(W315)))),0,IF($F$7=0,0,INDIRECT(W315)))),0)</f>
        <v/>
      </c>
    </row>
    <row r="315">
      <c r="B315" s="86" t="n"/>
      <c r="C315" s="22" t="n">
        <v>9858</v>
      </c>
      <c r="D315" s="22" t="inlineStr">
        <is>
          <t>Калашникова С.А.</t>
        </is>
      </c>
      <c r="E315" s="22" t="inlineStr">
        <is>
          <t>Молитвенно-окрыленная душа</t>
        </is>
      </c>
      <c r="F315" s="105">
        <f>ROUNDUP(N316-(N316/100*X316),0)</f>
        <v/>
      </c>
      <c r="H315" s="22" t="inlineStr">
        <is>
          <t>Амрита-русь</t>
        </is>
      </c>
      <c r="I315" s="22" t="n">
        <v>2005</v>
      </c>
      <c r="J315" s="75" t="inlineStr">
        <is>
          <t>9785943553271</t>
        </is>
      </c>
      <c r="K315" s="75" t="inlineStr">
        <is>
          <t>Книги</t>
        </is>
      </c>
      <c r="L315" s="22">
        <f>ROUND(100-(F316/(M316/100)),0)</f>
        <v/>
      </c>
      <c r="M315" s="105" t="n">
        <v>287</v>
      </c>
      <c r="N315" s="105" t="n">
        <v>250</v>
      </c>
      <c r="O315" s="20" t="inlineStr">
        <is>
          <t>https://magic-kniga.ru/items/9858</t>
        </is>
      </c>
      <c r="Q315" s="66" t="inlineStr">
        <is>
          <t>Мало</t>
        </is>
      </c>
      <c r="R315" s="20" t="n">
        <v>7</v>
      </c>
      <c r="V315" s="36">
        <f>MATCH(R316,discounts!A:A)</f>
        <v/>
      </c>
      <c r="W315" s="36">
        <f>ADDRESS(V316,$F$7+1,,,"discounts")</f>
        <v/>
      </c>
      <c r="X315" s="36">
        <f>ROUND(_xlfn.SINGLE(IF(ISNA(_xlfn.SINGLE(IF($F$7=0,0,INDIRECT(W316)))),0,IF($F$7=0,0,INDIRECT(W316)))),0)</f>
        <v/>
      </c>
    </row>
    <row r="316" ht="15" customHeight="1">
      <c r="B316" s="88" t="inlineStr">
        <is>
          <t>Магические календари</t>
        </is>
      </c>
    </row>
    <row r="317">
      <c r="B317" s="86" t="n"/>
      <c r="C317" s="22" t="n">
        <v>3432</v>
      </c>
      <c r="D317" s="22" t="inlineStr">
        <is>
          <t>Степанова Е.Н.</t>
        </is>
      </c>
      <c r="E317" s="22" t="inlineStr">
        <is>
          <t>Магия Годового Круга</t>
        </is>
      </c>
      <c r="F317" s="105">
        <f>ROUNDUP(N318-(N318/100*X318),0)</f>
        <v/>
      </c>
      <c r="H317" s="22" t="inlineStr">
        <is>
          <t>Олма Медиа Групп</t>
        </is>
      </c>
      <c r="I317" s="22" t="n">
        <v>2009</v>
      </c>
      <c r="J317" s="75" t="inlineStr">
        <is>
          <t>9785373026062</t>
        </is>
      </c>
      <c r="K317" s="75" t="inlineStr">
        <is>
          <t>Книги</t>
        </is>
      </c>
      <c r="L317" s="22">
        <f>ROUND(100-(F318/(M318/100)),0)</f>
        <v/>
      </c>
      <c r="M317" s="105" t="n">
        <v>96</v>
      </c>
      <c r="N317" s="105" t="n">
        <v>84</v>
      </c>
      <c r="O317" s="20" t="inlineStr">
        <is>
          <t>https://magic-kniga.ru/items/3432</t>
        </is>
      </c>
      <c r="Q317" s="66" t="inlineStr">
        <is>
          <t>Мало</t>
        </is>
      </c>
      <c r="R317" s="20" t="n">
        <v>4</v>
      </c>
      <c r="V317" s="36">
        <f>MATCH(R318,discounts!A:A)</f>
        <v/>
      </c>
      <c r="W317" s="36">
        <f>ADDRESS(V318,$F$7+1,,,"discounts")</f>
        <v/>
      </c>
      <c r="X317" s="36">
        <f>ROUND(_xlfn.SINGLE(IF(ISNA(_xlfn.SINGLE(IF($F$7=0,0,INDIRECT(W318)))),0,IF($F$7=0,0,INDIRECT(W318)))),0)</f>
        <v/>
      </c>
    </row>
    <row r="318">
      <c r="B318" s="86" t="n"/>
      <c r="C318" s="22" t="n">
        <v>17162</v>
      </c>
      <c r="D318" s="22" t="inlineStr">
        <is>
          <t>Зарубин И.</t>
        </is>
      </c>
      <c r="E318" s="22" t="inlineStr">
        <is>
          <t>Лунный календарь на все случаи жизни: 2019 год</t>
        </is>
      </c>
      <c r="F318" s="105">
        <f>ROUNDUP(N319-(N319/100*X319),0)</f>
        <v/>
      </c>
      <c r="H318" s="22" t="inlineStr">
        <is>
          <t>Феникс</t>
        </is>
      </c>
      <c r="I318" s="22" t="n">
        <v>2018</v>
      </c>
      <c r="J318" s="75" t="inlineStr">
        <is>
          <t>9785222312780</t>
        </is>
      </c>
      <c r="K318" s="75" t="inlineStr">
        <is>
          <t>Книги</t>
        </is>
      </c>
      <c r="L318" s="22">
        <f>ROUND(100-(F319/(M319/100)),0)</f>
        <v/>
      </c>
      <c r="M318" s="105" t="n">
        <v>67</v>
      </c>
      <c r="N318" s="105" t="n">
        <v>59</v>
      </c>
      <c r="O318" s="20" t="inlineStr">
        <is>
          <t>https://magic-kniga.ru/items/17162</t>
        </is>
      </c>
      <c r="Q318" s="66" t="inlineStr">
        <is>
          <t>Мало</t>
        </is>
      </c>
      <c r="R318" s="20" t="n">
        <v>6</v>
      </c>
      <c r="V318" s="36">
        <f>MATCH(R319,discounts!A:A)</f>
        <v/>
      </c>
      <c r="W318" s="36">
        <f>ADDRESS(V319,$F$7+1,,,"discounts")</f>
        <v/>
      </c>
      <c r="X318" s="36">
        <f>ROUND(_xlfn.SINGLE(IF(ISNA(_xlfn.SINGLE(IF($F$7=0,0,INDIRECT(W319)))),0,IF($F$7=0,0,INDIRECT(W319)))),0)</f>
        <v/>
      </c>
    </row>
    <row r="319">
      <c r="B319" s="86" t="n"/>
      <c r="C319" s="22" t="n">
        <v>23396</v>
      </c>
      <c r="D319" s="22" t="inlineStr">
        <is>
          <t>Глоба Павел</t>
        </is>
      </c>
      <c r="E319" s="22" t="inlineStr">
        <is>
          <t>Самая нужная книга на 2015 год. Любовь, здоровье, удача, деньги</t>
        </is>
      </c>
      <c r="F319" s="105">
        <f>ROUNDUP(N320-(N320/100*X320),0)</f>
        <v/>
      </c>
      <c r="H319" s="22" t="inlineStr">
        <is>
          <t>АСТ</t>
        </is>
      </c>
      <c r="I319" s="22" t="n">
        <v>2014</v>
      </c>
      <c r="J319" s="75" t="inlineStr">
        <is>
          <t>9785170863310</t>
        </is>
      </c>
      <c r="K319" s="75" t="inlineStr">
        <is>
          <t>Книги</t>
        </is>
      </c>
      <c r="L319" s="22">
        <f>ROUND(100-(F320/(M320/100)),0)</f>
        <v/>
      </c>
      <c r="M319" s="105" t="n">
        <v>99</v>
      </c>
      <c r="N319" s="105" t="n">
        <v>87</v>
      </c>
      <c r="O319" s="20" t="inlineStr">
        <is>
          <t>https://magic-kniga.ru/items/23396</t>
        </is>
      </c>
      <c r="Q319" s="66" t="inlineStr">
        <is>
          <t>Мало</t>
        </is>
      </c>
      <c r="R319" s="20" t="n">
        <v>7</v>
      </c>
      <c r="V319" s="36">
        <f>MATCH(R320,discounts!A:A)</f>
        <v/>
      </c>
      <c r="W319" s="36">
        <f>ADDRESS(V320,$F$7+1,,,"discounts")</f>
        <v/>
      </c>
      <c r="X319" s="36">
        <f>ROUND(_xlfn.SINGLE(IF(ISNA(_xlfn.SINGLE(IF($F$7=0,0,INDIRECT(W320)))),0,IF($F$7=0,0,INDIRECT(W320)))),0)</f>
        <v/>
      </c>
    </row>
    <row r="320" ht="15" customHeight="1">
      <c r="B320" s="88" t="inlineStr">
        <is>
          <t>НЛП</t>
        </is>
      </c>
    </row>
    <row r="321">
      <c r="B321" s="86" t="n"/>
      <c r="C321" s="22" t="n">
        <v>4300</v>
      </c>
      <c r="D321" s="22" t="inlineStr">
        <is>
          <t>Ключников Сергей</t>
        </is>
      </c>
      <c r="E321" s="22" t="inlineStr">
        <is>
          <t>Расколдованный круг. Книга 3. Выход из матрицы</t>
        </is>
      </c>
      <c r="F321" s="105">
        <f>ROUNDUP(N322-(N322/100*X322),0)</f>
        <v/>
      </c>
      <c r="H321" s="22" t="inlineStr">
        <is>
          <t>Беловодье</t>
        </is>
      </c>
      <c r="I321" s="22" t="n">
        <v>2009</v>
      </c>
      <c r="J321" s="75" t="inlineStr">
        <is>
          <t>9785934541119</t>
        </is>
      </c>
      <c r="K321" s="75" t="inlineStr">
        <is>
          <t>Книги</t>
        </is>
      </c>
      <c r="L321" s="22">
        <f>ROUND(100-(F322/(M322/100)),0)</f>
        <v/>
      </c>
      <c r="M321" s="105" t="n">
        <v>339</v>
      </c>
      <c r="N321" s="105" t="n">
        <v>295</v>
      </c>
      <c r="O321" s="20" t="inlineStr">
        <is>
          <t>https://magic-kniga.ru/items/4300</t>
        </is>
      </c>
      <c r="Q321" s="66" t="inlineStr">
        <is>
          <t>Мало</t>
        </is>
      </c>
      <c r="R321" s="20" t="n">
        <v>5</v>
      </c>
      <c r="V321" s="36">
        <f>MATCH(R322,discounts!A:A)</f>
        <v/>
      </c>
      <c r="W321" s="36">
        <f>ADDRESS(V322,$F$7+1,,,"discounts")</f>
        <v/>
      </c>
      <c r="X321" s="36">
        <f>ROUND(_xlfn.SINGLE(IF(ISNA(_xlfn.SINGLE(IF($F$7=0,0,INDIRECT(W322)))),0,IF($F$7=0,0,INDIRECT(W322)))),0)</f>
        <v/>
      </c>
    </row>
    <row r="322">
      <c r="B322" s="86" t="n"/>
      <c r="C322" s="22" t="n">
        <v>6793</v>
      </c>
      <c r="D322" s="22" t="inlineStr">
        <is>
          <t>Уэлшонз</t>
        </is>
      </c>
      <c r="E322" s="22" t="inlineStr">
        <is>
          <t>Как пережить тяжелое время. Извлекаем уроки из невзгод</t>
        </is>
      </c>
      <c r="F322" s="105">
        <f>ROUNDUP(N323-(N323/100*X323),0)</f>
        <v/>
      </c>
      <c r="H322" s="22" t="inlineStr">
        <is>
          <t>Весь</t>
        </is>
      </c>
      <c r="I322" s="22" t="n">
        <v>2010</v>
      </c>
      <c r="J322" s="75" t="inlineStr">
        <is>
          <t>9785957322085</t>
        </is>
      </c>
      <c r="K322" s="75" t="inlineStr">
        <is>
          <t>Книги</t>
        </is>
      </c>
      <c r="L322" s="22">
        <f>ROUND(100-(F323/(M323/100)),0)</f>
        <v/>
      </c>
      <c r="M322" s="105" t="n">
        <v>414</v>
      </c>
      <c r="N322" s="105" t="n">
        <v>361</v>
      </c>
      <c r="O322" s="20" t="inlineStr">
        <is>
          <t>https://magic-kniga.ru/items/6793</t>
        </is>
      </c>
      <c r="Q322" s="66" t="inlineStr">
        <is>
          <t>Мало</t>
        </is>
      </c>
      <c r="R322" s="20" t="n">
        <v>2</v>
      </c>
      <c r="V322" s="36">
        <f>MATCH(R323,discounts!A:A)</f>
        <v/>
      </c>
      <c r="W322" s="36">
        <f>ADDRESS(V323,$F$7+1,,,"discounts")</f>
        <v/>
      </c>
      <c r="X322" s="36">
        <f>ROUND(_xlfn.SINGLE(IF(ISNA(_xlfn.SINGLE(IF($F$7=0,0,INDIRECT(W323)))),0,IF($F$7=0,0,INDIRECT(W323)))),0)</f>
        <v/>
      </c>
    </row>
    <row r="323">
      <c r="B323" s="86" t="n"/>
      <c r="C323" s="22" t="n">
        <v>15161</v>
      </c>
      <c r="D323" s="22" t="inlineStr">
        <is>
          <t>Блаво Рушель</t>
        </is>
      </c>
      <c r="E323" s="22" t="inlineStr">
        <is>
          <t>Большая книга женского здоровья</t>
        </is>
      </c>
      <c r="F323" s="105">
        <f>ROUNDUP(N324-(N324/100*X324),0)</f>
        <v/>
      </c>
      <c r="H323" s="22" t="inlineStr">
        <is>
          <t>АСТ</t>
        </is>
      </c>
      <c r="I323" s="22" t="n">
        <v>2012</v>
      </c>
      <c r="J323" s="75" t="inlineStr">
        <is>
          <t>9785271400377</t>
        </is>
      </c>
      <c r="K323" s="75" t="inlineStr">
        <is>
          <t>Книги</t>
        </is>
      </c>
      <c r="L323" s="22">
        <f>ROUND(100-(F324/(M324/100)),0)</f>
        <v/>
      </c>
      <c r="M323" s="105" t="n">
        <v>956</v>
      </c>
      <c r="N323" s="105" t="n">
        <v>832</v>
      </c>
      <c r="O323" s="20" t="inlineStr">
        <is>
          <t>https://magic-kniga.ru/items/15161</t>
        </is>
      </c>
      <c r="Q323" s="66" t="inlineStr">
        <is>
          <t>Мало</t>
        </is>
      </c>
      <c r="R323" s="20" t="n">
        <v>7</v>
      </c>
      <c r="V323" s="36">
        <f>MATCH(R324,discounts!A:A)</f>
        <v/>
      </c>
      <c r="W323" s="36">
        <f>ADDRESS(V324,$F$7+1,,,"discounts")</f>
        <v/>
      </c>
      <c r="X323" s="36">
        <f>ROUND(_xlfn.SINGLE(IF(ISNA(_xlfn.SINGLE(IF($F$7=0,0,INDIRECT(W324)))),0,IF($F$7=0,0,INDIRECT(W324)))),0)</f>
        <v/>
      </c>
    </row>
    <row r="324" ht="15" customHeight="1">
      <c r="B324" s="88" t="inlineStr">
        <is>
          <t>Магия Славян</t>
        </is>
      </c>
    </row>
    <row r="325">
      <c r="B325" s="86" t="n"/>
      <c r="C325" s="22" t="n">
        <v>17019</v>
      </c>
      <c r="D325" s="22" t="inlineStr">
        <is>
          <t>Гилов Олег</t>
        </is>
      </c>
      <c r="E325" s="22" t="inlineStr">
        <is>
          <t>Тайна жёлтой дымки. Ведическая сказка</t>
        </is>
      </c>
      <c r="F325" s="105">
        <f>ROUNDUP(N326-(N326/100*X326),0)</f>
        <v/>
      </c>
      <c r="H325" s="22" t="inlineStr">
        <is>
          <t>Амрита-русь</t>
        </is>
      </c>
      <c r="I325" s="22" t="n">
        <v>2013</v>
      </c>
      <c r="J325" s="75" t="inlineStr">
        <is>
          <t>9785413010815</t>
        </is>
      </c>
      <c r="K325" s="75" t="inlineStr">
        <is>
          <t>Книги</t>
        </is>
      </c>
      <c r="L325" s="22">
        <f>ROUND(100-(F326/(M326/100)),0)</f>
        <v/>
      </c>
      <c r="M325" s="105" t="n">
        <v>218</v>
      </c>
      <c r="N325" s="105" t="n">
        <v>190</v>
      </c>
      <c r="O325" s="20" t="inlineStr">
        <is>
          <t>https://magic-kniga.ru/items/17019</t>
        </is>
      </c>
      <c r="Q325" s="66" t="inlineStr">
        <is>
          <t>Мало</t>
        </is>
      </c>
      <c r="R325" s="20" t="n">
        <v>2</v>
      </c>
      <c r="V325" s="36">
        <f>MATCH(R326,discounts!A:A)</f>
        <v/>
      </c>
      <c r="W325" s="36">
        <f>ADDRESS(V326,$F$7+1,,,"discounts")</f>
        <v/>
      </c>
      <c r="X325" s="36">
        <f>ROUND(IF(ISNA(IF($F$7=0,0,INDIRECT(W326))),0,IF($F$7=0,0,INDIRECT(W326))),0)</f>
        <v/>
      </c>
    </row>
    <row r="326">
      <c r="B326" s="86" t="n"/>
      <c r="C326" s="22" t="n">
        <v>17036</v>
      </c>
      <c r="D326" s="22" t="inlineStr">
        <is>
          <t>Бусыгин И. О.</t>
        </is>
      </c>
      <c r="E326" s="22" t="inlineStr">
        <is>
          <t>Роман «Игры богов»</t>
        </is>
      </c>
      <c r="F326" s="105">
        <f>ROUNDUP(N327-(N327/100*X327),0)</f>
        <v/>
      </c>
      <c r="H326" s="22" t="inlineStr">
        <is>
          <t>Весна</t>
        </is>
      </c>
      <c r="I326" s="22" t="n">
        <v>2012</v>
      </c>
      <c r="J326" s="75" t="inlineStr">
        <is>
          <t>9785905740022</t>
        </is>
      </c>
      <c r="K326" s="75" t="inlineStr">
        <is>
          <t>Книги</t>
        </is>
      </c>
      <c r="L326" s="22">
        <f>ROUND(100-(F327/(M327/100)),0)</f>
        <v/>
      </c>
      <c r="M326" s="105" t="n">
        <v>1748</v>
      </c>
      <c r="N326" s="105" t="n">
        <v>1521</v>
      </c>
      <c r="O326" s="20" t="inlineStr">
        <is>
          <t>https://magic-kniga.ru/items/17036</t>
        </is>
      </c>
      <c r="Q326" s="66" t="inlineStr">
        <is>
          <t>Мало</t>
        </is>
      </c>
      <c r="R326" s="20" t="n">
        <v>7</v>
      </c>
      <c r="V326" s="36">
        <f>MATCH(R327,discounts!A:A)</f>
        <v/>
      </c>
      <c r="W326" s="36">
        <f>ADDRESS(V327,$F$7+1,,,"discounts")</f>
        <v/>
      </c>
      <c r="X326" s="36">
        <f>ROUND(IF(ISNA(IF($F$7=0,0,INDIRECT(W327))),0,IF($F$7=0,0,INDIRECT(W327))),0)</f>
        <v/>
      </c>
    </row>
    <row r="327">
      <c r="B327" s="86" t="n"/>
      <c r="C327" s="22" t="n">
        <v>23219</v>
      </c>
      <c r="E327" s="22" t="inlineStr">
        <is>
          <t>Народные приметы нам о суженых расскажут</t>
        </is>
      </c>
      <c r="F327" s="105">
        <f>ROUNDUP(N328-(N328/100*X328),0)</f>
        <v/>
      </c>
      <c r="H327" s="22" t="inlineStr">
        <is>
          <t>Фолио СП</t>
        </is>
      </c>
      <c r="I327" s="22" t="n">
        <v>2014</v>
      </c>
      <c r="J327" s="75" t="inlineStr">
        <is>
          <t>9789660366466</t>
        </is>
      </c>
      <c r="K327" s="75" t="inlineStr">
        <is>
          <t>Книги</t>
        </is>
      </c>
      <c r="L327" s="22">
        <f>ROUND(100-(F328/(M328/100)),0)</f>
        <v/>
      </c>
      <c r="M327" s="105" t="n">
        <v>379</v>
      </c>
      <c r="N327" s="105" t="n">
        <v>330</v>
      </c>
      <c r="O327" s="20" t="inlineStr">
        <is>
          <t>https://magic-kniga.ru/items/23219</t>
        </is>
      </c>
      <c r="Q327" s="66" t="inlineStr">
        <is>
          <t>Мало</t>
        </is>
      </c>
      <c r="R327" s="20" t="n">
        <v>5</v>
      </c>
      <c r="V327" s="36">
        <f>MATCH(R328,discounts!A:A)</f>
        <v/>
      </c>
      <c r="W327" s="36">
        <f>ADDRESS(V328,$F$7+1,,,"discounts")</f>
        <v/>
      </c>
      <c r="X327" s="36">
        <f>ROUND(IF(ISNA(IF($F$7=0,0,INDIRECT(W328))),0,IF($F$7=0,0,INDIRECT(W328))),0)</f>
        <v/>
      </c>
    </row>
    <row r="328">
      <c r="B328" s="86" t="n"/>
      <c r="C328" s="22" t="n">
        <v>25303</v>
      </c>
      <c r="D328" s="22" t="inlineStr">
        <is>
          <t>Богумил Волхв</t>
        </is>
      </c>
      <c r="E328" s="22" t="inlineStr">
        <is>
          <t>Книга оберегов</t>
        </is>
      </c>
      <c r="F328" s="105">
        <f>ROUNDUP(N329-(N329/100*X329),0)</f>
        <v/>
      </c>
      <c r="H328" s="22" t="inlineStr">
        <is>
          <t>Велигор</t>
        </is>
      </c>
      <c r="I328" s="22" t="n">
        <v>2016</v>
      </c>
      <c r="J328" s="75" t="inlineStr">
        <is>
          <t>9785888754061</t>
        </is>
      </c>
      <c r="K328" s="75" t="inlineStr">
        <is>
          <t>Книги</t>
        </is>
      </c>
      <c r="L328" s="22">
        <f>ROUND(100-(F329/(M329/100)),0)</f>
        <v/>
      </c>
      <c r="M328" s="105" t="n">
        <v>1274</v>
      </c>
      <c r="N328" s="105" t="n">
        <v>1109</v>
      </c>
      <c r="O328" s="20" t="inlineStr">
        <is>
          <t>https://magic-kniga.ru/items/25303</t>
        </is>
      </c>
      <c r="Q328" s="66" t="inlineStr">
        <is>
          <t>Мало</t>
        </is>
      </c>
      <c r="R328" s="20" t="n">
        <v>6</v>
      </c>
      <c r="V328" s="36">
        <f>MATCH(R329,discounts!A:A)</f>
        <v/>
      </c>
      <c r="W328" s="36">
        <f>ADDRESS(V329,$F$7+1,,,"discounts")</f>
        <v/>
      </c>
      <c r="X328" s="36">
        <f>ROUND(IF(ISNA(IF($F$7=0,0,INDIRECT(W329))),0,IF($F$7=0,0,INDIRECT(W329))),0)</f>
        <v/>
      </c>
    </row>
    <row r="329">
      <c r="B329" s="86" t="n"/>
      <c r="C329" s="22" t="n">
        <v>24576</v>
      </c>
      <c r="D329" s="22" t="inlineStr">
        <is>
          <t>Бычкова Рада</t>
        </is>
      </c>
      <c r="E329" s="22" t="inlineStr">
        <is>
          <t>Славянский кологод. Время года Осень</t>
        </is>
      </c>
      <c r="F329" s="105">
        <f>ROUNDUP(N330-(N330/100*X330),0)</f>
        <v/>
      </c>
      <c r="H329" s="22" t="inlineStr">
        <is>
          <t>Велигор</t>
        </is>
      </c>
      <c r="I329" s="22" t="n">
        <v>2018</v>
      </c>
      <c r="J329" s="75" t="inlineStr">
        <is>
          <t>9785888756164</t>
        </is>
      </c>
      <c r="K329" s="75" t="inlineStr">
        <is>
          <t>Книги</t>
        </is>
      </c>
      <c r="L329" s="22">
        <f>ROUND(100-(F330/(M330/100)),0)</f>
        <v/>
      </c>
      <c r="M329" s="105" t="n">
        <v>2940</v>
      </c>
      <c r="N329" s="105" t="n">
        <v>2558</v>
      </c>
      <c r="O329" s="20" t="inlineStr">
        <is>
          <t>https://magic-kniga.ru/items/24576</t>
        </is>
      </c>
      <c r="Q329" s="66" t="inlineStr">
        <is>
          <t>Мало</t>
        </is>
      </c>
      <c r="R329" s="20" t="n">
        <v>9</v>
      </c>
      <c r="V329" s="36">
        <f>MATCH(R330,discounts!A:A)</f>
        <v/>
      </c>
      <c r="W329" s="36">
        <f>ADDRESS(V330,$F$7+1,,,"discounts")</f>
        <v/>
      </c>
      <c r="X329" s="36">
        <f>ROUND(IF(ISNA(IF($F$7=0,0,INDIRECT(W330))),0,IF($F$7=0,0,INDIRECT(W330))),0)</f>
        <v/>
      </c>
    </row>
    <row r="330">
      <c r="B330" s="86" t="n"/>
      <c r="C330" s="22" t="n">
        <v>25000</v>
      </c>
      <c r="D330" s="22" t="inlineStr">
        <is>
          <t>Амазарак</t>
        </is>
      </c>
      <c r="E330" s="22" t="inlineStr">
        <is>
          <t>Славянская черная магия</t>
        </is>
      </c>
      <c r="F330" s="105">
        <f>ROUNDUP(N331-(N331/100*X331),0)</f>
        <v/>
      </c>
      <c r="H330" s="22" t="inlineStr">
        <is>
          <t>Magic-Kniga</t>
        </is>
      </c>
      <c r="I330" s="22" t="n">
        <v>2015</v>
      </c>
      <c r="J330" s="75" t="inlineStr">
        <is>
          <t>9785990639058</t>
        </is>
      </c>
      <c r="K330" s="75" t="inlineStr">
        <is>
          <t>Книги</t>
        </is>
      </c>
      <c r="L330" s="22">
        <f>ROUND(100-(F331/(M331/100)),0)</f>
        <v/>
      </c>
      <c r="M330" s="105" t="n">
        <v>1000</v>
      </c>
      <c r="N330" s="105" t="n">
        <v>870</v>
      </c>
      <c r="O330" s="20" t="inlineStr">
        <is>
          <t>https://magic-kniga.ru/items/25000</t>
        </is>
      </c>
      <c r="P330" s="22" t="n">
        <v>433</v>
      </c>
      <c r="Q330" s="66" t="inlineStr">
        <is>
          <t>Больше 50</t>
        </is>
      </c>
      <c r="R330" s="20" t="n">
        <v>1</v>
      </c>
      <c r="S330" s="22" t="n">
        <v>18</v>
      </c>
      <c r="V330" s="36">
        <f>MATCH(R331,discounts!A:A)</f>
        <v/>
      </c>
      <c r="W330" s="36">
        <f>ADDRESS(V331,$F$7+1,,,"discounts")</f>
        <v/>
      </c>
      <c r="X330" s="36">
        <f>ROUND(IF(ISNA(IF($F$7=0,0,INDIRECT(W331))),0,IF($F$7=0,0,INDIRECT(W331))),0)</f>
        <v/>
      </c>
    </row>
    <row r="331">
      <c r="B331" s="86" t="n"/>
      <c r="C331" s="22" t="n">
        <v>5910</v>
      </c>
      <c r="D331" s="22" t="inlineStr">
        <is>
          <t>Баландинский</t>
        </is>
      </c>
      <c r="E331" s="22" t="inlineStr">
        <is>
          <t>Языческие шифры русских мифов. Боги, звери, птицы</t>
        </is>
      </c>
      <c r="F331" s="105">
        <f>ROUNDUP(N332-(N332/100*X332),0)</f>
        <v/>
      </c>
      <c r="H331" s="22" t="inlineStr">
        <is>
          <t>Амрита-русь</t>
        </is>
      </c>
      <c r="I331" s="22" t="n">
        <v>2016</v>
      </c>
      <c r="J331" s="75" t="inlineStr">
        <is>
          <t>9785000534892</t>
        </is>
      </c>
      <c r="K331" s="75" t="inlineStr">
        <is>
          <t>Книги</t>
        </is>
      </c>
      <c r="L331" s="22">
        <f>ROUND(100-(F332/(M332/100)),0)</f>
        <v/>
      </c>
      <c r="M331" s="105" t="n">
        <v>337</v>
      </c>
      <c r="N331" s="105" t="n">
        <v>294</v>
      </c>
      <c r="O331" s="20" t="inlineStr">
        <is>
          <t>https://magic-kniga.ru/items/5910</t>
        </is>
      </c>
      <c r="Q331" s="66" t="inlineStr">
        <is>
          <t>Мало</t>
        </is>
      </c>
      <c r="R331" s="20" t="n">
        <v>2</v>
      </c>
      <c r="V331" s="36">
        <f>MATCH(R332,discounts!A:A)</f>
        <v/>
      </c>
      <c r="W331" s="36">
        <f>ADDRESS(V332,$F$7+1,,,"discounts")</f>
        <v/>
      </c>
      <c r="X331" s="36">
        <f>ROUND(IF(ISNA(IF($F$7=0,0,INDIRECT(W332))),0,IF($F$7=0,0,INDIRECT(W332))),0)</f>
        <v/>
      </c>
    </row>
    <row r="332">
      <c r="B332" s="86" t="n"/>
      <c r="C332" s="22" t="n">
        <v>6291</v>
      </c>
      <c r="D332" s="22" t="inlineStr">
        <is>
          <t>Мегре Владимир</t>
        </is>
      </c>
      <c r="E332" s="22" t="inlineStr">
        <is>
          <t>Родовая книга</t>
        </is>
      </c>
      <c r="F332" s="105">
        <f>ROUNDUP(N333-(N333/100*X333),0)</f>
        <v/>
      </c>
      <c r="H332" s="22" t="inlineStr">
        <is>
          <t>Диля</t>
        </is>
      </c>
      <c r="I332" s="22" t="n">
        <v>2008</v>
      </c>
      <c r="J332" s="75" t="inlineStr">
        <is>
          <t>9785885030274</t>
        </is>
      </c>
      <c r="K332" s="75" t="inlineStr">
        <is>
          <t>Книги</t>
        </is>
      </c>
      <c r="L332" s="22">
        <f>ROUND(100-(F333/(M333/100)),0)</f>
        <v/>
      </c>
      <c r="M332" s="105" t="n">
        <v>292</v>
      </c>
      <c r="N332" s="105" t="n">
        <v>255</v>
      </c>
      <c r="O332" s="20" t="inlineStr">
        <is>
          <t>https://magic-kniga.ru/items/6291</t>
        </is>
      </c>
      <c r="Q332" s="66" t="inlineStr">
        <is>
          <t>Мало</t>
        </is>
      </c>
      <c r="R332" s="20" t="n">
        <v>2</v>
      </c>
      <c r="V332" s="36">
        <f>MATCH(R333,discounts!A:A)</f>
        <v/>
      </c>
      <c r="W332" s="36">
        <f>ADDRESS(V333,$F$7+1,,,"discounts")</f>
        <v/>
      </c>
      <c r="X332" s="36">
        <f>ROUND(IF(ISNA(IF($F$7=0,0,INDIRECT(W333))),0,IF($F$7=0,0,INDIRECT(W333))),0)</f>
        <v/>
      </c>
    </row>
    <row r="333">
      <c r="B333" s="86" t="n"/>
      <c r="C333" s="22" t="n">
        <v>19689</v>
      </c>
      <c r="D333" s="22" t="inlineStr">
        <is>
          <t>Веста А.</t>
        </is>
      </c>
      <c r="E333" s="22" t="inlineStr">
        <is>
          <t>Священный смысл языческих обрядов</t>
        </is>
      </c>
      <c r="F333" s="105">
        <f>ROUNDUP(N334-(N334/100*X334),0)</f>
        <v/>
      </c>
      <c r="H333" s="22" t="inlineStr">
        <is>
          <t>Велигор</t>
        </is>
      </c>
      <c r="I333" s="22" t="n">
        <v>2015</v>
      </c>
      <c r="J333" s="75" t="inlineStr">
        <is>
          <t>9785888753330</t>
        </is>
      </c>
      <c r="K333" s="75" t="inlineStr">
        <is>
          <t>Книги</t>
        </is>
      </c>
      <c r="L333" s="22">
        <f>ROUND(100-(F334/(M334/100)),0)</f>
        <v/>
      </c>
      <c r="M333" s="105" t="n">
        <v>327</v>
      </c>
      <c r="N333" s="105" t="n">
        <v>285</v>
      </c>
      <c r="O333" s="20" t="inlineStr">
        <is>
          <t>https://magic-kniga.ru/items/19689</t>
        </is>
      </c>
      <c r="Q333" s="66" t="inlineStr">
        <is>
          <t>Мало</t>
        </is>
      </c>
      <c r="R333" s="20" t="n">
        <v>6</v>
      </c>
      <c r="V333" s="36">
        <f>MATCH(R334,discounts!A:A)</f>
        <v/>
      </c>
      <c r="W333" s="36">
        <f>ADDRESS(V334,$F$7+1,,,"discounts")</f>
        <v/>
      </c>
      <c r="X333" s="36">
        <f>ROUND(IF(ISNA(IF($F$7=0,0,INDIRECT(W334))),0,IF($F$7=0,0,INDIRECT(W334))),0)</f>
        <v/>
      </c>
    </row>
    <row r="334">
      <c r="B334" s="86" t="n"/>
      <c r="C334" s="22" t="n">
        <v>20177</v>
      </c>
      <c r="D334" s="22" t="inlineStr">
        <is>
          <t>Адамович Геннадий</t>
        </is>
      </c>
      <c r="E334" s="22" t="inlineStr">
        <is>
          <t>Практики славянских чаровниц 6-е издание</t>
        </is>
      </c>
      <c r="F334" s="105">
        <f>ROUNDUP(N335-(N335/100*X335),0)</f>
        <v/>
      </c>
      <c r="H334" s="22" t="inlineStr">
        <is>
          <t>Амрита-русь</t>
        </is>
      </c>
      <c r="I334" s="22" t="n">
        <v>2017</v>
      </c>
      <c r="J334" s="75" t="inlineStr">
        <is>
          <t>9785413015049</t>
        </is>
      </c>
      <c r="K334" s="75" t="inlineStr">
        <is>
          <t>Книги</t>
        </is>
      </c>
      <c r="L334" s="22">
        <f>ROUND(100-(F335/(M335/100)),0)</f>
        <v/>
      </c>
      <c r="M334" s="105" t="n">
        <v>224</v>
      </c>
      <c r="N334" s="105" t="n">
        <v>195</v>
      </c>
      <c r="O334" s="20" t="inlineStr">
        <is>
          <t>https://magic-kniga.ru/items/20177</t>
        </is>
      </c>
      <c r="Q334" s="66" t="inlineStr">
        <is>
          <t>Мало</t>
        </is>
      </c>
      <c r="R334" s="20" t="n">
        <v>2</v>
      </c>
      <c r="V334" s="36">
        <f>MATCH(R335,discounts!A:A)</f>
        <v/>
      </c>
      <c r="W334" s="36">
        <f>ADDRESS(V335,$F$7+1,,,"discounts")</f>
        <v/>
      </c>
      <c r="X334" s="36">
        <f>ROUND(IF(ISNA(IF($F$7=0,0,INDIRECT(W335))),0,IF($F$7=0,0,INDIRECT(W335))),0)</f>
        <v/>
      </c>
    </row>
    <row r="335" ht="15" customHeight="1">
      <c r="B335" s="88" t="inlineStr">
        <is>
          <t>Магия Египта</t>
        </is>
      </c>
    </row>
    <row r="336">
      <c r="B336" s="86" t="n"/>
      <c r="C336" s="22" t="n">
        <v>14154</v>
      </c>
      <c r="D336" s="22" t="inlineStr">
        <is>
          <t>Энмеркар</t>
        </is>
      </c>
      <c r="E336" s="22" t="inlineStr">
        <is>
          <t>Солнце над Нилом. Матрицы перерождения в мифологии Древнего Египта</t>
        </is>
      </c>
      <c r="F336" s="105">
        <f>ROUNDUP(N337-(N337/100*X337),0)</f>
        <v/>
      </c>
      <c r="H336" s="22" t="inlineStr">
        <is>
          <t>Велигор</t>
        </is>
      </c>
      <c r="I336" s="22" t="n">
        <v>2022</v>
      </c>
      <c r="J336" s="75" t="inlineStr">
        <is>
          <t>9785917421179</t>
        </is>
      </c>
      <c r="K336" s="75" t="inlineStr">
        <is>
          <t>Книги</t>
        </is>
      </c>
      <c r="L336" s="22">
        <f>ROUND(100-(F337/(M337/100)),0)</f>
        <v/>
      </c>
      <c r="M336" s="105" t="n">
        <v>450</v>
      </c>
      <c r="N336" s="105" t="n">
        <v>392</v>
      </c>
      <c r="O336" s="20" t="inlineStr">
        <is>
          <t>https://magic-kniga.ru/items/14154</t>
        </is>
      </c>
      <c r="Q336" s="66" t="inlineStr">
        <is>
          <t>Мало</t>
        </is>
      </c>
      <c r="R336" s="20" t="n">
        <v>8</v>
      </c>
      <c r="V336" s="36">
        <f>MATCH(R337,discounts!A:A)</f>
        <v/>
      </c>
      <c r="W336" s="36">
        <f>ADDRESS(V337,$F$7+1,,,"discounts")</f>
        <v/>
      </c>
      <c r="X336" s="36">
        <f>ROUND(_xlfn.SINGLE(IF(ISNA(_xlfn.SINGLE(IF($F$7=0,0,INDIRECT(W337)))),0,IF($F$7=0,0,INDIRECT(W337)))),0)</f>
        <v/>
      </c>
    </row>
    <row r="337">
      <c r="B337" s="86" t="n"/>
      <c r="C337" s="22" t="n">
        <v>18274</v>
      </c>
      <c r="D337" s="22" t="inlineStr">
        <is>
          <t>Мейсон Асенат</t>
        </is>
      </c>
      <c r="E337" s="22" t="inlineStr">
        <is>
          <t>Сет – Ярость Египта</t>
        </is>
      </c>
      <c r="F337" s="105">
        <f>ROUNDUP(N338-(N338/100*X338),0)</f>
        <v/>
      </c>
      <c r="H337" s="22" t="inlineStr">
        <is>
          <t>Касталия</t>
        </is>
      </c>
      <c r="I337" s="22" t="n">
        <v>2021</v>
      </c>
      <c r="J337" s="75" t="inlineStr">
        <is>
          <t>9785521162536</t>
        </is>
      </c>
      <c r="K337" s="75" t="inlineStr">
        <is>
          <t>Книги</t>
        </is>
      </c>
      <c r="L337" s="22">
        <f>ROUND(100-(F338/(M338/100)),0)</f>
        <v/>
      </c>
      <c r="M337" s="105" t="n">
        <v>1501</v>
      </c>
      <c r="N337" s="105" t="n">
        <v>1306</v>
      </c>
      <c r="O337" s="20" t="inlineStr">
        <is>
          <t>https://magic-kniga.ru/items/18274</t>
        </is>
      </c>
      <c r="Q337" s="66" t="inlineStr">
        <is>
          <t>Мало</t>
        </is>
      </c>
      <c r="R337" s="20" t="n">
        <v>8</v>
      </c>
      <c r="V337" s="36">
        <f>MATCH(R338,discounts!A:A)</f>
        <v/>
      </c>
      <c r="W337" s="36">
        <f>ADDRESS(V338,$F$7+1,,,"discounts")</f>
        <v/>
      </c>
      <c r="X337" s="36">
        <f>ROUND(_xlfn.SINGLE(IF(ISNA(_xlfn.SINGLE(IF($F$7=0,0,INDIRECT(W338)))),0,IF($F$7=0,0,INDIRECT(W338)))),0)</f>
        <v/>
      </c>
    </row>
    <row r="338" ht="15" customHeight="1">
      <c r="B338" s="88" t="inlineStr">
        <is>
          <t>Трансерфинг реальности</t>
        </is>
      </c>
    </row>
    <row r="339">
      <c r="B339" s="86" t="n"/>
      <c r="C339" s="22" t="n">
        <v>21066</v>
      </c>
      <c r="D339" s="22" t="inlineStr">
        <is>
          <t>Осет Б.</t>
        </is>
      </c>
      <c r="E339" s="22" t="inlineStr">
        <is>
          <t>Магия женственности. Открой в себе богиню</t>
        </is>
      </c>
      <c r="F339" s="105">
        <f>ROUNDUP(N340-(N340/100*X340),0)</f>
        <v/>
      </c>
      <c r="H339" s="22" t="inlineStr">
        <is>
          <t>Весь</t>
        </is>
      </c>
      <c r="I339" s="22" t="n">
        <v>2014</v>
      </c>
      <c r="J339" s="75" t="inlineStr">
        <is>
          <t>9785957327202</t>
        </is>
      </c>
      <c r="K339" s="75" t="inlineStr">
        <is>
          <t>Книги</t>
        </is>
      </c>
      <c r="L339" s="22">
        <f>ROUND(100-(F340/(M340/100)),0)</f>
        <v/>
      </c>
      <c r="M339" s="105" t="n">
        <v>377</v>
      </c>
      <c r="N339" s="105" t="n">
        <v>328</v>
      </c>
      <c r="O339" s="20" t="inlineStr">
        <is>
          <t>https://magic-kniga.ru/items/21066</t>
        </is>
      </c>
      <c r="Q339" s="66" t="inlineStr">
        <is>
          <t>Мало</t>
        </is>
      </c>
      <c r="R339" s="20" t="n">
        <v>3</v>
      </c>
      <c r="V339" s="36">
        <f>MATCH(R340,discounts!A:A)</f>
        <v/>
      </c>
      <c r="W339" s="36">
        <f>ADDRESS(V340,$F$7+1,,,"discounts")</f>
        <v/>
      </c>
      <c r="X339" s="36">
        <f>ROUND(_xlfn.SINGLE(IF(ISNA(_xlfn.SINGLE(IF($F$7=0,0,INDIRECT(W340)))),0,IF($F$7=0,0,INDIRECT(W340)))),0)</f>
        <v/>
      </c>
    </row>
    <row r="340">
      <c r="B340" s="86" t="n"/>
      <c r="C340" s="22" t="n">
        <v>22802</v>
      </c>
      <c r="D340" s="22" t="inlineStr">
        <is>
          <t>Ровинский А.</t>
        </is>
      </c>
      <c r="E340" s="22" t="inlineStr">
        <is>
          <t>От мечты к реальности. Тактика и стратегия успеха</t>
        </is>
      </c>
      <c r="F340" s="105">
        <f>ROUNDUP(N341-(N341/100*X341),0)</f>
        <v/>
      </c>
      <c r="H340" s="22" t="inlineStr">
        <is>
          <t>Амрита-русь</t>
        </is>
      </c>
      <c r="I340" s="22" t="n">
        <v>2014</v>
      </c>
      <c r="J340" s="75" t="inlineStr">
        <is>
          <t>9785000531709</t>
        </is>
      </c>
      <c r="K340" s="75" t="inlineStr">
        <is>
          <t>Книги</t>
        </is>
      </c>
      <c r="L340" s="22">
        <f>ROUND(100-(F341/(M341/100)),0)</f>
        <v/>
      </c>
      <c r="M340" s="105" t="n">
        <v>1124</v>
      </c>
      <c r="N340" s="105" t="n">
        <v>978</v>
      </c>
      <c r="O340" s="20" t="inlineStr">
        <is>
          <t>https://magic-kniga.ru/items/22802</t>
        </is>
      </c>
      <c r="Q340" s="66" t="inlineStr">
        <is>
          <t>Мало</t>
        </is>
      </c>
      <c r="R340" s="20" t="n">
        <v>2</v>
      </c>
      <c r="V340" s="36">
        <f>MATCH(R341,discounts!A:A)</f>
        <v/>
      </c>
      <c r="W340" s="36">
        <f>ADDRESS(V341,$F$7+1,,,"discounts")</f>
        <v/>
      </c>
      <c r="X340" s="36">
        <f>ROUND(_xlfn.SINGLE(IF(ISNA(_xlfn.SINGLE(IF($F$7=0,0,INDIRECT(W341)))),0,IF($F$7=0,0,INDIRECT(W341)))),0)</f>
        <v/>
      </c>
    </row>
    <row r="341">
      <c r="B341" s="86" t="n"/>
      <c r="C341" s="22" t="n">
        <v>1913</v>
      </c>
      <c r="D341" s="22" t="inlineStr">
        <is>
          <t>Зеланд Вадим</t>
        </is>
      </c>
      <c r="E341" s="22" t="inlineStr">
        <is>
          <t>Трансерфинг реальности. Обратная связь 1 часть</t>
        </is>
      </c>
      <c r="F341" s="105">
        <f>ROUNDUP(N342-(N342/100*X342),0)</f>
        <v/>
      </c>
      <c r="H341" s="22" t="inlineStr">
        <is>
          <t>Весь</t>
        </is>
      </c>
      <c r="I341" s="22" t="n">
        <v>2008</v>
      </c>
      <c r="J341" s="75" t="inlineStr">
        <is>
          <t>9785957315735</t>
        </is>
      </c>
      <c r="K341" s="75" t="inlineStr">
        <is>
          <t>Книги</t>
        </is>
      </c>
      <c r="L341" s="22">
        <f>ROUND(100-(F342/(M342/100)),0)</f>
        <v/>
      </c>
      <c r="M341" s="105" t="n">
        <v>411</v>
      </c>
      <c r="N341" s="105" t="n">
        <v>358</v>
      </c>
      <c r="O341" s="20" t="inlineStr">
        <is>
          <t>https://magic-kniga.ru/items/1913</t>
        </is>
      </c>
      <c r="Q341" s="66" t="inlineStr">
        <is>
          <t>Мало</t>
        </is>
      </c>
      <c r="R341" s="20" t="n">
        <v>5</v>
      </c>
      <c r="V341" s="36">
        <f>MATCH(R342,discounts!A:A)</f>
        <v/>
      </c>
      <c r="W341" s="36">
        <f>ADDRESS(V342,$F$7+1,,,"discounts")</f>
        <v/>
      </c>
      <c r="X341" s="36">
        <f>ROUND(_xlfn.SINGLE(IF(ISNA(_xlfn.SINGLE(IF($F$7=0,0,INDIRECT(W342)))),0,IF($F$7=0,0,INDIRECT(W342)))),0)</f>
        <v/>
      </c>
    </row>
    <row r="342">
      <c r="B342" s="86" t="n"/>
      <c r="C342" s="22" t="n">
        <v>4380</v>
      </c>
      <c r="D342" s="22" t="inlineStr">
        <is>
          <t>Свет Александр</t>
        </is>
      </c>
      <c r="E342" s="22" t="inlineStr">
        <is>
          <t>Женщина и деньги. Мужчина и деньги</t>
        </is>
      </c>
      <c r="F342" s="105">
        <f>ROUNDUP(N343-(N343/100*X343),0)</f>
        <v/>
      </c>
      <c r="H342" s="22" t="inlineStr">
        <is>
          <t>Амрита-русь</t>
        </is>
      </c>
      <c r="I342" s="22" t="n">
        <v>2017</v>
      </c>
      <c r="J342" s="75" t="inlineStr">
        <is>
          <t>9785000538432</t>
        </is>
      </c>
      <c r="K342" s="75" t="inlineStr">
        <is>
          <t>Книги</t>
        </is>
      </c>
      <c r="L342" s="22">
        <f>ROUND(100-(F343/(M343/100)),0)</f>
        <v/>
      </c>
      <c r="M342" s="105" t="n">
        <v>86</v>
      </c>
      <c r="N342" s="105" t="n">
        <v>75</v>
      </c>
      <c r="O342" s="20" t="inlineStr">
        <is>
          <t>https://magic-kniga.ru/items/4380</t>
        </is>
      </c>
      <c r="Q342" s="66" t="inlineStr">
        <is>
          <t>Мало</t>
        </is>
      </c>
      <c r="R342" s="20" t="n">
        <v>2</v>
      </c>
      <c r="V342" s="36">
        <f>MATCH(R343,discounts!A:A)</f>
        <v/>
      </c>
      <c r="W342" s="36">
        <f>ADDRESS(V343,$F$7+1,,,"discounts")</f>
        <v/>
      </c>
      <c r="X342" s="36">
        <f>ROUND(_xlfn.SINGLE(IF(ISNA(_xlfn.SINGLE(IF($F$7=0,0,INDIRECT(W343)))),0,IF($F$7=0,0,INDIRECT(W343)))),0)</f>
        <v/>
      </c>
    </row>
    <row r="343" ht="15" customHeight="1">
      <c r="B343" s="88" t="inlineStr">
        <is>
          <t>Аюрведа</t>
        </is>
      </c>
    </row>
    <row r="344">
      <c r="B344" s="86" t="n"/>
      <c r="C344" s="22" t="n">
        <v>4037</v>
      </c>
      <c r="D344" s="22" t="inlineStr">
        <is>
          <t>Янакананда</t>
        </is>
      </c>
      <c r="E344" s="22" t="inlineStr">
        <is>
          <t>Аюрведа - питание и сознание. Рецепты и советы для здоровья тела, духа и души</t>
        </is>
      </c>
      <c r="F344" s="105">
        <f>ROUNDUP(N345-(N345/100*X345),0)</f>
        <v/>
      </c>
      <c r="H344" s="22" t="inlineStr">
        <is>
          <t>Диля</t>
        </is>
      </c>
      <c r="I344" s="22" t="n">
        <v>2010</v>
      </c>
      <c r="J344" s="75" t="inlineStr">
        <is>
          <t>9785885038003</t>
        </is>
      </c>
      <c r="K344" s="75" t="inlineStr">
        <is>
          <t>Книги</t>
        </is>
      </c>
      <c r="L344" s="22">
        <f>ROUND(100-(F345/(M345/100)),0)</f>
        <v/>
      </c>
      <c r="M344" s="105" t="n">
        <v>988</v>
      </c>
      <c r="N344" s="105" t="n">
        <v>860</v>
      </c>
      <c r="O344" s="20" t="inlineStr">
        <is>
          <t>https://magic-kniga.ru/items/4037</t>
        </is>
      </c>
      <c r="Q344" s="66" t="inlineStr">
        <is>
          <t>Мало</t>
        </is>
      </c>
      <c r="R344" s="20" t="n">
        <v>7</v>
      </c>
      <c r="V344" s="36">
        <f>MATCH(R345,discounts!A:A)</f>
        <v/>
      </c>
      <c r="W344" s="36">
        <f>ADDRESS(V345,$F$7+1,,,"discounts")</f>
        <v/>
      </c>
      <c r="X344" s="36">
        <f>ROUND(_xlfn.SINGLE(IF(ISNA(_xlfn.SINGLE(IF($F$7=0,0,INDIRECT(W345)))),0,IF($F$7=0,0,INDIRECT(W345)))),0)</f>
        <v/>
      </c>
    </row>
    <row r="345">
      <c r="B345" s="86" t="n"/>
      <c r="C345" s="22" t="n">
        <v>16051</v>
      </c>
      <c r="D345" s="22" t="inlineStr">
        <is>
          <t>Айенгар Б.К.С. и Гита</t>
        </is>
      </c>
      <c r="E345" s="22" t="inlineStr">
        <is>
          <t>Практика йоги и аюрведа</t>
        </is>
      </c>
      <c r="F345" s="105">
        <f>ROUNDUP(N346-(N346/100*X346),0)</f>
        <v/>
      </c>
      <c r="H345" s="22" t="inlineStr">
        <is>
          <t>Профит-Стайл</t>
        </is>
      </c>
      <c r="I345" s="22" t="n">
        <v>2013</v>
      </c>
      <c r="J345" s="75" t="inlineStr">
        <is>
          <t>2100000160518</t>
        </is>
      </c>
      <c r="K345" s="75" t="inlineStr">
        <is>
          <t>Книги</t>
        </is>
      </c>
      <c r="L345" s="22">
        <f>ROUND(100-(F346/(M346/100)),0)</f>
        <v/>
      </c>
      <c r="M345" s="105" t="n">
        <v>711</v>
      </c>
      <c r="N345" s="105" t="n">
        <v>619</v>
      </c>
      <c r="O345" s="20" t="inlineStr">
        <is>
          <t>https://magic-kniga.ru/items/16051</t>
        </is>
      </c>
      <c r="Q345" s="66" t="inlineStr">
        <is>
          <t>Мало</t>
        </is>
      </c>
      <c r="R345" s="20" t="n">
        <v>4</v>
      </c>
      <c r="V345" s="36">
        <f>MATCH(R346,discounts!A:A)</f>
        <v/>
      </c>
      <c r="W345" s="36">
        <f>ADDRESS(V346,$F$7+1,,,"discounts")</f>
        <v/>
      </c>
      <c r="X345" s="36">
        <f>ROUND(_xlfn.SINGLE(IF(ISNA(_xlfn.SINGLE(IF($F$7=0,0,INDIRECT(W346)))),0,IF($F$7=0,0,INDIRECT(W346)))),0)</f>
        <v/>
      </c>
    </row>
    <row r="346">
      <c r="B346" s="86" t="n"/>
      <c r="C346" s="22" t="n">
        <v>19883</v>
      </c>
      <c r="D346" s="22" t="inlineStr">
        <is>
          <t>Матвеев Сергей Александрович</t>
        </is>
      </c>
      <c r="E346" s="22" t="inlineStr">
        <is>
          <t>Логика вед</t>
        </is>
      </c>
      <c r="F346" s="105">
        <f>ROUNDUP(N347-(N347/100*X347),0)</f>
        <v/>
      </c>
      <c r="H346" s="22" t="inlineStr">
        <is>
          <t>Амрита-русь</t>
        </is>
      </c>
      <c r="I346" s="22" t="n">
        <v>2016</v>
      </c>
      <c r="J346" s="75" t="inlineStr">
        <is>
          <t>9785000536599</t>
        </is>
      </c>
      <c r="K346" s="75" t="inlineStr">
        <is>
          <t>Книги</t>
        </is>
      </c>
      <c r="L346" s="22">
        <f>ROUND(100-(F347/(M347/100)),0)</f>
        <v/>
      </c>
      <c r="M346" s="105" t="n">
        <v>276</v>
      </c>
      <c r="N346" s="105" t="n">
        <v>241</v>
      </c>
      <c r="O346" s="20" t="inlineStr">
        <is>
          <t>https://magic-kniga.ru/items/19883</t>
        </is>
      </c>
      <c r="Q346" s="66" t="inlineStr">
        <is>
          <t>Мало</t>
        </is>
      </c>
      <c r="R346" s="20" t="n">
        <v>2</v>
      </c>
      <c r="V346" s="36">
        <f>MATCH(R347,discounts!A:A)</f>
        <v/>
      </c>
      <c r="W346" s="36">
        <f>ADDRESS(V347,$F$7+1,,,"discounts")</f>
        <v/>
      </c>
      <c r="X346" s="36">
        <f>ROUND(_xlfn.SINGLE(IF(ISNA(_xlfn.SINGLE(IF($F$7=0,0,INDIRECT(W347)))),0,IF($F$7=0,0,INDIRECT(W347)))),0)</f>
        <v/>
      </c>
    </row>
    <row r="347">
      <c r="B347" s="86" t="n"/>
      <c r="C347" s="22" t="n">
        <v>12161</v>
      </c>
      <c r="E347" s="22" t="inlineStr">
        <is>
          <t>Разговор об Аюрведе для здоровой жизни</t>
        </is>
      </c>
      <c r="F347" s="105">
        <f>ROUNDUP(N348-(N348/100*X348),0)</f>
        <v/>
      </c>
      <c r="H347" s="22" t="inlineStr">
        <is>
          <t>Диля</t>
        </is>
      </c>
      <c r="I347" s="22" t="n">
        <v>2011</v>
      </c>
      <c r="J347" s="75" t="inlineStr">
        <is>
          <t>9785423600235</t>
        </is>
      </c>
      <c r="K347" s="75" t="inlineStr">
        <is>
          <t>Книги</t>
        </is>
      </c>
      <c r="L347" s="22">
        <f>ROUND(100-(F348/(M348/100)),0)</f>
        <v/>
      </c>
      <c r="M347" s="105" t="n">
        <v>508</v>
      </c>
      <c r="N347" s="105" t="n">
        <v>442</v>
      </c>
      <c r="O347" s="20" t="inlineStr">
        <is>
          <t>https://magic-kniga.ru/items/12161</t>
        </is>
      </c>
      <c r="Q347" s="66" t="inlineStr">
        <is>
          <t>Мало</t>
        </is>
      </c>
      <c r="R347" s="20" t="n">
        <v>5</v>
      </c>
      <c r="V347" s="36">
        <f>MATCH(R348,discounts!A:A)</f>
        <v/>
      </c>
      <c r="W347" s="36">
        <f>ADDRESS(V348,$F$7+1,,,"discounts")</f>
        <v/>
      </c>
      <c r="X347" s="36">
        <f>ROUND(_xlfn.SINGLE(IF(ISNA(_xlfn.SINGLE(IF($F$7=0,0,INDIRECT(W348)))),0,IF($F$7=0,0,INDIRECT(W348)))),0)</f>
        <v/>
      </c>
    </row>
    <row r="348" ht="15" customHeight="1">
      <c r="B348" s="88" t="inlineStr">
        <is>
          <t>Медитации</t>
        </is>
      </c>
    </row>
    <row r="349">
      <c r="B349" s="86" t="n"/>
      <c r="C349" s="22" t="n">
        <v>13748</v>
      </c>
      <c r="D349" s="22" t="inlineStr">
        <is>
          <t>Рузов В.О.</t>
        </is>
      </c>
      <c r="E349" s="22" t="inlineStr">
        <is>
          <t>Медитация на медитацию.Семинар по 7-й главе «Бхагавад-гита» «Знание Абсолюта»</t>
        </is>
      </c>
      <c r="F349" s="105">
        <f>ROUNDUP(N350-(N350/100*X350),0)</f>
        <v/>
      </c>
      <c r="H349" s="22" t="inlineStr">
        <is>
          <t>Философская Книга</t>
        </is>
      </c>
      <c r="I349" s="22" t="n">
        <v>2009</v>
      </c>
      <c r="J349" s="75" t="inlineStr">
        <is>
          <t>9785902629764</t>
        </is>
      </c>
      <c r="K349" s="75" t="inlineStr">
        <is>
          <t>Книги</t>
        </is>
      </c>
      <c r="L349" s="22">
        <f>ROUND(100-(F350/(M350/100)),0)</f>
        <v/>
      </c>
      <c r="M349" s="105" t="n">
        <v>220</v>
      </c>
      <c r="N349" s="105" t="n">
        <v>192</v>
      </c>
      <c r="O349" s="20" t="inlineStr">
        <is>
          <t>https://magic-kniga.ru/items/13748</t>
        </is>
      </c>
      <c r="Q349" s="66" t="inlineStr">
        <is>
          <t>Мало</t>
        </is>
      </c>
      <c r="R349" s="20" t="n">
        <v>5</v>
      </c>
      <c r="V349" s="36">
        <f>MATCH(R350,discounts!A:A)</f>
        <v/>
      </c>
      <c r="W349" s="36">
        <f>ADDRESS(V350,$F$7+1,,,"discounts")</f>
        <v/>
      </c>
      <c r="X349" s="36">
        <f>ROUND(IF(ISNA(IF($F$7=0,0,INDIRECT(W350))),0,IF($F$7=0,0,INDIRECT(W350))),0)</f>
        <v/>
      </c>
    </row>
    <row r="350">
      <c r="B350" s="86" t="n"/>
      <c r="C350" s="22" t="n">
        <v>18814</v>
      </c>
      <c r="D350" s="22" t="inlineStr">
        <is>
          <t>Мейсон Асенат</t>
        </is>
      </c>
      <c r="E350" s="22" t="inlineStr">
        <is>
          <t>Клипотические медитации</t>
        </is>
      </c>
      <c r="F350" s="105">
        <f>ROUNDUP(N351-(N351/100*X351),0)</f>
        <v/>
      </c>
      <c r="H350" s="22" t="inlineStr">
        <is>
          <t>Велигор</t>
        </is>
      </c>
      <c r="I350" s="22" t="n">
        <v>2023</v>
      </c>
      <c r="J350" s="75" t="inlineStr">
        <is>
          <t>9785917422411</t>
        </is>
      </c>
      <c r="K350" s="75" t="inlineStr">
        <is>
          <t>Книги</t>
        </is>
      </c>
      <c r="L350" s="22">
        <f>ROUND(100-(F351/(M351/100)),0)</f>
        <v/>
      </c>
      <c r="M350" s="105" t="n">
        <v>4459</v>
      </c>
      <c r="N350" s="105" t="n">
        <v>3880</v>
      </c>
      <c r="O350" s="20" t="inlineStr">
        <is>
          <t>https://magic-kniga.ru/items/18814</t>
        </is>
      </c>
      <c r="Q350" s="66" t="inlineStr">
        <is>
          <t>Мало</t>
        </is>
      </c>
      <c r="R350" s="20" t="n">
        <v>8</v>
      </c>
      <c r="V350" s="36">
        <f>MATCH(R351,discounts!A:A)</f>
        <v/>
      </c>
      <c r="W350" s="36">
        <f>ADDRESS(V351,$F$7+1,,,"discounts")</f>
        <v/>
      </c>
      <c r="X350" s="36">
        <f>ROUND(IF(ISNA(IF($F$7=0,0,INDIRECT(W351))),0,IF($F$7=0,0,INDIRECT(W351))),0)</f>
        <v/>
      </c>
    </row>
    <row r="351">
      <c r="B351" s="86" t="n"/>
      <c r="C351" s="22" t="n">
        <v>20790</v>
      </c>
      <c r="D351" s="22" t="inlineStr">
        <is>
          <t>Шереметева Галина Борисовна</t>
        </is>
      </c>
      <c r="E351" s="22" t="inlineStr">
        <is>
          <t>Сказка о ветре</t>
        </is>
      </c>
      <c r="F351" s="105">
        <f>ROUNDUP(N352-(N352/100*X352),0)</f>
        <v/>
      </c>
      <c r="H351" s="22" t="inlineStr">
        <is>
          <t>Амрита-русь</t>
        </is>
      </c>
      <c r="I351" s="22" t="n">
        <v>2014</v>
      </c>
      <c r="J351" s="75" t="inlineStr">
        <is>
          <t>9785000531020</t>
        </is>
      </c>
      <c r="K351" s="75" t="inlineStr">
        <is>
          <t>Книги</t>
        </is>
      </c>
      <c r="L351" s="22">
        <f>ROUND(100-(F352/(M352/100)),0)</f>
        <v/>
      </c>
      <c r="M351" s="105" t="n">
        <v>95</v>
      </c>
      <c r="N351" s="105" t="n">
        <v>83</v>
      </c>
      <c r="O351" s="20" t="inlineStr">
        <is>
          <t>https://magic-kniga.ru/items/20790</t>
        </is>
      </c>
      <c r="Q351" s="66" t="inlineStr">
        <is>
          <t>Мало</t>
        </is>
      </c>
      <c r="R351" s="20" t="n">
        <v>7</v>
      </c>
      <c r="V351" s="36">
        <f>MATCH(R352,discounts!A:A)</f>
        <v/>
      </c>
      <c r="W351" s="36">
        <f>ADDRESS(V352,$F$7+1,,,"discounts")</f>
        <v/>
      </c>
      <c r="X351" s="36">
        <f>ROUND(IF(ISNA(IF($F$7=0,0,INDIRECT(W352))),0,IF($F$7=0,0,INDIRECT(W352))),0)</f>
        <v/>
      </c>
    </row>
    <row r="352">
      <c r="B352" s="86" t="n"/>
      <c r="C352" s="22" t="n">
        <v>6893</v>
      </c>
      <c r="D352" s="22" t="inlineStr">
        <is>
          <t>Ошо (Osho) - Шри Раджниш</t>
        </is>
      </c>
      <c r="E352" s="22" t="inlineStr">
        <is>
          <t>Главное - не раздумывай. Движение вглубь медитации. Личные беседы с современным мистиком</t>
        </is>
      </c>
      <c r="F352" s="105">
        <f>ROUNDUP(N353-(N353/100*X353),0)</f>
        <v/>
      </c>
      <c r="H352" s="22" t="inlineStr">
        <is>
          <t>Весь</t>
        </is>
      </c>
      <c r="I352" s="22" t="n">
        <v>2009</v>
      </c>
      <c r="J352" s="75" t="inlineStr">
        <is>
          <t>9785957316244</t>
        </is>
      </c>
      <c r="K352" s="75" t="inlineStr">
        <is>
          <t>Книги</t>
        </is>
      </c>
      <c r="L352" s="22">
        <f>ROUND(100-(F353/(M353/100)),0)</f>
        <v/>
      </c>
      <c r="M352" s="105" t="n">
        <v>5340</v>
      </c>
      <c r="N352" s="105" t="n">
        <v>4646</v>
      </c>
      <c r="O352" s="20" t="inlineStr">
        <is>
          <t>https://magic-kniga.ru/items/6893</t>
        </is>
      </c>
      <c r="Q352" s="66" t="inlineStr">
        <is>
          <t>Мало</t>
        </is>
      </c>
      <c r="R352" s="20" t="n">
        <v>2</v>
      </c>
      <c r="V352" s="36">
        <f>MATCH(R353,discounts!A:A)</f>
        <v/>
      </c>
      <c r="W352" s="36">
        <f>ADDRESS(V353,$F$7+1,,,"discounts")</f>
        <v/>
      </c>
      <c r="X352" s="36">
        <f>ROUND(IF(ISNA(IF($F$7=0,0,INDIRECT(W353))),0,IF($F$7=0,0,INDIRECT(W353))),0)</f>
        <v/>
      </c>
    </row>
    <row r="353">
      <c r="B353" s="86" t="n"/>
      <c r="C353" s="22" t="n">
        <v>7383</v>
      </c>
      <c r="D353" s="22" t="inlineStr">
        <is>
          <t>Вайтукевич Е.А.</t>
        </is>
      </c>
      <c r="E353" s="22" t="inlineStr">
        <is>
          <t>Карма без прикрас</t>
        </is>
      </c>
      <c r="F353" s="105">
        <f>ROUNDUP(N354-(N354/100*X354),0)</f>
        <v/>
      </c>
      <c r="H353" s="22" t="inlineStr">
        <is>
          <t>Амрита-русь</t>
        </is>
      </c>
      <c r="I353" s="22" t="n">
        <v>2011</v>
      </c>
      <c r="J353" s="75" t="inlineStr">
        <is>
          <t>9785413002537</t>
        </is>
      </c>
      <c r="K353" s="75" t="inlineStr">
        <is>
          <t>Книги</t>
        </is>
      </c>
      <c r="L353" s="22">
        <f>ROUND(100-(F354/(M354/100)),0)</f>
        <v/>
      </c>
      <c r="M353" s="105" t="n">
        <v>929</v>
      </c>
      <c r="N353" s="105" t="n">
        <v>809</v>
      </c>
      <c r="O353" s="20" t="inlineStr">
        <is>
          <t>https://magic-kniga.ru/items/7383</t>
        </is>
      </c>
      <c r="Q353" s="66" t="inlineStr">
        <is>
          <t>Мало</t>
        </is>
      </c>
      <c r="R353" s="20" t="n">
        <v>7</v>
      </c>
      <c r="V353" s="36">
        <f>MATCH(R354,discounts!A:A)</f>
        <v/>
      </c>
      <c r="W353" s="36">
        <f>ADDRESS(V354,$F$7+1,,,"discounts")</f>
        <v/>
      </c>
      <c r="X353" s="36">
        <f>ROUND(IF(ISNA(IF($F$7=0,0,INDIRECT(W354))),0,IF($F$7=0,0,INDIRECT(W354))),0)</f>
        <v/>
      </c>
    </row>
    <row r="354">
      <c r="B354" s="86" t="n"/>
      <c r="C354" s="22" t="n">
        <v>8346</v>
      </c>
      <c r="E354" s="22" t="inlineStr">
        <is>
          <t>Гармония</t>
        </is>
      </c>
      <c r="F354" s="105">
        <f>ROUNDUP(N355-(N355/100*X355),0)</f>
        <v/>
      </c>
      <c r="H354" s="22" t="inlineStr">
        <is>
          <t>Просвета</t>
        </is>
      </c>
      <c r="I354" s="22" t="n">
        <v>2007</v>
      </c>
      <c r="J354" s="75" t="inlineStr">
        <is>
          <t>9785901415405</t>
        </is>
      </c>
      <c r="K354" s="75" t="inlineStr">
        <is>
          <t>Книги</t>
        </is>
      </c>
      <c r="L354" s="22">
        <f>ROUND(100-(F355/(M355/100)),0)</f>
        <v/>
      </c>
      <c r="M354" s="105" t="n">
        <v>200</v>
      </c>
      <c r="N354" s="105" t="n">
        <v>174</v>
      </c>
      <c r="O354" s="20" t="inlineStr">
        <is>
          <t>https://magic-kniga.ru/items/8346</t>
        </is>
      </c>
      <c r="Q354" s="66" t="inlineStr">
        <is>
          <t>Мало</t>
        </is>
      </c>
      <c r="R354" s="20" t="n">
        <v>7</v>
      </c>
      <c r="V354" s="36">
        <f>MATCH(R355,discounts!A:A)</f>
        <v/>
      </c>
      <c r="W354" s="36">
        <f>ADDRESS(V355,$F$7+1,,,"discounts")</f>
        <v/>
      </c>
      <c r="X354" s="36">
        <f>ROUND(IF(ISNA(IF($F$7=0,0,INDIRECT(W355))),0,IF($F$7=0,0,INDIRECT(W355))),0)</f>
        <v/>
      </c>
    </row>
    <row r="355">
      <c r="B355" s="86" t="n"/>
      <c r="C355" s="22" t="n">
        <v>17567</v>
      </c>
      <c r="D355" s="22" t="inlineStr">
        <is>
          <t>Джонас Катрин</t>
        </is>
      </c>
      <c r="E355" s="22" t="inlineStr">
        <is>
          <t>Медитация лечит. Без боли в новую жизнь: программа на 30 дней</t>
        </is>
      </c>
      <c r="F355" s="105">
        <f>ROUNDUP(N356-(N356/100*X356),0)</f>
        <v/>
      </c>
      <c r="H355" s="22" t="inlineStr">
        <is>
          <t>Весь</t>
        </is>
      </c>
      <c r="I355" s="22" t="n">
        <v>2018</v>
      </c>
      <c r="J355" s="75" t="inlineStr">
        <is>
          <t>9785957333678</t>
        </is>
      </c>
      <c r="K355" s="75" t="inlineStr">
        <is>
          <t>Книги</t>
        </is>
      </c>
      <c r="L355" s="22">
        <f>ROUND(100-(F356/(M356/100)),0)</f>
        <v/>
      </c>
      <c r="M355" s="105" t="n">
        <v>480</v>
      </c>
      <c r="N355" s="105" t="n">
        <v>418</v>
      </c>
      <c r="O355" s="20" t="inlineStr">
        <is>
          <t>https://magic-kniga.ru/items/17567</t>
        </is>
      </c>
      <c r="Q355" s="66" t="inlineStr">
        <is>
          <t>Мало</t>
        </is>
      </c>
      <c r="R355" s="20" t="n">
        <v>3</v>
      </c>
      <c r="V355" s="36">
        <f>MATCH(R356,discounts!A:A)</f>
        <v/>
      </c>
      <c r="W355" s="36">
        <f>ADDRESS(V356,$F$7+1,,,"discounts")</f>
        <v/>
      </c>
      <c r="X355" s="36">
        <f>ROUND(IF(ISNA(IF($F$7=0,0,INDIRECT(W356))),0,IF($F$7=0,0,INDIRECT(W356))),0)</f>
        <v/>
      </c>
    </row>
    <row r="356">
      <c r="B356" s="86" t="n"/>
      <c r="C356" s="22" t="n">
        <v>22522</v>
      </c>
      <c r="E356" s="22" t="inlineStr">
        <is>
          <t>Поющие чаши. Теория и практика звукотерапии</t>
        </is>
      </c>
      <c r="F356" s="105">
        <f>ROUNDUP(N357-(N357/100*X357),0)</f>
        <v/>
      </c>
      <c r="H356" s="22" t="inlineStr">
        <is>
          <t>Magic-Kniga</t>
        </is>
      </c>
      <c r="I356" s="22" t="n">
        <v>2014</v>
      </c>
      <c r="J356" s="75" t="inlineStr">
        <is>
          <t>9785904844929</t>
        </is>
      </c>
      <c r="K356" s="75" t="inlineStr">
        <is>
          <t>Книги</t>
        </is>
      </c>
      <c r="L356" s="22">
        <f>ROUND(100-(F357/(M357/100)),0)</f>
        <v/>
      </c>
      <c r="M356" s="105" t="n">
        <v>422</v>
      </c>
      <c r="N356" s="105" t="n">
        <v>368</v>
      </c>
      <c r="O356" s="20" t="inlineStr">
        <is>
          <t>https://magic-kniga.ru/items/22522</t>
        </is>
      </c>
      <c r="P356" s="22" t="n">
        <v>369</v>
      </c>
      <c r="Q356" s="66" t="inlineStr">
        <is>
          <t>Больше 10</t>
        </is>
      </c>
      <c r="R356" s="20" t="n">
        <v>1</v>
      </c>
      <c r="S356" s="22" t="n">
        <v>16</v>
      </c>
      <c r="V356" s="36">
        <f>MATCH(R357,discounts!A:A)</f>
        <v/>
      </c>
      <c r="W356" s="36">
        <f>ADDRESS(V357,$F$7+1,,,"discounts")</f>
        <v/>
      </c>
      <c r="X356" s="36">
        <f>ROUND(IF(ISNA(IF($F$7=0,0,INDIRECT(W357))),0,IF($F$7=0,0,INDIRECT(W357))),0)</f>
        <v/>
      </c>
    </row>
    <row r="357">
      <c r="B357" s="86" t="n"/>
      <c r="C357" s="22" t="n">
        <v>24645</v>
      </c>
      <c r="D357" s="22" t="inlineStr">
        <is>
          <t>Ангеловская Ольга</t>
        </is>
      </c>
      <c r="E357" s="22" t="inlineStr">
        <is>
          <t>Все сбудется! Мандала - вся палитра магии для вашего счастья</t>
        </is>
      </c>
      <c r="F357" s="105">
        <f>ROUNDUP(N358-(N358/100*X358),0)</f>
        <v/>
      </c>
      <c r="H357" s="22" t="inlineStr">
        <is>
          <t>Весь</t>
        </is>
      </c>
      <c r="I357" s="22" t="n">
        <v>2015</v>
      </c>
      <c r="J357" s="75" t="inlineStr">
        <is>
          <t>9785957328131</t>
        </is>
      </c>
      <c r="K357" s="75" t="inlineStr">
        <is>
          <t>Книги</t>
        </is>
      </c>
      <c r="L357" s="22">
        <f>ROUND(100-(F358/(M358/100)),0)</f>
        <v/>
      </c>
      <c r="M357" s="105" t="n">
        <v>776</v>
      </c>
      <c r="N357" s="105" t="n">
        <v>676</v>
      </c>
      <c r="O357" s="20" t="inlineStr">
        <is>
          <t>https://magic-kniga.ru/items/24645</t>
        </is>
      </c>
      <c r="Q357" s="66" t="inlineStr">
        <is>
          <t>Мало</t>
        </is>
      </c>
      <c r="R357" s="20" t="n">
        <v>2</v>
      </c>
      <c r="V357" s="36">
        <f>MATCH(R358,discounts!A:A)</f>
        <v/>
      </c>
      <c r="W357" s="36">
        <f>ADDRESS(V358,$F$7+1,,,"discounts")</f>
        <v/>
      </c>
      <c r="X357" s="36">
        <f>ROUND(IF(ISNA(IF($F$7=0,0,INDIRECT(W358))),0,IF($F$7=0,0,INDIRECT(W358))),0)</f>
        <v/>
      </c>
    </row>
    <row r="358" ht="15" customHeight="1">
      <c r="B358" s="88" t="inlineStr">
        <is>
          <t>Тантра</t>
        </is>
      </c>
    </row>
    <row r="359">
      <c r="B359" s="86" t="n"/>
      <c r="C359" s="22" t="n">
        <v>18275</v>
      </c>
      <c r="D359" s="22" t="inlineStr">
        <is>
          <t>Вебстер Сэм</t>
        </is>
      </c>
      <c r="E359" s="22" t="inlineStr">
        <is>
          <t>Тантрическая Телема</t>
        </is>
      </c>
      <c r="F359" s="105">
        <f>ROUNDUP(N360-(N360/100*X360),0)</f>
        <v/>
      </c>
      <c r="H359" s="22" t="inlineStr">
        <is>
          <t>Касталия</t>
        </is>
      </c>
      <c r="I359" s="22" t="n">
        <v>2022</v>
      </c>
      <c r="J359" s="75" t="inlineStr">
        <is>
          <t>9785521164394</t>
        </is>
      </c>
      <c r="K359" s="75" t="inlineStr">
        <is>
          <t>Книги</t>
        </is>
      </c>
      <c r="L359" s="22">
        <f>ROUND(100-(F360/(M360/100)),0)</f>
        <v/>
      </c>
      <c r="M359" s="105" t="n">
        <v>1501</v>
      </c>
      <c r="N359" s="105" t="n">
        <v>1306</v>
      </c>
      <c r="O359" s="20" t="inlineStr">
        <is>
          <t>https://magic-kniga.ru/items/18275</t>
        </is>
      </c>
      <c r="Q359" s="66" t="inlineStr">
        <is>
          <t>Мало</t>
        </is>
      </c>
      <c r="R359" s="20" t="n">
        <v>8</v>
      </c>
      <c r="V359" s="36">
        <f>MATCH(R360,discounts!A:A)</f>
        <v/>
      </c>
      <c r="W359" s="36">
        <f>ADDRESS(V360,$F$7+1,,,"discounts")</f>
        <v/>
      </c>
      <c r="X359" s="36">
        <f>ROUND(IF(ISNA(IF($F$7=0,0,INDIRECT(W360))),0,IF($F$7=0,0,INDIRECT(W360))),0)</f>
        <v/>
      </c>
    </row>
    <row r="360" ht="15" customHeight="1">
      <c r="B360" s="88" t="inlineStr">
        <is>
          <t>Агни Йога</t>
        </is>
      </c>
    </row>
    <row r="361">
      <c r="B361" s="86" t="n"/>
      <c r="C361" s="22" t="n">
        <v>16812</v>
      </c>
      <c r="E361" s="22" t="inlineStr">
        <is>
          <t>Рерихи. Вехи духовного пути</t>
        </is>
      </c>
      <c r="F361" s="105">
        <f>ROUNDUP(N362-(N362/100*X362),0)</f>
        <v/>
      </c>
      <c r="H361" s="22" t="inlineStr">
        <is>
          <t>Дельфис</t>
        </is>
      </c>
      <c r="I361" s="22" t="n">
        <v>2014</v>
      </c>
      <c r="J361" s="75" t="inlineStr">
        <is>
          <t>9785933660507</t>
        </is>
      </c>
      <c r="K361" s="75" t="inlineStr">
        <is>
          <t>Книги</t>
        </is>
      </c>
      <c r="L361" s="22">
        <f>ROUND(100-(F362/(M362/100)),0)</f>
        <v/>
      </c>
      <c r="M361" s="105" t="n">
        <v>533</v>
      </c>
      <c r="N361" s="105" t="n">
        <v>464</v>
      </c>
      <c r="O361" s="20" t="inlineStr">
        <is>
          <t>https://magic-kniga.ru/items/16812</t>
        </is>
      </c>
      <c r="Q361" s="66" t="inlineStr">
        <is>
          <t>Мало</t>
        </is>
      </c>
      <c r="R361" s="20" t="n">
        <v>5</v>
      </c>
      <c r="V361" s="36">
        <f>MATCH(R362,discounts!A:A)</f>
        <v/>
      </c>
      <c r="W361" s="36">
        <f>ADDRESS(V362,$F$7+1,,,"discounts")</f>
        <v/>
      </c>
      <c r="X361" s="36">
        <f>ROUND(_xlfn.SINGLE(IF(ISNA(_xlfn.SINGLE(IF($F$7=0,0,INDIRECT(W362)))),0,IF($F$7=0,0,INDIRECT(W362)))),0)</f>
        <v/>
      </c>
    </row>
    <row r="362">
      <c r="B362" s="86" t="n"/>
      <c r="C362" s="22" t="n">
        <v>8166</v>
      </c>
      <c r="E362" s="22" t="inlineStr">
        <is>
          <t>Знамя культуры</t>
        </is>
      </c>
      <c r="F362" s="105">
        <f>ROUNDUP(N363-(N363/100*X363),0)</f>
        <v/>
      </c>
      <c r="H362" s="22" t="inlineStr">
        <is>
          <t>Звезды гор</t>
        </is>
      </c>
      <c r="I362" s="22" t="n">
        <v>2008</v>
      </c>
      <c r="J362" s="75" t="inlineStr">
        <is>
          <t>9789856780403</t>
        </is>
      </c>
      <c r="K362" s="75" t="inlineStr">
        <is>
          <t>Книги</t>
        </is>
      </c>
      <c r="L362" s="22">
        <f>ROUND(100-(F363/(M363/100)),0)</f>
        <v/>
      </c>
      <c r="M362" s="105" t="n">
        <v>574</v>
      </c>
      <c r="N362" s="105" t="n">
        <v>500</v>
      </c>
      <c r="O362" s="20" t="inlineStr">
        <is>
          <t>https://magic-kniga.ru/items/8166</t>
        </is>
      </c>
      <c r="Q362" s="66" t="inlineStr">
        <is>
          <t>Мало</t>
        </is>
      </c>
      <c r="R362" s="20" t="n">
        <v>6</v>
      </c>
      <c r="V362" s="36">
        <f>MATCH(R363,discounts!A:A)</f>
        <v/>
      </c>
      <c r="W362" s="36">
        <f>ADDRESS(V363,$F$7+1,,,"discounts")</f>
        <v/>
      </c>
      <c r="X362" s="36">
        <f>ROUND(_xlfn.SINGLE(IF(ISNA(_xlfn.SINGLE(IF($F$7=0,0,INDIRECT(W363)))),0,IF($F$7=0,0,INDIRECT(W363)))),0)</f>
        <v/>
      </c>
    </row>
    <row r="363">
      <c r="B363" s="86" t="n"/>
      <c r="C363" s="22" t="n">
        <v>9737</v>
      </c>
      <c r="D363" s="22" t="inlineStr">
        <is>
          <t>Шапошникова Л.В.</t>
        </is>
      </c>
      <c r="E363" s="22" t="inlineStr">
        <is>
          <t>Держава Рерихов. Том 2. Сб. ст. В 2-х томах (комплект)</t>
        </is>
      </c>
      <c r="F363" s="105">
        <f>ROUNDUP(N364-(N364/100*X364),0)</f>
        <v/>
      </c>
      <c r="H363" s="22" t="inlineStr">
        <is>
          <t>МЦР</t>
        </is>
      </c>
      <c r="I363" s="22" t="n">
        <v>2006</v>
      </c>
      <c r="J363" s="75" t="inlineStr">
        <is>
          <t>9785869881717</t>
        </is>
      </c>
      <c r="K363" s="75" t="inlineStr">
        <is>
          <t>Книги</t>
        </is>
      </c>
      <c r="L363" s="22">
        <f>ROUND(100-(F364/(M364/100)),0)</f>
        <v/>
      </c>
      <c r="M363" s="105" t="n">
        <v>1113</v>
      </c>
      <c r="N363" s="105" t="n">
        <v>969</v>
      </c>
      <c r="O363" s="20" t="inlineStr">
        <is>
          <t>https://magic-kniga.ru/items/9737</t>
        </is>
      </c>
      <c r="Q363" s="66" t="inlineStr">
        <is>
          <t>Мало</t>
        </is>
      </c>
      <c r="R363" s="20" t="n">
        <v>7</v>
      </c>
      <c r="V363" s="36">
        <f>MATCH(R364,discounts!A:A)</f>
        <v/>
      </c>
      <c r="W363" s="36">
        <f>ADDRESS(V364,$F$7+1,,,"discounts")</f>
        <v/>
      </c>
      <c r="X363" s="36">
        <f>ROUND(_xlfn.SINGLE(IF(ISNA(_xlfn.SINGLE(IF($F$7=0,0,INDIRECT(W364)))),0,IF($F$7=0,0,INDIRECT(W364)))),0)</f>
        <v/>
      </c>
    </row>
    <row r="364">
      <c r="B364" s="86" t="n"/>
      <c r="C364" s="22" t="n">
        <v>20443</v>
      </c>
      <c r="D364" s="22" t="inlineStr">
        <is>
          <t>Владимиров Александр</t>
        </is>
      </c>
      <c r="E364" s="22" t="inlineStr">
        <is>
          <t>Современное рериховское движение</t>
        </is>
      </c>
      <c r="F364" s="105">
        <f>ROUNDUP(N365-(N365/100*X365),0)</f>
        <v/>
      </c>
      <c r="H364" s="22" t="inlineStr">
        <is>
          <t>Беловодье</t>
        </is>
      </c>
      <c r="I364" s="22" t="n">
        <v>2013</v>
      </c>
      <c r="J364" s="75" t="inlineStr">
        <is>
          <t>9785934541713</t>
        </is>
      </c>
      <c r="K364" s="75" t="inlineStr">
        <is>
          <t>Книги</t>
        </is>
      </c>
      <c r="L364" s="22">
        <f>ROUND(100-(F365/(M365/100)),0)</f>
        <v/>
      </c>
      <c r="M364" s="105" t="n">
        <v>92</v>
      </c>
      <c r="N364" s="105" t="n">
        <v>81</v>
      </c>
      <c r="O364" s="20" t="inlineStr">
        <is>
          <t>https://magic-kniga.ru/items/20443</t>
        </is>
      </c>
      <c r="Q364" s="66" t="inlineStr">
        <is>
          <t>Мало</t>
        </is>
      </c>
      <c r="R364" s="20" t="n">
        <v>5</v>
      </c>
      <c r="V364" s="36">
        <f>MATCH(R365,discounts!A:A)</f>
        <v/>
      </c>
      <c r="W364" s="36">
        <f>ADDRESS(V365,$F$7+1,,,"discounts")</f>
        <v/>
      </c>
      <c r="X364" s="36">
        <f>ROUND(_xlfn.SINGLE(IF(ISNA(_xlfn.SINGLE(IF($F$7=0,0,INDIRECT(W365)))),0,IF($F$7=0,0,INDIRECT(W365)))),0)</f>
        <v/>
      </c>
    </row>
    <row r="365" ht="15" customHeight="1">
      <c r="B365" s="88" t="inlineStr">
        <is>
          <t>Уфология и космология</t>
        </is>
      </c>
    </row>
    <row r="366">
      <c r="B366" s="86" t="n"/>
      <c r="C366" s="22" t="n">
        <v>15669</v>
      </c>
      <c r="D366" s="22" t="inlineStr">
        <is>
          <t>Радчук Е.Е</t>
        </is>
      </c>
      <c r="E366" s="22" t="inlineStr">
        <is>
          <t>Палеовизит: Версия происхождения человеческой цивилизации</t>
        </is>
      </c>
      <c r="F366" s="105">
        <f>ROUNDUP(N367-(N367/100*X367),0)</f>
        <v/>
      </c>
      <c r="H366" s="22" t="inlineStr">
        <is>
          <t>Згировский А.А.</t>
        </is>
      </c>
      <c r="I366" s="22" t="n">
        <v>2004</v>
      </c>
      <c r="J366" s="75" t="inlineStr">
        <is>
          <t>9789856327509</t>
        </is>
      </c>
      <c r="K366" s="75" t="inlineStr">
        <is>
          <t>Книги</t>
        </is>
      </c>
      <c r="L366" s="22">
        <f>ROUND(100-(F367/(M367/100)),0)</f>
        <v/>
      </c>
      <c r="M366" s="105" t="n">
        <v>465</v>
      </c>
      <c r="N366" s="105" t="n">
        <v>405</v>
      </c>
      <c r="O366" s="20" t="inlineStr">
        <is>
          <t>https://magic-kniga.ru/items/15669</t>
        </is>
      </c>
      <c r="Q366" s="66" t="inlineStr">
        <is>
          <t>Мало</t>
        </is>
      </c>
      <c r="R366" s="20" t="n">
        <v>3</v>
      </c>
      <c r="V366" s="36">
        <f>MATCH(R367,discounts!A:A)</f>
        <v/>
      </c>
      <c r="W366" s="36">
        <f>ADDRESS(V367,$F$7+1,,,"discounts")</f>
        <v/>
      </c>
      <c r="X366" s="36">
        <f>ROUND(_xlfn.SINGLE(IF(ISNA(_xlfn.SINGLE(IF($F$7=0,0,INDIRECT(W367)))),0,IF($F$7=0,0,INDIRECT(W367)))),0)</f>
        <v/>
      </c>
    </row>
    <row r="367">
      <c r="B367" s="86" t="n"/>
      <c r="C367" s="22" t="n">
        <v>17199</v>
      </c>
      <c r="D367" s="22" t="inlineStr">
        <is>
          <t>Сибирцев В.А.</t>
        </is>
      </c>
      <c r="E367" s="22" t="inlineStr">
        <is>
          <t>Жизнь и разум. Раскрытые тайны Вселенной</t>
        </is>
      </c>
      <c r="F367" s="105">
        <f>ROUNDUP(N368-(N368/100*X368),0)</f>
        <v/>
      </c>
      <c r="H367" s="22" t="inlineStr">
        <is>
          <t>Амрита-русь</t>
        </is>
      </c>
      <c r="I367" s="22" t="n">
        <v>2012</v>
      </c>
      <c r="J367" s="75" t="inlineStr">
        <is>
          <t>9785413010228</t>
        </is>
      </c>
      <c r="K367" s="75" t="inlineStr">
        <is>
          <t>Книги</t>
        </is>
      </c>
      <c r="L367" s="22">
        <f>ROUND(100-(F368/(M368/100)),0)</f>
        <v/>
      </c>
      <c r="M367" s="105" t="n">
        <v>608</v>
      </c>
      <c r="N367" s="105" t="n">
        <v>529</v>
      </c>
      <c r="O367" s="20" t="inlineStr">
        <is>
          <t>https://magic-kniga.ru/items/17199</t>
        </is>
      </c>
      <c r="Q367" s="66" t="inlineStr">
        <is>
          <t>Мало</t>
        </is>
      </c>
      <c r="R367" s="20" t="n">
        <v>2</v>
      </c>
      <c r="V367" s="36">
        <f>MATCH(R368,discounts!A:A)</f>
        <v/>
      </c>
      <c r="W367" s="36">
        <f>ADDRESS(V368,$F$7+1,,,"discounts")</f>
        <v/>
      </c>
      <c r="X367" s="36">
        <f>ROUND(_xlfn.SINGLE(IF(ISNA(_xlfn.SINGLE(IF($F$7=0,0,INDIRECT(W368)))),0,IF($F$7=0,0,INDIRECT(W368)))),0)</f>
        <v/>
      </c>
    </row>
    <row r="368">
      <c r="B368" s="86" t="n"/>
      <c r="C368" s="22" t="n">
        <v>22296</v>
      </c>
      <c r="D368" s="22" t="inlineStr">
        <is>
          <t>Климкевич Светлана Титовна</t>
        </is>
      </c>
      <c r="E368" s="22" t="inlineStr">
        <is>
          <t>Метатрон. Мы в Галактике</t>
        </is>
      </c>
      <c r="F368" s="105">
        <f>ROUNDUP(N369-(N369/100*X369),0)</f>
        <v/>
      </c>
      <c r="H368" s="22" t="inlineStr">
        <is>
          <t>Велигор</t>
        </is>
      </c>
      <c r="I368" s="22" t="n">
        <v>2014</v>
      </c>
      <c r="J368" s="75" t="inlineStr">
        <is>
          <t>9785888752289</t>
        </is>
      </c>
      <c r="K368" s="75" t="inlineStr">
        <is>
          <t>Книги</t>
        </is>
      </c>
      <c r="L368" s="22">
        <f>ROUND(100-(F369/(M369/100)),0)</f>
        <v/>
      </c>
      <c r="M368" s="105" t="n">
        <v>145</v>
      </c>
      <c r="N368" s="105" t="n">
        <v>127</v>
      </c>
      <c r="O368" s="20" t="inlineStr">
        <is>
          <t>https://magic-kniga.ru/items/22296</t>
        </is>
      </c>
      <c r="Q368" s="66" t="inlineStr">
        <is>
          <t>Мало</t>
        </is>
      </c>
      <c r="R368" s="20" t="n">
        <v>6</v>
      </c>
      <c r="V368" s="36">
        <f>MATCH(R369,discounts!A:A)</f>
        <v/>
      </c>
      <c r="W368" s="36">
        <f>ADDRESS(V369,$F$7+1,,,"discounts")</f>
        <v/>
      </c>
      <c r="X368" s="36">
        <f>ROUND(_xlfn.SINGLE(IF(ISNA(_xlfn.SINGLE(IF($F$7=0,0,INDIRECT(W369)))),0,IF($F$7=0,0,INDIRECT(W369)))),0)</f>
        <v/>
      </c>
    </row>
    <row r="369" ht="15" customHeight="1">
      <c r="B369" s="88" t="inlineStr">
        <is>
          <t>Христианство</t>
        </is>
      </c>
    </row>
    <row r="370">
      <c r="B370" s="86" t="n"/>
      <c r="C370" s="22" t="n">
        <v>21744</v>
      </c>
      <c r="D370" s="22" t="inlineStr">
        <is>
          <t>Самойленко В.</t>
        </is>
      </c>
      <c r="E370" s="22" t="inlineStr">
        <is>
          <t>Утешение как Путь преображения в Богочеловека</t>
        </is>
      </c>
      <c r="F370" s="105">
        <f>ROUNDUP(N371-(N371/100*X371),0)</f>
        <v/>
      </c>
      <c r="H370" s="22" t="inlineStr">
        <is>
          <t>Амрита-русь</t>
        </is>
      </c>
      <c r="I370" s="22" t="n">
        <v>2014</v>
      </c>
      <c r="J370" s="75" t="inlineStr">
        <is>
          <t>9785000531716</t>
        </is>
      </c>
      <c r="K370" s="75" t="inlineStr">
        <is>
          <t>Книги</t>
        </is>
      </c>
      <c r="L370" s="22">
        <f>ROUND(100-(F371/(M371/100)),0)</f>
        <v/>
      </c>
      <c r="M370" s="105" t="n">
        <v>152</v>
      </c>
      <c r="N370" s="105" t="n">
        <v>133</v>
      </c>
      <c r="O370" s="20" t="inlineStr">
        <is>
          <t>https://magic-kniga.ru/items/21744</t>
        </is>
      </c>
      <c r="Q370" s="66" t="inlineStr">
        <is>
          <t>Мало</t>
        </is>
      </c>
      <c r="R370" s="20" t="n">
        <v>2</v>
      </c>
      <c r="V370" s="36">
        <f>MATCH(R371,discounts!A:A)</f>
        <v/>
      </c>
      <c r="W370" s="36">
        <f>ADDRESS(V371,$F$7+1,,,"discounts")</f>
        <v/>
      </c>
      <c r="X370" s="36">
        <f>ROUND(IF(ISNA(IF($F$7=0,0,INDIRECT(W371))),0,IF($F$7=0,0,INDIRECT(W371))),0)</f>
        <v/>
      </c>
    </row>
    <row r="371">
      <c r="B371" s="86" t="n"/>
      <c r="C371" s="22" t="n">
        <v>21917</v>
      </c>
      <c r="D371" s="22" t="inlineStr">
        <is>
          <t>Сост. Пономарев П.</t>
        </is>
      </c>
      <c r="E371" s="22" t="inlineStr">
        <is>
          <t>Духовная мудрость Валаама</t>
        </is>
      </c>
      <c r="F371" s="105">
        <f>ROUNDUP(N372-(N372/100*X372),0)</f>
        <v/>
      </c>
      <c r="H371" s="22" t="inlineStr">
        <is>
          <t>Сибирская Благозвонница</t>
        </is>
      </c>
      <c r="I371" s="22" t="n">
        <v>2014</v>
      </c>
      <c r="J371" s="75" t="inlineStr">
        <is>
          <t>9785913628596</t>
        </is>
      </c>
      <c r="K371" s="75" t="inlineStr">
        <is>
          <t>Книги</t>
        </is>
      </c>
      <c r="L371" s="22">
        <f>ROUND(100-(F372/(M372/100)),0)</f>
        <v/>
      </c>
      <c r="M371" s="105" t="n">
        <v>111</v>
      </c>
      <c r="N371" s="105" t="n">
        <v>97</v>
      </c>
      <c r="O371" s="20" t="inlineStr">
        <is>
          <t>https://magic-kniga.ru/items/21917</t>
        </is>
      </c>
      <c r="Q371" s="66" t="inlineStr">
        <is>
          <t>Мало</t>
        </is>
      </c>
      <c r="R371" s="20" t="n">
        <v>7</v>
      </c>
      <c r="V371" s="36">
        <f>MATCH(R372,discounts!A:A)</f>
        <v/>
      </c>
      <c r="W371" s="36">
        <f>ADDRESS(V372,$F$7+1,,,"discounts")</f>
        <v/>
      </c>
      <c r="X371" s="36">
        <f>ROUND(IF(ISNA(IF($F$7=0,0,INDIRECT(W372))),0,IF($F$7=0,0,INDIRECT(W372))),0)</f>
        <v/>
      </c>
    </row>
    <row r="372">
      <c r="B372" s="86" t="n"/>
      <c r="C372" s="22" t="n">
        <v>18939</v>
      </c>
      <c r="D372" s="22" t="inlineStr">
        <is>
          <t>Фомин А. В.</t>
        </is>
      </c>
      <c r="E372" s="22" t="inlineStr">
        <is>
          <t>Неслучайные «случайности», или на все воля Божья</t>
        </is>
      </c>
      <c r="F372" s="105">
        <f>ROUNDUP(N373-(N373/100*X373),0)</f>
        <v/>
      </c>
      <c r="H372" s="22" t="inlineStr">
        <is>
          <t>Новая мысль</t>
        </is>
      </c>
      <c r="I372" s="22" t="n">
        <v>2013</v>
      </c>
      <c r="J372" s="75" t="inlineStr">
        <is>
          <t>9785902716280</t>
        </is>
      </c>
      <c r="K372" s="75" t="inlineStr">
        <is>
          <t>Книги</t>
        </is>
      </c>
      <c r="L372" s="22">
        <f>ROUND(100-(F373/(M373/100)),0)</f>
        <v/>
      </c>
      <c r="M372" s="105" t="n">
        <v>292</v>
      </c>
      <c r="N372" s="105" t="n">
        <v>255</v>
      </c>
      <c r="O372" s="20" t="inlineStr">
        <is>
          <t>https://magic-kniga.ru/items/18939</t>
        </is>
      </c>
      <c r="Q372" s="66" t="inlineStr">
        <is>
          <t>Мало</t>
        </is>
      </c>
      <c r="R372" s="20" t="n">
        <v>7</v>
      </c>
      <c r="V372" s="36">
        <f>MATCH(R373,discounts!A:A)</f>
        <v/>
      </c>
      <c r="W372" s="36">
        <f>ADDRESS(V373,$F$7+1,,,"discounts")</f>
        <v/>
      </c>
      <c r="X372" s="36">
        <f>ROUND(IF(ISNA(IF($F$7=0,0,INDIRECT(W373))),0,IF($F$7=0,0,INDIRECT(W373))),0)</f>
        <v/>
      </c>
    </row>
    <row r="373">
      <c r="B373" s="86" t="n"/>
      <c r="C373" s="22" t="n">
        <v>19180</v>
      </c>
      <c r="D373" s="22" t="inlineStr">
        <is>
          <t>Степанова Наталья Ивановна</t>
        </is>
      </c>
      <c r="E373" s="22" t="inlineStr">
        <is>
          <t>Большая книга пасхальных поздравлений</t>
        </is>
      </c>
      <c r="F373" s="105">
        <f>ROUNDUP(N374-(N374/100*X374),0)</f>
        <v/>
      </c>
      <c r="H373" s="22" t="inlineStr">
        <is>
          <t>Рипол Классик</t>
        </is>
      </c>
      <c r="I373" s="22" t="n">
        <v>2013</v>
      </c>
      <c r="J373" s="75" t="inlineStr">
        <is>
          <t>9785386060039</t>
        </is>
      </c>
      <c r="K373" s="75" t="inlineStr">
        <is>
          <t>Книги</t>
        </is>
      </c>
      <c r="L373" s="22">
        <f>ROUND(100-(F374/(M374/100)),0)</f>
        <v/>
      </c>
      <c r="M373" s="105" t="n">
        <v>147</v>
      </c>
      <c r="N373" s="105" t="n">
        <v>128</v>
      </c>
      <c r="O373" s="20" t="inlineStr">
        <is>
          <t>https://magic-kniga.ru/items/19180</t>
        </is>
      </c>
      <c r="Q373" s="66" t="inlineStr">
        <is>
          <t>Мало</t>
        </is>
      </c>
      <c r="R373" s="20" t="n">
        <v>5</v>
      </c>
      <c r="V373" s="36">
        <f>MATCH(R374,discounts!A:A)</f>
        <v/>
      </c>
      <c r="W373" s="36">
        <f>ADDRESS(V374,$F$7+1,,,"discounts")</f>
        <v/>
      </c>
      <c r="X373" s="36">
        <f>ROUND(IF(ISNA(IF($F$7=0,0,INDIRECT(W374))),0,IF($F$7=0,0,INDIRECT(W374))),0)</f>
        <v/>
      </c>
    </row>
    <row r="374">
      <c r="B374" s="86" t="n"/>
      <c r="C374" s="22" t="n">
        <v>19728</v>
      </c>
      <c r="E374" s="22" t="inlineStr">
        <is>
          <t>Акафист Николаю Святителю</t>
        </is>
      </c>
      <c r="F374" s="105">
        <f>ROUNDUP(N375-(N375/100*X375),0)</f>
        <v/>
      </c>
      <c r="H374" s="22" t="inlineStr">
        <is>
          <t>Амрита-русь</t>
        </is>
      </c>
      <c r="I374" s="22" t="n">
        <v>2013</v>
      </c>
      <c r="J374" s="75" t="inlineStr">
        <is>
          <t>9785906304667</t>
        </is>
      </c>
      <c r="K374" s="75" t="inlineStr">
        <is>
          <t>Книги</t>
        </is>
      </c>
      <c r="L374" s="22">
        <f>ROUND(100-(F375/(M375/100)),0)</f>
        <v/>
      </c>
      <c r="M374" s="105" t="n">
        <v>880</v>
      </c>
      <c r="N374" s="105" t="n">
        <v>766</v>
      </c>
      <c r="O374" s="20" t="inlineStr">
        <is>
          <t>https://magic-kniga.ru/items/19728</t>
        </is>
      </c>
      <c r="Q374" s="66" t="inlineStr">
        <is>
          <t>Мало</t>
        </is>
      </c>
      <c r="R374" s="20" t="n">
        <v>2</v>
      </c>
      <c r="V374" s="36">
        <f>MATCH(R375,discounts!A:A)</f>
        <v/>
      </c>
      <c r="W374" s="36">
        <f>ADDRESS(V375,$F$7+1,,,"discounts")</f>
        <v/>
      </c>
      <c r="X374" s="36">
        <f>ROUND(IF(ISNA(IF($F$7=0,0,INDIRECT(W375))),0,IF($F$7=0,0,INDIRECT(W375))),0)</f>
        <v/>
      </c>
    </row>
    <row r="375">
      <c r="B375" s="86" t="n"/>
      <c r="C375" s="22" t="n">
        <v>20008</v>
      </c>
      <c r="E375" s="22" t="inlineStr">
        <is>
          <t>ХРИСТОС. Послания пробуждающемуся человечеству. Том 1</t>
        </is>
      </c>
      <c r="F375" s="105">
        <f>ROUNDUP(N376-(N376/100*X376),0)</f>
        <v/>
      </c>
      <c r="H375" s="22" t="inlineStr">
        <is>
          <t>Золотое сечение</t>
        </is>
      </c>
      <c r="I375" s="22" t="n">
        <v>2013</v>
      </c>
      <c r="J375" s="75" t="inlineStr">
        <is>
          <t>9785910782260</t>
        </is>
      </c>
      <c r="K375" s="75" t="inlineStr">
        <is>
          <t>Книги</t>
        </is>
      </c>
      <c r="L375" s="22">
        <f>ROUND(100-(F376/(M376/100)),0)</f>
        <v/>
      </c>
      <c r="M375" s="105" t="n">
        <v>2777</v>
      </c>
      <c r="N375" s="105" t="n">
        <v>2416</v>
      </c>
      <c r="O375" s="20" t="inlineStr">
        <is>
          <t>https://magic-kniga.ru/items/20008</t>
        </is>
      </c>
      <c r="Q375" s="66" t="inlineStr">
        <is>
          <t>Мало</t>
        </is>
      </c>
      <c r="R375" s="20" t="n">
        <v>6</v>
      </c>
      <c r="V375" s="36">
        <f>MATCH(R376,discounts!A:A)</f>
        <v/>
      </c>
      <c r="W375" s="36">
        <f>ADDRESS(V376,$F$7+1,,,"discounts")</f>
        <v/>
      </c>
      <c r="X375" s="36">
        <f>ROUND(IF(ISNA(IF($F$7=0,0,INDIRECT(W376))),0,IF($F$7=0,0,INDIRECT(W376))),0)</f>
        <v/>
      </c>
    </row>
    <row r="376">
      <c r="B376" s="86" t="n"/>
      <c r="C376" s="22" t="n">
        <v>20072</v>
      </c>
      <c r="D376" s="22" t="inlineStr">
        <is>
          <t>Елецкая Елена Анатольевна</t>
        </is>
      </c>
      <c r="E376" s="22" t="inlineStr">
        <is>
          <t>Семь Великих Таинств в православии</t>
        </is>
      </c>
      <c r="F376" s="105">
        <f>ROUNDUP(N377-(N377/100*X377),0)</f>
        <v/>
      </c>
      <c r="H376" s="22" t="inlineStr">
        <is>
          <t>Феникс</t>
        </is>
      </c>
      <c r="I376" s="22" t="n">
        <v>2014</v>
      </c>
      <c r="J376" s="75" t="inlineStr">
        <is>
          <t>9785222216552</t>
        </is>
      </c>
      <c r="K376" s="75" t="inlineStr">
        <is>
          <t>Книги</t>
        </is>
      </c>
      <c r="L376" s="22">
        <f>ROUND(100-(F377/(M377/100)),0)</f>
        <v/>
      </c>
      <c r="M376" s="105" t="n">
        <v>50</v>
      </c>
      <c r="N376" s="105" t="n">
        <v>44</v>
      </c>
      <c r="O376" s="20" t="inlineStr">
        <is>
          <t>https://magic-kniga.ru/items/20072</t>
        </is>
      </c>
      <c r="Q376" s="66" t="inlineStr">
        <is>
          <t>Мало</t>
        </is>
      </c>
      <c r="R376" s="20" t="n">
        <v>6</v>
      </c>
      <c r="V376" s="36">
        <f>MATCH(R377,discounts!A:A)</f>
        <v/>
      </c>
      <c r="W376" s="36">
        <f>ADDRESS(V377,$F$7+1,,,"discounts")</f>
        <v/>
      </c>
      <c r="X376" s="36">
        <f>ROUND(IF(ISNA(IF($F$7=0,0,INDIRECT(W377))),0,IF($F$7=0,0,INDIRECT(W377))),0)</f>
        <v/>
      </c>
    </row>
    <row r="377">
      <c r="B377" s="86" t="n"/>
      <c r="C377" s="22" t="n">
        <v>20141</v>
      </c>
      <c r="D377" s="22" t="inlineStr">
        <is>
          <t>Барышникова Г.А.</t>
        </is>
      </c>
      <c r="E377" s="22" t="inlineStr">
        <is>
          <t>Прейскурант возможностей. Три перепутья дороги</t>
        </is>
      </c>
      <c r="F377" s="105">
        <f>ROUNDUP(N378-(N378/100*X378),0)</f>
        <v/>
      </c>
      <c r="H377" s="22" t="inlineStr">
        <is>
          <t>Амрита-русь</t>
        </is>
      </c>
      <c r="I377" s="22" t="n">
        <v>2014</v>
      </c>
      <c r="J377" s="75" t="inlineStr">
        <is>
          <t>9785000530771</t>
        </is>
      </c>
      <c r="K377" s="75" t="inlineStr">
        <is>
          <t>Книги</t>
        </is>
      </c>
      <c r="L377" s="22">
        <f>ROUND(100-(F378/(M378/100)),0)</f>
        <v/>
      </c>
      <c r="M377" s="105" t="n">
        <v>224</v>
      </c>
      <c r="N377" s="105" t="n">
        <v>195</v>
      </c>
      <c r="O377" s="20" t="inlineStr">
        <is>
          <t>https://magic-kniga.ru/items/20141</t>
        </is>
      </c>
      <c r="Q377" s="66" t="inlineStr">
        <is>
          <t>Мало</t>
        </is>
      </c>
      <c r="R377" s="20" t="n">
        <v>2</v>
      </c>
      <c r="V377" s="36">
        <f>MATCH(R378,discounts!A:A)</f>
        <v/>
      </c>
      <c r="W377" s="36">
        <f>ADDRESS(V378,$F$7+1,,,"discounts")</f>
        <v/>
      </c>
      <c r="X377" s="36">
        <f>ROUND(IF(ISNA(IF($F$7=0,0,INDIRECT(W378))),0,IF($F$7=0,0,INDIRECT(W378))),0)</f>
        <v/>
      </c>
    </row>
    <row r="378">
      <c r="B378" s="86" t="n"/>
      <c r="C378" s="22" t="n">
        <v>20439</v>
      </c>
      <c r="D378" s="22" t="inlineStr">
        <is>
          <t>Бессонов Игорь Александрович</t>
        </is>
      </c>
      <c r="E378" s="22" t="inlineStr">
        <is>
          <t>Библейские пророчества об исламе. Доказательство духовного единства авраамических религий</t>
        </is>
      </c>
      <c r="F378" s="105">
        <f>ROUNDUP(N379-(N379/100*X379),0)</f>
        <v/>
      </c>
      <c r="H378" s="22" t="inlineStr">
        <is>
          <t>Беловодье</t>
        </is>
      </c>
      <c r="I378" s="22" t="n">
        <v>2011</v>
      </c>
      <c r="J378" s="75" t="inlineStr">
        <is>
          <t>9785934541515</t>
        </is>
      </c>
      <c r="K378" s="75" t="inlineStr">
        <is>
          <t>Книги</t>
        </is>
      </c>
      <c r="L378" s="22">
        <f>ROUND(100-(F379/(M379/100)),0)</f>
        <v/>
      </c>
      <c r="M378" s="105" t="n">
        <v>92</v>
      </c>
      <c r="N378" s="105" t="n">
        <v>81</v>
      </c>
      <c r="O378" s="20" t="inlineStr">
        <is>
          <t>https://magic-kniga.ru/items/20439</t>
        </is>
      </c>
      <c r="Q378" s="66" t="inlineStr">
        <is>
          <t>Мало</t>
        </is>
      </c>
      <c r="R378" s="20" t="n">
        <v>5</v>
      </c>
      <c r="V378" s="36">
        <f>MATCH(R379,discounts!A:A)</f>
        <v/>
      </c>
      <c r="W378" s="36">
        <f>ADDRESS(V379,$F$7+1,,,"discounts")</f>
        <v/>
      </c>
      <c r="X378" s="36">
        <f>ROUND(IF(ISNA(IF($F$7=0,0,INDIRECT(W379))),0,IF($F$7=0,0,INDIRECT(W379))),0)</f>
        <v/>
      </c>
    </row>
    <row r="379">
      <c r="B379" s="86" t="n"/>
      <c r="C379" s="22" t="n">
        <v>20440</v>
      </c>
      <c r="D379" s="22" t="inlineStr">
        <is>
          <t>Владимиров Александр</t>
        </is>
      </c>
      <c r="E379" s="22" t="inlineStr">
        <is>
          <t>В поисках Православия. Современники</t>
        </is>
      </c>
      <c r="F379" s="105">
        <f>ROUNDUP(N380-(N380/100*X380),0)</f>
        <v/>
      </c>
      <c r="H379" s="22" t="inlineStr">
        <is>
          <t>Беловодье</t>
        </is>
      </c>
      <c r="I379" s="22" t="n">
        <v>2000</v>
      </c>
      <c r="J379" s="75" t="inlineStr">
        <is>
          <t>9785934540051</t>
        </is>
      </c>
      <c r="K379" s="75" t="inlineStr">
        <is>
          <t>Книги</t>
        </is>
      </c>
      <c r="L379" s="22">
        <f>ROUND(100-(F380/(M380/100)),0)</f>
        <v/>
      </c>
      <c r="M379" s="105" t="n">
        <v>92</v>
      </c>
      <c r="N379" s="105" t="n">
        <v>81</v>
      </c>
      <c r="O379" s="20" t="inlineStr">
        <is>
          <t>https://magic-kniga.ru/items/20440</t>
        </is>
      </c>
      <c r="Q379" s="66" t="inlineStr">
        <is>
          <t>Мало</t>
        </is>
      </c>
      <c r="R379" s="20" t="n">
        <v>5</v>
      </c>
      <c r="V379" s="36">
        <f>MATCH(R380,discounts!A:A)</f>
        <v/>
      </c>
      <c r="W379" s="36">
        <f>ADDRESS(V380,$F$7+1,,,"discounts")</f>
        <v/>
      </c>
      <c r="X379" s="36">
        <f>ROUND(IF(ISNA(IF($F$7=0,0,INDIRECT(W380))),0,IF($F$7=0,0,INDIRECT(W380))),0)</f>
        <v/>
      </c>
    </row>
    <row r="380">
      <c r="B380" s="86" t="n"/>
      <c r="C380" s="22" t="n">
        <v>9852</v>
      </c>
      <c r="D380" s="22" t="inlineStr">
        <is>
          <t>Калашникова С.А.</t>
        </is>
      </c>
      <c r="E380" s="22" t="inlineStr">
        <is>
          <t>Источник жизни мой - Бог совершенный</t>
        </is>
      </c>
      <c r="F380" s="105">
        <f>ROUNDUP(N381-(N381/100*X381),0)</f>
        <v/>
      </c>
      <c r="H380" s="22" t="inlineStr">
        <is>
          <t>Амрита-русь</t>
        </is>
      </c>
      <c r="I380" s="22" t="n">
        <v>2005</v>
      </c>
      <c r="J380" s="75" t="inlineStr">
        <is>
          <t>9785943552984</t>
        </is>
      </c>
      <c r="K380" s="75" t="inlineStr">
        <is>
          <t>Книги</t>
        </is>
      </c>
      <c r="L380" s="22">
        <f>ROUND(100-(F381/(M381/100)),0)</f>
        <v/>
      </c>
      <c r="M380" s="105" t="n">
        <v>151</v>
      </c>
      <c r="N380" s="105" t="n">
        <v>132</v>
      </c>
      <c r="O380" s="20" t="inlineStr">
        <is>
          <t>https://magic-kniga.ru/items/9852</t>
        </is>
      </c>
      <c r="Q380" s="66" t="inlineStr">
        <is>
          <t>Мало</t>
        </is>
      </c>
      <c r="R380" s="20" t="n">
        <v>6</v>
      </c>
      <c r="V380" s="36">
        <f>MATCH(R381,discounts!A:A)</f>
        <v/>
      </c>
      <c r="W380" s="36">
        <f>ADDRESS(V381,$F$7+1,,,"discounts")</f>
        <v/>
      </c>
      <c r="X380" s="36">
        <f>ROUND(IF(ISNA(IF($F$7=0,0,INDIRECT(W381))),0,IF($F$7=0,0,INDIRECT(W381))),0)</f>
        <v/>
      </c>
    </row>
    <row r="381">
      <c r="B381" s="86" t="n"/>
      <c r="C381" s="22" t="n">
        <v>10012</v>
      </c>
      <c r="D381" s="22" t="inlineStr">
        <is>
          <t>Никольская Т.Е.</t>
        </is>
      </c>
      <c r="E381" s="22" t="inlineStr">
        <is>
          <t>На пути к храму</t>
        </is>
      </c>
      <c r="F381" s="105">
        <f>ROUNDUP(N382-(N382/100*X382),0)</f>
        <v/>
      </c>
      <c r="H381" s="22" t="inlineStr">
        <is>
          <t>Вектор</t>
        </is>
      </c>
      <c r="I381" s="22" t="n">
        <v>2009</v>
      </c>
      <c r="J381" s="75" t="inlineStr">
        <is>
          <t>9785968412959</t>
        </is>
      </c>
      <c r="K381" s="75" t="inlineStr">
        <is>
          <t>Книги</t>
        </is>
      </c>
      <c r="L381" s="22">
        <f>ROUND(100-(F382/(M382/100)),0)</f>
        <v/>
      </c>
      <c r="M381" s="105" t="n">
        <v>43</v>
      </c>
      <c r="N381" s="105" t="n">
        <v>38</v>
      </c>
      <c r="O381" s="20" t="inlineStr">
        <is>
          <t>https://magic-kniga.ru/items/10012</t>
        </is>
      </c>
      <c r="Q381" s="66" t="inlineStr">
        <is>
          <t>Мало</t>
        </is>
      </c>
      <c r="R381" s="20" t="n">
        <v>7</v>
      </c>
      <c r="V381" s="36">
        <f>MATCH(R382,discounts!A:A)</f>
        <v/>
      </c>
      <c r="W381" s="36">
        <f>ADDRESS(V382,$F$7+1,,,"discounts")</f>
        <v/>
      </c>
      <c r="X381" s="36">
        <f>ROUND(IF(ISNA(IF($F$7=0,0,INDIRECT(W382))),0,IF($F$7=0,0,INDIRECT(W382))),0)</f>
        <v/>
      </c>
    </row>
    <row r="382">
      <c r="B382" s="86" t="n"/>
      <c r="C382" s="22" t="n">
        <v>10167</v>
      </c>
      <c r="D382" s="22" t="inlineStr">
        <is>
          <t>Йохансон И.</t>
        </is>
      </c>
      <c r="E382" s="22" t="inlineStr">
        <is>
          <t>Этапы христианского становления. Жизнь Христа как прообраз человеческой жизни</t>
        </is>
      </c>
      <c r="F382" s="105">
        <f>ROUNDUP(N383-(N383/100*X383),0)</f>
        <v/>
      </c>
      <c r="H382" s="22" t="inlineStr">
        <is>
          <t>Духовное познание</t>
        </is>
      </c>
      <c r="I382" s="22" t="n">
        <v>2004</v>
      </c>
      <c r="J382" s="75" t="inlineStr">
        <is>
          <t>9785880000975</t>
        </is>
      </c>
      <c r="K382" s="75" t="inlineStr">
        <is>
          <t>Книги</t>
        </is>
      </c>
      <c r="L382" s="22">
        <f>ROUND(100-(F383/(M383/100)),0)</f>
        <v/>
      </c>
      <c r="M382" s="105" t="n">
        <v>445</v>
      </c>
      <c r="N382" s="105" t="n">
        <v>388</v>
      </c>
      <c r="O382" s="20" t="inlineStr">
        <is>
          <t>https://magic-kniga.ru/items/10167</t>
        </is>
      </c>
      <c r="Q382" s="66" t="inlineStr">
        <is>
          <t>Мало</t>
        </is>
      </c>
      <c r="R382" s="20" t="n">
        <v>7</v>
      </c>
      <c r="V382" s="36">
        <f>MATCH(R383,discounts!A:A)</f>
        <v/>
      </c>
      <c r="W382" s="36">
        <f>ADDRESS(V383,$F$7+1,,,"discounts")</f>
        <v/>
      </c>
      <c r="X382" s="36">
        <f>ROUND(IF(ISNA(IF($F$7=0,0,INDIRECT(W383))),0,IF($F$7=0,0,INDIRECT(W383))),0)</f>
        <v/>
      </c>
    </row>
    <row r="383">
      <c r="B383" s="86" t="n"/>
      <c r="C383" s="22" t="n">
        <v>10614</v>
      </c>
      <c r="D383" s="22" t="inlineStr">
        <is>
          <t>Никитин В.А.</t>
        </is>
      </c>
      <c r="E383" s="22" t="inlineStr">
        <is>
          <t>Наш Патриарх Кирилл Вся жизнь и один год</t>
        </is>
      </c>
      <c r="F383" s="105">
        <f>ROUNDUP(N384-(N384/100*X384),0)</f>
        <v/>
      </c>
      <c r="H383" s="22" t="inlineStr">
        <is>
          <t>Астрель</t>
        </is>
      </c>
      <c r="I383" s="22" t="n">
        <v>2010</v>
      </c>
      <c r="J383" s="75" t="inlineStr">
        <is>
          <t>9785271267390</t>
        </is>
      </c>
      <c r="K383" s="75" t="inlineStr">
        <is>
          <t>Книги</t>
        </is>
      </c>
      <c r="L383" s="22">
        <f>ROUND(100-(F384/(M384/100)),0)</f>
        <v/>
      </c>
      <c r="M383" s="105" t="n">
        <v>30</v>
      </c>
      <c r="N383" s="105" t="n">
        <v>27</v>
      </c>
      <c r="O383" s="20" t="inlineStr">
        <is>
          <t>https://magic-kniga.ru/items/10614</t>
        </is>
      </c>
      <c r="Q383" s="66" t="inlineStr">
        <is>
          <t>Мало</t>
        </is>
      </c>
      <c r="R383" s="20" t="n">
        <v>7</v>
      </c>
      <c r="V383" s="36">
        <f>MATCH(R384,discounts!A:A)</f>
        <v/>
      </c>
      <c r="W383" s="36">
        <f>ADDRESS(V384,$F$7+1,,,"discounts")</f>
        <v/>
      </c>
      <c r="X383" s="36">
        <f>ROUND(IF(ISNA(IF($F$7=0,0,INDIRECT(W384))),0,IF($F$7=0,0,INDIRECT(W384))),0)</f>
        <v/>
      </c>
    </row>
    <row r="384">
      <c r="B384" s="86" t="n"/>
      <c r="C384" s="22" t="n">
        <v>11124</v>
      </c>
      <c r="E384" s="22" t="inlineStr">
        <is>
          <t>Таинство брака</t>
        </is>
      </c>
      <c r="F384" s="105">
        <f>ROUNDUP(N385-(N385/100*X385),0)</f>
        <v/>
      </c>
      <c r="H384" s="22" t="inlineStr">
        <is>
          <t>Паломник</t>
        </is>
      </c>
      <c r="I384" s="22" t="n">
        <v>2007</v>
      </c>
      <c r="J384" s="75" t="inlineStr">
        <is>
          <t>9785880600496</t>
        </is>
      </c>
      <c r="K384" s="75" t="inlineStr">
        <is>
          <t>Книги</t>
        </is>
      </c>
      <c r="L384" s="22">
        <f>ROUND(100-(F385/(M385/100)),0)</f>
        <v/>
      </c>
      <c r="M384" s="105" t="n">
        <v>1255</v>
      </c>
      <c r="N384" s="105" t="n">
        <v>1092</v>
      </c>
      <c r="O384" s="20" t="inlineStr">
        <is>
          <t>https://magic-kniga.ru/items/11124</t>
        </is>
      </c>
      <c r="Q384" s="66" t="inlineStr">
        <is>
          <t>Мало</t>
        </is>
      </c>
      <c r="R384" s="20" t="n">
        <v>5</v>
      </c>
      <c r="V384" s="36">
        <f>MATCH(R385,discounts!A:A)</f>
        <v/>
      </c>
      <c r="W384" s="36">
        <f>ADDRESS(V385,$F$7+1,,,"discounts")</f>
        <v/>
      </c>
      <c r="X384" s="36">
        <f>ROUND(IF(ISNA(IF($F$7=0,0,INDIRECT(W385))),0,IF($F$7=0,0,INDIRECT(W385))),0)</f>
        <v/>
      </c>
    </row>
    <row r="385">
      <c r="B385" s="86" t="n"/>
      <c r="C385" s="22" t="n">
        <v>11624</v>
      </c>
      <c r="E385" s="22" t="inlineStr">
        <is>
          <t>Молитвы о благополучии и счастье семьи</t>
        </is>
      </c>
      <c r="F385" s="105">
        <f>ROUNDUP(N386-(N386/100*X386),0)</f>
        <v/>
      </c>
      <c r="H385" s="22" t="inlineStr">
        <is>
          <t>Крылов</t>
        </is>
      </c>
      <c r="I385" s="22" t="n">
        <v>2010</v>
      </c>
      <c r="J385" s="75" t="inlineStr">
        <is>
          <t>9785422600335</t>
        </is>
      </c>
      <c r="K385" s="75" t="inlineStr">
        <is>
          <t>Книги</t>
        </is>
      </c>
      <c r="L385" s="22">
        <f>ROUND(100-(F386/(M386/100)),0)</f>
        <v/>
      </c>
      <c r="M385" s="105" t="n">
        <v>188</v>
      </c>
      <c r="N385" s="105" t="n">
        <v>164</v>
      </c>
      <c r="O385" s="20" t="inlineStr">
        <is>
          <t>https://magic-kniga.ru/items/11624</t>
        </is>
      </c>
      <c r="Q385" s="66" t="inlineStr">
        <is>
          <t>Мало</t>
        </is>
      </c>
      <c r="R385" s="20" t="n">
        <v>7</v>
      </c>
      <c r="V385" s="36">
        <f>MATCH(R386,discounts!A:A)</f>
        <v/>
      </c>
      <c r="W385" s="36">
        <f>ADDRESS(V386,$F$7+1,,,"discounts")</f>
        <v/>
      </c>
      <c r="X385" s="36">
        <f>ROUND(IF(ISNA(IF($F$7=0,0,INDIRECT(W386))),0,IF($F$7=0,0,INDIRECT(W386))),0)</f>
        <v/>
      </c>
    </row>
    <row r="386">
      <c r="B386" s="86" t="n"/>
      <c r="C386" s="22" t="n">
        <v>13553</v>
      </c>
      <c r="D386" s="22" t="inlineStr">
        <is>
          <t>Гайсина Д. Г.</t>
        </is>
      </c>
      <c r="E386" s="22" t="inlineStr">
        <is>
          <t>Звездная Формула Иисуса Христа</t>
        </is>
      </c>
      <c r="F386" s="105">
        <f>ROUNDUP(N387-(N387/100*X387),0)</f>
        <v/>
      </c>
      <c r="H386" s="22" t="inlineStr">
        <is>
          <t>Профит-Стайл</t>
        </is>
      </c>
      <c r="I386" s="22" t="n">
        <v>2011</v>
      </c>
      <c r="J386" s="75" t="inlineStr">
        <is>
          <t>9785988572107</t>
        </is>
      </c>
      <c r="K386" s="75" t="inlineStr">
        <is>
          <t>Книги</t>
        </is>
      </c>
      <c r="L386" s="22">
        <f>ROUND(100-(F387/(M387/100)),0)</f>
        <v/>
      </c>
      <c r="M386" s="105" t="n">
        <v>819</v>
      </c>
      <c r="N386" s="105" t="n">
        <v>713</v>
      </c>
      <c r="O386" s="20" t="inlineStr">
        <is>
          <t>https://magic-kniga.ru/items/13553</t>
        </is>
      </c>
      <c r="Q386" s="66" t="inlineStr">
        <is>
          <t>Мало</t>
        </is>
      </c>
      <c r="R386" s="20" t="n">
        <v>2</v>
      </c>
      <c r="V386" s="36">
        <f>MATCH(R387,discounts!A:A)</f>
        <v/>
      </c>
      <c r="W386" s="36">
        <f>ADDRESS(V387,$F$7+1,,,"discounts")</f>
        <v/>
      </c>
      <c r="X386" s="36">
        <f>ROUND(IF(ISNA(IF($F$7=0,0,INDIRECT(W387))),0,IF($F$7=0,0,INDIRECT(W387))),0)</f>
        <v/>
      </c>
    </row>
    <row r="387">
      <c r="B387" s="86" t="n"/>
      <c r="C387" s="22" t="n">
        <v>2217</v>
      </c>
      <c r="E387" s="22" t="inlineStr">
        <is>
          <t>Спаси и сохрани. Молитвы от бед и недугов, на счастье и благополучие</t>
        </is>
      </c>
      <c r="F387" s="105">
        <f>ROUNDUP(N388-(N388/100*X388),0)</f>
        <v/>
      </c>
      <c r="H387" s="22" t="inlineStr">
        <is>
          <t>Рипол Классик</t>
        </is>
      </c>
      <c r="I387" s="22" t="n">
        <v>2010</v>
      </c>
      <c r="J387" s="75" t="inlineStr">
        <is>
          <t>9785386025298</t>
        </is>
      </c>
      <c r="K387" s="75" t="inlineStr">
        <is>
          <t>Книги</t>
        </is>
      </c>
      <c r="L387" s="22">
        <f>ROUND(100-(F388/(M388/100)),0)</f>
        <v/>
      </c>
      <c r="M387" s="105" t="n">
        <v>274</v>
      </c>
      <c r="N387" s="105" t="n">
        <v>239</v>
      </c>
      <c r="O387" s="20" t="inlineStr">
        <is>
          <t>https://magic-kniga.ru/items/2217</t>
        </is>
      </c>
      <c r="Q387" s="66" t="inlineStr">
        <is>
          <t>Мало</t>
        </is>
      </c>
      <c r="R387" s="20" t="n">
        <v>7</v>
      </c>
      <c r="V387" s="36">
        <f>MATCH(R388,discounts!A:A)</f>
        <v/>
      </c>
      <c r="W387" s="36">
        <f>ADDRESS(V388,$F$7+1,,,"discounts")</f>
        <v/>
      </c>
      <c r="X387" s="36">
        <f>ROUND(IF(ISNA(IF($F$7=0,0,INDIRECT(W388))),0,IF($F$7=0,0,INDIRECT(W388))),0)</f>
        <v/>
      </c>
    </row>
    <row r="388">
      <c r="B388" s="86" t="n"/>
      <c r="C388" s="22" t="n">
        <v>3424</v>
      </c>
      <c r="D388" s="22" t="inlineStr">
        <is>
          <t>Александров Г. Ю.</t>
        </is>
      </c>
      <c r="E388" s="22" t="inlineStr">
        <is>
          <t>Новый документ. Мысли о Христе и христианстве. Книга 1</t>
        </is>
      </c>
      <c r="F388" s="105">
        <f>ROUNDUP(N389-(N389/100*X389),0)</f>
        <v/>
      </c>
      <c r="H388" s="22" t="inlineStr">
        <is>
          <t>Амрита-русь</t>
        </is>
      </c>
      <c r="I388" s="22" t="n">
        <v>2012</v>
      </c>
      <c r="J388" s="75" t="inlineStr">
        <is>
          <t>9785413007587</t>
        </is>
      </c>
      <c r="K388" s="75" t="inlineStr">
        <is>
          <t>Книги</t>
        </is>
      </c>
      <c r="L388" s="22">
        <f>ROUND(100-(F389/(M389/100)),0)</f>
        <v/>
      </c>
      <c r="M388" s="105" t="n">
        <v>446</v>
      </c>
      <c r="N388" s="105" t="n">
        <v>389</v>
      </c>
      <c r="O388" s="20" t="inlineStr">
        <is>
          <t>https://magic-kniga.ru/items/3424</t>
        </is>
      </c>
      <c r="Q388" s="66" t="inlineStr">
        <is>
          <t>Мало</t>
        </is>
      </c>
      <c r="R388" s="20" t="n">
        <v>2</v>
      </c>
      <c r="V388" s="36">
        <f>MATCH(R389,discounts!A:A)</f>
        <v/>
      </c>
      <c r="W388" s="36">
        <f>ADDRESS(V389,$F$7+1,,,"discounts")</f>
        <v/>
      </c>
      <c r="X388" s="36">
        <f>ROUND(IF(ISNA(IF($F$7=0,0,INDIRECT(W389))),0,IF($F$7=0,0,INDIRECT(W389))),0)</f>
        <v/>
      </c>
    </row>
    <row r="389">
      <c r="B389" s="86" t="n"/>
      <c r="C389" s="22" t="n">
        <v>5074</v>
      </c>
      <c r="D389" s="22" t="inlineStr">
        <is>
          <t>Южная Р.</t>
        </is>
      </c>
      <c r="E389" s="22" t="inlineStr">
        <is>
          <t>Учение в трех общинах</t>
        </is>
      </c>
      <c r="F389" s="105">
        <f>ROUNDUP(N390-(N390/100*X390),0)</f>
        <v/>
      </c>
      <c r="H389" s="22" t="inlineStr">
        <is>
          <t>Алмазное сердце</t>
        </is>
      </c>
      <c r="I389" s="22" t="n">
        <v>2004</v>
      </c>
      <c r="J389" s="75" t="inlineStr">
        <is>
          <t>9785983120273</t>
        </is>
      </c>
      <c r="K389" s="75" t="inlineStr">
        <is>
          <t>Книги</t>
        </is>
      </c>
      <c r="L389" s="22">
        <f>ROUND(100-(F390/(M390/100)),0)</f>
        <v/>
      </c>
      <c r="M389" s="105" t="n">
        <v>59</v>
      </c>
      <c r="N389" s="105" t="n">
        <v>52</v>
      </c>
      <c r="O389" s="20" t="inlineStr">
        <is>
          <t>https://magic-kniga.ru/items/5074</t>
        </is>
      </c>
      <c r="Q389" s="66" t="inlineStr">
        <is>
          <t>Мало</t>
        </is>
      </c>
      <c r="R389" s="20" t="n">
        <v>6</v>
      </c>
      <c r="V389" s="36">
        <f>MATCH(R390,discounts!A:A)</f>
        <v/>
      </c>
      <c r="W389" s="36">
        <f>ADDRESS(V390,$F$7+1,,,"discounts")</f>
        <v/>
      </c>
      <c r="X389" s="36">
        <f>ROUND(IF(ISNA(IF($F$7=0,0,INDIRECT(W390))),0,IF($F$7=0,0,INDIRECT(W390))),0)</f>
        <v/>
      </c>
    </row>
    <row r="390">
      <c r="B390" s="86" t="n"/>
      <c r="C390" s="22" t="n">
        <v>6340</v>
      </c>
      <c r="E390" s="22" t="inlineStr">
        <is>
          <t>Святитель Феофан Затворник. Житие, изречения, святыни (подарочное издание + икона)</t>
        </is>
      </c>
      <c r="F390" s="105">
        <f>ROUNDUP(N391-(N391/100*X391),0)</f>
        <v/>
      </c>
      <c r="H390" s="22" t="inlineStr">
        <is>
          <t>Эксмо пресс</t>
        </is>
      </c>
      <c r="I390" s="22" t="n">
        <v>2012</v>
      </c>
      <c r="J390" s="75" t="inlineStr">
        <is>
          <t>9785699542536</t>
        </is>
      </c>
      <c r="K390" s="75" t="inlineStr">
        <is>
          <t>Книги</t>
        </is>
      </c>
      <c r="L390" s="22">
        <f>ROUND(100-(F391/(M391/100)),0)</f>
        <v/>
      </c>
      <c r="M390" s="105" t="n">
        <v>292</v>
      </c>
      <c r="N390" s="105" t="n">
        <v>255</v>
      </c>
      <c r="O390" s="20" t="inlineStr">
        <is>
          <t>https://magic-kniga.ru/items/6340</t>
        </is>
      </c>
      <c r="Q390" s="66" t="inlineStr">
        <is>
          <t>Мало</t>
        </is>
      </c>
      <c r="R390" s="20" t="n">
        <v>7</v>
      </c>
      <c r="V390" s="36">
        <f>MATCH(R391,discounts!A:A)</f>
        <v/>
      </c>
      <c r="W390" s="36">
        <f>ADDRESS(V391,$F$7+1,,,"discounts")</f>
        <v/>
      </c>
      <c r="X390" s="36">
        <f>ROUND(IF(ISNA(IF($F$7=0,0,INDIRECT(W391))),0,IF($F$7=0,0,INDIRECT(W391))),0)</f>
        <v/>
      </c>
    </row>
    <row r="391">
      <c r="B391" s="86" t="n"/>
      <c r="C391" s="22" t="n">
        <v>7779</v>
      </c>
      <c r="E391" s="22" t="inlineStr">
        <is>
          <t>Учение Христа и Новое Провозвестие</t>
        </is>
      </c>
      <c r="F391" s="105">
        <f>ROUNDUP(N392-(N392/100*X392),0)</f>
        <v/>
      </c>
      <c r="H391" s="22" t="inlineStr">
        <is>
          <t>Звезды гор</t>
        </is>
      </c>
      <c r="I391" s="22" t="n">
        <v>2010</v>
      </c>
      <c r="J391" s="75" t="inlineStr">
        <is>
          <t>9789856780625</t>
        </is>
      </c>
      <c r="K391" s="75" t="inlineStr">
        <is>
          <t>Книги</t>
        </is>
      </c>
      <c r="L391" s="22">
        <f>ROUND(100-(F392/(M392/100)),0)</f>
        <v/>
      </c>
      <c r="M391" s="105" t="n">
        <v>582</v>
      </c>
      <c r="N391" s="105" t="n">
        <v>507</v>
      </c>
      <c r="O391" s="20" t="inlineStr">
        <is>
          <t>https://magic-kniga.ru/items/7779</t>
        </is>
      </c>
      <c r="Q391" s="66" t="inlineStr">
        <is>
          <t>Мало</t>
        </is>
      </c>
      <c r="R391" s="20" t="n">
        <v>6</v>
      </c>
      <c r="V391" s="36">
        <f>MATCH(R392,discounts!A:A)</f>
        <v/>
      </c>
      <c r="W391" s="36">
        <f>ADDRESS(V392,$F$7+1,,,"discounts")</f>
        <v/>
      </c>
      <c r="X391" s="36">
        <f>ROUND(IF(ISNA(IF($F$7=0,0,INDIRECT(W392))),0,IF($F$7=0,0,INDIRECT(W392))),0)</f>
        <v/>
      </c>
    </row>
    <row r="392">
      <c r="B392" s="86" t="n"/>
      <c r="C392" s="22" t="n">
        <v>7820</v>
      </c>
      <c r="E392" s="22" t="inlineStr">
        <is>
          <t>Православный обряд погребения. Акафист за единоумершего</t>
        </is>
      </c>
      <c r="F392" s="105">
        <f>ROUNDUP(N393-(N393/100*X393),0)</f>
        <v/>
      </c>
      <c r="H392" s="22" t="inlineStr">
        <is>
          <t>Сатисъ</t>
        </is>
      </c>
      <c r="I392" s="22" t="n">
        <v>2007</v>
      </c>
      <c r="J392" s="75" t="inlineStr">
        <is>
          <t>9785786800716</t>
        </is>
      </c>
      <c r="K392" s="75" t="inlineStr">
        <is>
          <t>Книги</t>
        </is>
      </c>
      <c r="L392" s="22">
        <f>ROUND(100-(F393/(M393/100)),0)</f>
        <v/>
      </c>
      <c r="M392" s="105" t="n">
        <v>182</v>
      </c>
      <c r="N392" s="105" t="n">
        <v>159</v>
      </c>
      <c r="O392" s="20" t="inlineStr">
        <is>
          <t>https://magic-kniga.ru/items/7820</t>
        </is>
      </c>
      <c r="Q392" s="66" t="inlineStr">
        <is>
          <t>Мало</t>
        </is>
      </c>
      <c r="R392" s="20" t="n">
        <v>5</v>
      </c>
      <c r="V392" s="36">
        <f>MATCH(R393,discounts!A:A)</f>
        <v/>
      </c>
      <c r="W392" s="36">
        <f>ADDRESS(V393,$F$7+1,,,"discounts")</f>
        <v/>
      </c>
      <c r="X392" s="36">
        <f>ROUND(IF(ISNA(IF($F$7=0,0,INDIRECT(W393))),0,IF($F$7=0,0,INDIRECT(W393))),0)</f>
        <v/>
      </c>
    </row>
    <row r="393">
      <c r="B393" s="86" t="n"/>
      <c r="C393" s="22" t="n">
        <v>7961</v>
      </c>
      <c r="E393" s="22" t="inlineStr">
        <is>
          <t>О святой воде и просфоре, о елее и ладане</t>
        </is>
      </c>
      <c r="F393" s="105">
        <f>ROUNDUP(N394-(N394/100*X394),0)</f>
        <v/>
      </c>
      <c r="H393" s="22" t="inlineStr">
        <is>
          <t>Сатисъ</t>
        </is>
      </c>
      <c r="I393" s="22" t="n">
        <v>2007</v>
      </c>
      <c r="J393" s="75" t="inlineStr">
        <is>
          <t>9785737302542</t>
        </is>
      </c>
      <c r="K393" s="75" t="inlineStr">
        <is>
          <t>Книги</t>
        </is>
      </c>
      <c r="L393" s="22">
        <f>ROUND(100-(F394/(M394/100)),0)</f>
        <v/>
      </c>
      <c r="M393" s="105" t="n">
        <v>164</v>
      </c>
      <c r="N393" s="105" t="n">
        <v>143</v>
      </c>
      <c r="O393" s="20" t="inlineStr">
        <is>
          <t>https://magic-kniga.ru/items/7961</t>
        </is>
      </c>
      <c r="Q393" s="66" t="inlineStr">
        <is>
          <t>Мало</t>
        </is>
      </c>
      <c r="R393" s="20" t="n">
        <v>5</v>
      </c>
      <c r="V393" s="36">
        <f>MATCH(R394,discounts!A:A)</f>
        <v/>
      </c>
      <c r="W393" s="36">
        <f>ADDRESS(V394,$F$7+1,,,"discounts")</f>
        <v/>
      </c>
      <c r="X393" s="36">
        <f>ROUND(IF(ISNA(IF($F$7=0,0,INDIRECT(W394))),0,IF($F$7=0,0,INDIRECT(W394))),0)</f>
        <v/>
      </c>
    </row>
    <row r="394">
      <c r="B394" s="86" t="n"/>
      <c r="C394" s="22" t="n">
        <v>8349</v>
      </c>
      <c r="E394" s="22" t="inlineStr">
        <is>
          <t>Ищите Царства Божия и правды Его</t>
        </is>
      </c>
      <c r="F394" s="105">
        <f>ROUNDUP(N395-(N395/100*X395),0)</f>
        <v/>
      </c>
      <c r="H394" s="22" t="inlineStr">
        <is>
          <t>Просвета</t>
        </is>
      </c>
      <c r="I394" s="22" t="n">
        <v>2008</v>
      </c>
      <c r="J394" s="75" t="inlineStr">
        <is>
          <t>9785901415467</t>
        </is>
      </c>
      <c r="K394" s="75" t="inlineStr">
        <is>
          <t>Книги</t>
        </is>
      </c>
      <c r="L394" s="22">
        <f>ROUND(100-(F395/(M395/100)),0)</f>
        <v/>
      </c>
      <c r="M394" s="105" t="n">
        <v>200</v>
      </c>
      <c r="N394" s="105" t="n">
        <v>174</v>
      </c>
      <c r="O394" s="20" t="inlineStr">
        <is>
          <t>https://magic-kniga.ru/items/8349</t>
        </is>
      </c>
      <c r="Q394" s="66" t="inlineStr">
        <is>
          <t>Мало</t>
        </is>
      </c>
      <c r="R394" s="20" t="n">
        <v>7</v>
      </c>
      <c r="V394" s="36">
        <f>MATCH(R395,discounts!A:A)</f>
        <v/>
      </c>
      <c r="W394" s="36">
        <f>ADDRESS(V395,$F$7+1,,,"discounts")</f>
        <v/>
      </c>
      <c r="X394" s="36">
        <f>ROUND(IF(ISNA(IF($F$7=0,0,INDIRECT(W395))),0,IF($F$7=0,0,INDIRECT(W395))),0)</f>
        <v/>
      </c>
    </row>
    <row r="395">
      <c r="B395" s="86" t="n"/>
      <c r="C395" s="22" t="n">
        <v>8851</v>
      </c>
      <c r="E395" s="22" t="inlineStr">
        <is>
          <t>О Святой Библии</t>
        </is>
      </c>
      <c r="F395" s="105">
        <f>ROUNDUP(N396-(N396/100*X396),0)</f>
        <v/>
      </c>
      <c r="H395" s="22" t="inlineStr">
        <is>
          <t>Кифа</t>
        </is>
      </c>
      <c r="I395" s="22" t="n">
        <v>2007</v>
      </c>
      <c r="J395" s="75" t="inlineStr">
        <is>
          <t>9785990089082</t>
        </is>
      </c>
      <c r="K395" s="75" t="inlineStr">
        <is>
          <t>Книги</t>
        </is>
      </c>
      <c r="L395" s="22">
        <f>ROUND(100-(F396/(M396/100)),0)</f>
        <v/>
      </c>
      <c r="M395" s="105" t="n">
        <v>464</v>
      </c>
      <c r="N395" s="105" t="n">
        <v>404</v>
      </c>
      <c r="O395" s="20" t="inlineStr">
        <is>
          <t>https://magic-kniga.ru/items/8851</t>
        </is>
      </c>
      <c r="Q395" s="66" t="inlineStr">
        <is>
          <t>Мало</t>
        </is>
      </c>
      <c r="R395" s="20" t="n">
        <v>6</v>
      </c>
      <c r="V395" s="36">
        <f>MATCH(R396,discounts!A:A)</f>
        <v/>
      </c>
      <c r="W395" s="36">
        <f>ADDRESS(V396,$F$7+1,,,"discounts")</f>
        <v/>
      </c>
      <c r="X395" s="36">
        <f>ROUND(IF(ISNA(IF($F$7=0,0,INDIRECT(W396))),0,IF($F$7=0,0,INDIRECT(W396))),0)</f>
        <v/>
      </c>
    </row>
    <row r="396">
      <c r="B396" s="86" t="n"/>
      <c r="C396" s="22" t="n">
        <v>9034</v>
      </c>
      <c r="D396" s="22" t="inlineStr">
        <is>
          <t>Науменко Г.М.</t>
        </is>
      </c>
      <c r="E396" s="22" t="inlineStr">
        <is>
          <t>Явное о тайном. Наука о рождении, деяниях, воскресении Христа</t>
        </is>
      </c>
      <c r="F396" s="105">
        <f>ROUNDUP(N397-(N397/100*X397),0)</f>
        <v/>
      </c>
      <c r="H396" s="22" t="inlineStr">
        <is>
          <t>Беловодье</t>
        </is>
      </c>
      <c r="I396" s="22" t="n">
        <v>2008</v>
      </c>
      <c r="J396" s="75" t="inlineStr">
        <is>
          <t>9785934540921</t>
        </is>
      </c>
      <c r="K396" s="75" t="inlineStr">
        <is>
          <t>Книги</t>
        </is>
      </c>
      <c r="L396" s="22">
        <f>ROUND(100-(F397/(M397/100)),0)</f>
        <v/>
      </c>
      <c r="M396" s="105" t="n">
        <v>282</v>
      </c>
      <c r="N396" s="105" t="n">
        <v>246</v>
      </c>
      <c r="O396" s="20" t="inlineStr">
        <is>
          <t>https://magic-kniga.ru/items/9034</t>
        </is>
      </c>
      <c r="Q396" s="66" t="inlineStr">
        <is>
          <t>Мало</t>
        </is>
      </c>
      <c r="R396" s="20" t="n">
        <v>5</v>
      </c>
      <c r="V396" s="36">
        <f>MATCH(R397,discounts!A:A)</f>
        <v/>
      </c>
      <c r="W396" s="36">
        <f>ADDRESS(V397,$F$7+1,,,"discounts")</f>
        <v/>
      </c>
      <c r="X396" s="36">
        <f>ROUND(IF(ISNA(IF($F$7=0,0,INDIRECT(W397))),0,IF($F$7=0,0,INDIRECT(W397))),0)</f>
        <v/>
      </c>
    </row>
    <row r="397">
      <c r="B397" s="86" t="n"/>
      <c r="C397" s="22" t="n">
        <v>15871</v>
      </c>
      <c r="D397" s="22" t="inlineStr">
        <is>
          <t>Семенов Игорь Леонидович</t>
        </is>
      </c>
      <c r="E397" s="22" t="inlineStr">
        <is>
          <t>Тайная миссия Христа</t>
        </is>
      </c>
      <c r="F397" s="105">
        <f>ROUNDUP(N398-(N398/100*X398),0)</f>
        <v/>
      </c>
      <c r="H397" s="22" t="inlineStr">
        <is>
          <t>Феникс</t>
        </is>
      </c>
      <c r="I397" s="22" t="n">
        <v>2010</v>
      </c>
      <c r="J397" s="75" t="inlineStr">
        <is>
          <t>9785222163368</t>
        </is>
      </c>
      <c r="K397" s="75" t="inlineStr">
        <is>
          <t>Книги</t>
        </is>
      </c>
      <c r="L397" s="22">
        <f>ROUND(100-(F398/(M398/100)),0)</f>
        <v/>
      </c>
      <c r="M397" s="105" t="n">
        <v>138</v>
      </c>
      <c r="N397" s="105" t="n">
        <v>121</v>
      </c>
      <c r="O397" s="20" t="inlineStr">
        <is>
          <t>https://magic-kniga.ru/items/15871</t>
        </is>
      </c>
      <c r="Q397" s="66" t="inlineStr">
        <is>
          <t>Мало</t>
        </is>
      </c>
      <c r="R397" s="20" t="n">
        <v>6</v>
      </c>
      <c r="V397" s="36">
        <f>MATCH(R398,discounts!A:A)</f>
        <v/>
      </c>
      <c r="W397" s="36">
        <f>ADDRESS(V398,$F$7+1,,,"discounts")</f>
        <v/>
      </c>
      <c r="X397" s="36">
        <f>ROUND(IF(ISNA(IF($F$7=0,0,INDIRECT(W398))),0,IF($F$7=0,0,INDIRECT(W398))),0)</f>
        <v/>
      </c>
    </row>
    <row r="398">
      <c r="B398" s="86" t="n"/>
      <c r="C398" s="22" t="n">
        <v>16679</v>
      </c>
      <c r="E398" s="22" t="inlineStr">
        <is>
          <t>Библия о боге и людях</t>
        </is>
      </c>
      <c r="F398" s="105">
        <f>ROUNDUP(N399-(N399/100*X399),0)</f>
        <v/>
      </c>
      <c r="H398" s="22" t="inlineStr">
        <is>
          <t>Феникс</t>
        </is>
      </c>
      <c r="I398" s="22" t="n">
        <v>2011</v>
      </c>
      <c r="J398" s="75" t="inlineStr">
        <is>
          <t>9785222179925</t>
        </is>
      </c>
      <c r="K398" s="75" t="inlineStr">
        <is>
          <t>Книги</t>
        </is>
      </c>
      <c r="L398" s="22">
        <f>ROUND(100-(F399/(M399/100)),0)</f>
        <v/>
      </c>
      <c r="M398" s="105" t="n">
        <v>790</v>
      </c>
      <c r="N398" s="105" t="n">
        <v>688</v>
      </c>
      <c r="O398" s="20" t="inlineStr">
        <is>
          <t>https://magic-kniga.ru/items/16679</t>
        </is>
      </c>
      <c r="Q398" s="66" t="inlineStr">
        <is>
          <t>Мало</t>
        </is>
      </c>
      <c r="R398" s="20" t="n">
        <v>5</v>
      </c>
      <c r="V398" s="36">
        <f>MATCH(R399,discounts!A:A)</f>
        <v/>
      </c>
      <c r="W398" s="36">
        <f>ADDRESS(V399,$F$7+1,,,"discounts")</f>
        <v/>
      </c>
      <c r="X398" s="36">
        <f>ROUND(IF(ISNA(IF($F$7=0,0,INDIRECT(W399))),0,IF($F$7=0,0,INDIRECT(W399))),0)</f>
        <v/>
      </c>
    </row>
    <row r="399">
      <c r="B399" s="86" t="n"/>
      <c r="C399" s="22" t="n">
        <v>16682</v>
      </c>
      <c r="E399" s="22" t="inlineStr">
        <is>
          <t>Библия о жизни</t>
        </is>
      </c>
      <c r="F399" s="105">
        <f>ROUNDUP(N400-(N400/100*X400),0)</f>
        <v/>
      </c>
      <c r="H399" s="22" t="inlineStr">
        <is>
          <t>Феникс</t>
        </is>
      </c>
      <c r="I399" s="22" t="n">
        <v>2011</v>
      </c>
      <c r="J399" s="75" t="inlineStr">
        <is>
          <t>9785222179888</t>
        </is>
      </c>
      <c r="K399" s="75" t="inlineStr">
        <is>
          <t>Книги</t>
        </is>
      </c>
      <c r="L399" s="22">
        <f>ROUND(100-(F400/(M400/100)),0)</f>
        <v/>
      </c>
      <c r="M399" s="105" t="n">
        <v>790</v>
      </c>
      <c r="N399" s="105" t="n">
        <v>688</v>
      </c>
      <c r="O399" s="20" t="inlineStr">
        <is>
          <t>https://magic-kniga.ru/items/16682</t>
        </is>
      </c>
      <c r="Q399" s="66" t="inlineStr">
        <is>
          <t>Мало</t>
        </is>
      </c>
      <c r="R399" s="20" t="n">
        <v>7</v>
      </c>
      <c r="V399" s="36">
        <f>MATCH(R400,discounts!A:A)</f>
        <v/>
      </c>
      <c r="W399" s="36">
        <f>ADDRESS(V400,$F$7+1,,,"discounts")</f>
        <v/>
      </c>
      <c r="X399" s="36">
        <f>ROUND(IF(ISNA(IF($F$7=0,0,INDIRECT(W400))),0,IF($F$7=0,0,INDIRECT(W400))),0)</f>
        <v/>
      </c>
    </row>
    <row r="400">
      <c r="B400" s="86" t="n"/>
      <c r="C400" s="22" t="n">
        <v>16683</v>
      </c>
      <c r="E400" s="22" t="inlineStr">
        <is>
          <t>Библия о любви и дружбе</t>
        </is>
      </c>
      <c r="F400" s="105">
        <f>ROUNDUP(N401-(N401/100*X401),0)</f>
        <v/>
      </c>
      <c r="H400" s="22" t="inlineStr">
        <is>
          <t>Феникс</t>
        </is>
      </c>
      <c r="I400" s="22" t="n">
        <v>2011</v>
      </c>
      <c r="J400" s="75" t="inlineStr">
        <is>
          <t>9785222179901</t>
        </is>
      </c>
      <c r="K400" s="75" t="inlineStr">
        <is>
          <t>Книги</t>
        </is>
      </c>
      <c r="L400" s="22">
        <f>ROUND(100-(F401/(M401/100)),0)</f>
        <v/>
      </c>
      <c r="M400" s="105" t="n">
        <v>790</v>
      </c>
      <c r="N400" s="105" t="n">
        <v>688</v>
      </c>
      <c r="O400" s="20" t="inlineStr">
        <is>
          <t>https://magic-kniga.ru/items/16683</t>
        </is>
      </c>
      <c r="Q400" s="66" t="inlineStr">
        <is>
          <t>Мало</t>
        </is>
      </c>
      <c r="R400" s="20" t="n">
        <v>7</v>
      </c>
      <c r="V400" s="36">
        <f>MATCH(R401,discounts!A:A)</f>
        <v/>
      </c>
      <c r="W400" s="36">
        <f>ADDRESS(V401,$F$7+1,,,"discounts")</f>
        <v/>
      </c>
      <c r="X400" s="36">
        <f>ROUND(IF(ISNA(IF($F$7=0,0,INDIRECT(W401))),0,IF($F$7=0,0,INDIRECT(W401))),0)</f>
        <v/>
      </c>
    </row>
    <row r="401">
      <c r="B401" s="86" t="n"/>
      <c r="C401" s="22" t="n">
        <v>16684</v>
      </c>
      <c r="E401" s="22" t="inlineStr">
        <is>
          <t>Библия о мудрости и глупости</t>
        </is>
      </c>
      <c r="F401" s="105">
        <f>ROUNDUP(N402-(N402/100*X402),0)</f>
        <v/>
      </c>
      <c r="H401" s="22" t="inlineStr">
        <is>
          <t>Феникс</t>
        </is>
      </c>
      <c r="I401" s="22" t="n">
        <v>2011</v>
      </c>
      <c r="J401" s="75" t="inlineStr">
        <is>
          <t>9785222179932</t>
        </is>
      </c>
      <c r="K401" s="75" t="inlineStr">
        <is>
          <t>Книги</t>
        </is>
      </c>
      <c r="L401" s="22">
        <f>ROUND(100-(F402/(M402/100)),0)</f>
        <v/>
      </c>
      <c r="M401" s="105" t="n">
        <v>790</v>
      </c>
      <c r="N401" s="105" t="n">
        <v>688</v>
      </c>
      <c r="O401" s="20" t="inlineStr">
        <is>
          <t>https://magic-kniga.ru/items/16684</t>
        </is>
      </c>
      <c r="Q401" s="66" t="inlineStr">
        <is>
          <t>Мало</t>
        </is>
      </c>
      <c r="R401" s="20" t="n">
        <v>7</v>
      </c>
      <c r="V401" s="36">
        <f>MATCH(R402,discounts!A:A)</f>
        <v/>
      </c>
      <c r="W401" s="36">
        <f>ADDRESS(V402,$F$7+1,,,"discounts")</f>
        <v/>
      </c>
      <c r="X401" s="36">
        <f>ROUND(IF(ISNA(IF($F$7=0,0,INDIRECT(W402))),0,IF($F$7=0,0,INDIRECT(W402))),0)</f>
        <v/>
      </c>
    </row>
    <row r="402">
      <c r="B402" s="86" t="n"/>
      <c r="C402" s="22" t="n">
        <v>16695</v>
      </c>
      <c r="E402" s="22" t="inlineStr">
        <is>
          <t>Молитвы о благополучии</t>
        </is>
      </c>
      <c r="F402" s="105">
        <f>ROUNDUP(N403-(N403/100*X403),0)</f>
        <v/>
      </c>
      <c r="H402" s="22" t="inlineStr">
        <is>
          <t>Феникс</t>
        </is>
      </c>
      <c r="I402" s="22" t="n">
        <v>2011</v>
      </c>
      <c r="J402" s="75" t="inlineStr">
        <is>
          <t>9785222179833</t>
        </is>
      </c>
      <c r="K402" s="75" t="inlineStr">
        <is>
          <t>Книги</t>
        </is>
      </c>
      <c r="L402" s="22">
        <f>ROUND(100-(F403/(M403/100)),0)</f>
        <v/>
      </c>
      <c r="M402" s="105" t="n">
        <v>790</v>
      </c>
      <c r="N402" s="105" t="n">
        <v>688</v>
      </c>
      <c r="O402" s="20" t="inlineStr">
        <is>
          <t>https://magic-kniga.ru/items/16695</t>
        </is>
      </c>
      <c r="Q402" s="66" t="inlineStr">
        <is>
          <t>Мало</t>
        </is>
      </c>
      <c r="R402" s="20" t="n">
        <v>7</v>
      </c>
      <c r="V402" s="36">
        <f>MATCH(R403,discounts!A:A)</f>
        <v/>
      </c>
      <c r="W402" s="36">
        <f>ADDRESS(V403,$F$7+1,,,"discounts")</f>
        <v/>
      </c>
      <c r="X402" s="36">
        <f>ROUND(IF(ISNA(IF($F$7=0,0,INDIRECT(W403))),0,IF($F$7=0,0,INDIRECT(W403))),0)</f>
        <v/>
      </c>
    </row>
    <row r="403">
      <c r="B403" s="86" t="n"/>
      <c r="C403" s="22" t="n">
        <v>16697</v>
      </c>
      <c r="E403" s="22" t="inlineStr">
        <is>
          <t>Молитвы о семье</t>
        </is>
      </c>
      <c r="F403" s="105">
        <f>ROUNDUP(N404-(N404/100*X404),0)</f>
        <v/>
      </c>
      <c r="H403" s="22" t="inlineStr">
        <is>
          <t>Феникс</t>
        </is>
      </c>
      <c r="I403" s="22" t="n">
        <v>2011</v>
      </c>
      <c r="J403" s="75" t="inlineStr">
        <is>
          <t>9785222179857</t>
        </is>
      </c>
      <c r="K403" s="75" t="inlineStr">
        <is>
          <t>Книги</t>
        </is>
      </c>
      <c r="L403" s="22">
        <f>ROUND(100-(F404/(M404/100)),0)</f>
        <v/>
      </c>
      <c r="M403" s="105" t="n">
        <v>790</v>
      </c>
      <c r="N403" s="105" t="n">
        <v>688</v>
      </c>
      <c r="O403" s="20" t="inlineStr">
        <is>
          <t>https://magic-kniga.ru/items/16697</t>
        </is>
      </c>
      <c r="Q403" s="66" t="inlineStr">
        <is>
          <t>Мало</t>
        </is>
      </c>
      <c r="R403" s="20" t="n">
        <v>7</v>
      </c>
      <c r="V403" s="36">
        <f>MATCH(R404,discounts!A:A)</f>
        <v/>
      </c>
      <c r="W403" s="36">
        <f>ADDRESS(V404,$F$7+1,,,"discounts")</f>
        <v/>
      </c>
      <c r="X403" s="36">
        <f>ROUND(IF(ISNA(IF($F$7=0,0,INDIRECT(W404))),0,IF($F$7=0,0,INDIRECT(W404))),0)</f>
        <v/>
      </c>
    </row>
    <row r="404">
      <c r="B404" s="86" t="n"/>
      <c r="C404" s="22" t="n">
        <v>16698</v>
      </c>
      <c r="E404" s="22" t="inlineStr">
        <is>
          <t>Молитвы просительные и благодарственные</t>
        </is>
      </c>
      <c r="F404" s="105">
        <f>ROUNDUP(N405-(N405/100*X405),0)</f>
        <v/>
      </c>
      <c r="H404" s="22" t="inlineStr">
        <is>
          <t>Феникс</t>
        </is>
      </c>
      <c r="I404" s="22" t="n">
        <v>2011</v>
      </c>
      <c r="J404" s="75" t="inlineStr">
        <is>
          <t>9785222179840</t>
        </is>
      </c>
      <c r="K404" s="75" t="inlineStr">
        <is>
          <t>Книги</t>
        </is>
      </c>
      <c r="L404" s="22">
        <f>ROUND(100-(F405/(M405/100)),0)</f>
        <v/>
      </c>
      <c r="M404" s="105" t="n">
        <v>790</v>
      </c>
      <c r="N404" s="105" t="n">
        <v>688</v>
      </c>
      <c r="O404" s="20" t="inlineStr">
        <is>
          <t>https://magic-kniga.ru/items/16698</t>
        </is>
      </c>
      <c r="Q404" s="66" t="inlineStr">
        <is>
          <t>Мало</t>
        </is>
      </c>
      <c r="R404" s="20" t="n">
        <v>7</v>
      </c>
      <c r="V404" s="36">
        <f>MATCH(R405,discounts!A:A)</f>
        <v/>
      </c>
      <c r="W404" s="36">
        <f>ADDRESS(V405,$F$7+1,,,"discounts")</f>
        <v/>
      </c>
      <c r="X404" s="36">
        <f>ROUND(IF(ISNA(IF($F$7=0,0,INDIRECT(W405))),0,IF($F$7=0,0,INDIRECT(W405))),0)</f>
        <v/>
      </c>
    </row>
    <row r="405">
      <c r="B405" s="86" t="n"/>
      <c r="C405" s="22" t="n">
        <v>16714</v>
      </c>
      <c r="D405" s="22" t="inlineStr">
        <is>
          <t>Огнева Н.С</t>
        </is>
      </c>
      <c r="E405" s="22" t="inlineStr">
        <is>
          <t>Ларец христианских истин</t>
        </is>
      </c>
      <c r="F405" s="105">
        <f>ROUNDUP(N406-(N406/100*X406),0)</f>
        <v/>
      </c>
      <c r="H405" s="22" t="inlineStr">
        <is>
          <t>Феникс</t>
        </is>
      </c>
      <c r="I405" s="22" t="n">
        <v>2012</v>
      </c>
      <c r="J405" s="75" t="inlineStr">
        <is>
          <t>9785222194904</t>
        </is>
      </c>
      <c r="K405" s="75" t="inlineStr">
        <is>
          <t>Книги</t>
        </is>
      </c>
      <c r="L405" s="22">
        <f>ROUND(100-(F406/(M406/100)),0)</f>
        <v/>
      </c>
      <c r="M405" s="105" t="n">
        <v>2023</v>
      </c>
      <c r="N405" s="105" t="n">
        <v>1761</v>
      </c>
      <c r="O405" s="20" t="inlineStr">
        <is>
          <t>https://magic-kniga.ru/items/16714</t>
        </is>
      </c>
      <c r="Q405" s="66" t="inlineStr">
        <is>
          <t>Мало</t>
        </is>
      </c>
      <c r="R405" s="20" t="n">
        <v>5</v>
      </c>
      <c r="V405" s="36">
        <f>MATCH(R406,discounts!A:A)</f>
        <v/>
      </c>
      <c r="W405" s="36">
        <f>ADDRESS(V406,$F$7+1,,,"discounts")</f>
        <v/>
      </c>
      <c r="X405" s="36">
        <f>ROUND(IF(ISNA(IF($F$7=0,0,INDIRECT(W406))),0,IF($F$7=0,0,INDIRECT(W406))),0)</f>
        <v/>
      </c>
    </row>
    <row r="406">
      <c r="B406" s="86" t="n"/>
      <c r="C406" s="22" t="n">
        <v>17208</v>
      </c>
      <c r="D406" s="22" t="inlineStr">
        <is>
          <t>Калашникова С.А.</t>
        </is>
      </c>
      <c r="E406" s="22" t="inlineStr">
        <is>
          <t>Иисус Христос - сын человеческий</t>
        </is>
      </c>
      <c r="F406" s="105">
        <f>ROUNDUP(N407-(N407/100*X407),0)</f>
        <v/>
      </c>
      <c r="H406" s="22" t="inlineStr">
        <is>
          <t>Амрита-русь</t>
        </is>
      </c>
      <c r="I406" s="22" t="n">
        <v>2011</v>
      </c>
      <c r="J406" s="75" t="inlineStr">
        <is>
          <t>9785413004173</t>
        </is>
      </c>
      <c r="K406" s="75" t="inlineStr">
        <is>
          <t>Книги</t>
        </is>
      </c>
      <c r="L406" s="22">
        <f>ROUND(100-(F407/(M407/100)),0)</f>
        <v/>
      </c>
      <c r="M406" s="105" t="n">
        <v>608</v>
      </c>
      <c r="N406" s="105" t="n">
        <v>529</v>
      </c>
      <c r="O406" s="20" t="inlineStr">
        <is>
          <t>https://magic-kniga.ru/items/17208</t>
        </is>
      </c>
      <c r="Q406" s="66" t="inlineStr">
        <is>
          <t>Мало</t>
        </is>
      </c>
      <c r="R406" s="20" t="n">
        <v>7</v>
      </c>
      <c r="V406" s="36">
        <f>MATCH(R407,discounts!A:A)</f>
        <v/>
      </c>
      <c r="W406" s="36">
        <f>ADDRESS(V407,$F$7+1,,,"discounts")</f>
        <v/>
      </c>
      <c r="X406" s="36">
        <f>ROUND(IF(ISNA(IF($F$7=0,0,INDIRECT(W407))),0,IF($F$7=0,0,INDIRECT(W407))),0)</f>
        <v/>
      </c>
    </row>
    <row r="407" ht="15" customHeight="1">
      <c r="B407" s="88" t="inlineStr">
        <is>
          <t>Буддизм</t>
        </is>
      </c>
    </row>
    <row r="408">
      <c r="B408" s="86" t="n"/>
      <c r="C408" s="22" t="n">
        <v>15848</v>
      </c>
      <c r="D408" s="22" t="inlineStr">
        <is>
          <t>Турман Роберт</t>
        </is>
      </c>
      <c r="E408" s="22" t="inlineStr">
        <is>
          <t>Зачем нам Далай-лама? Его «деяние истины» в интересах Тибета, Китая и всего мира</t>
        </is>
      </c>
      <c r="F408" s="105">
        <f>ROUNDUP(N409-(N409/100*X409),0)</f>
        <v/>
      </c>
      <c r="H408" s="22" t="inlineStr">
        <is>
          <t>Фонд Сохраним Тибет</t>
        </is>
      </c>
      <c r="I408" s="22" t="n">
        <v>2012</v>
      </c>
      <c r="J408" s="75" t="inlineStr">
        <is>
          <t>9785905792014</t>
        </is>
      </c>
      <c r="K408" s="75" t="inlineStr">
        <is>
          <t>Книги</t>
        </is>
      </c>
      <c r="L408" s="22">
        <f>ROUND(100-(F409/(M409/100)),0)</f>
        <v/>
      </c>
      <c r="M408" s="105" t="n">
        <v>754</v>
      </c>
      <c r="N408" s="105" t="n">
        <v>656</v>
      </c>
      <c r="O408" s="20" t="inlineStr">
        <is>
          <t>https://magic-kniga.ru/items/15848</t>
        </is>
      </c>
      <c r="Q408" s="66" t="inlineStr">
        <is>
          <t>Мало</t>
        </is>
      </c>
      <c r="R408" s="20" t="n">
        <v>7</v>
      </c>
      <c r="V408" s="36">
        <f>MATCH(R409,discounts!A:A)</f>
        <v/>
      </c>
      <c r="W408" s="36">
        <f>ADDRESS(V409,$F$7+1,,,"discounts")</f>
        <v/>
      </c>
      <c r="X408" s="36">
        <f>ROUND(IF(ISNA(IF($F$7=0,0,INDIRECT(W409))),0,IF($F$7=0,0,INDIRECT(W409))),0)</f>
        <v/>
      </c>
    </row>
    <row r="409">
      <c r="B409" s="86" t="n"/>
      <c r="C409" s="22" t="n">
        <v>16005</v>
      </c>
      <c r="D409" s="22" t="inlineStr">
        <is>
          <t>Сидоров Серафим</t>
        </is>
      </c>
      <c r="E409" s="22" t="inlineStr">
        <is>
          <t>Калачакра. Круг времени</t>
        </is>
      </c>
      <c r="F409" s="105">
        <f>ROUNDUP(N410-(N410/100*X410),0)</f>
        <v/>
      </c>
      <c r="H409" s="22" t="inlineStr">
        <is>
          <t>Золотое сечение</t>
        </is>
      </c>
      <c r="I409" s="22" t="n">
        <v>2012</v>
      </c>
      <c r="J409" s="75" t="inlineStr">
        <is>
          <t>9785910781973</t>
        </is>
      </c>
      <c r="K409" s="75" t="inlineStr">
        <is>
          <t>Книги</t>
        </is>
      </c>
      <c r="L409" s="22">
        <f>ROUND(100-(F410/(M410/100)),0)</f>
        <v/>
      </c>
      <c r="M409" s="105" t="n">
        <v>298</v>
      </c>
      <c r="N409" s="105" t="n">
        <v>260</v>
      </c>
      <c r="O409" s="20" t="inlineStr">
        <is>
          <t>https://magic-kniga.ru/items/16005</t>
        </is>
      </c>
      <c r="Q409" s="66" t="inlineStr">
        <is>
          <t>Мало</t>
        </is>
      </c>
      <c r="R409" s="20" t="n">
        <v>7</v>
      </c>
      <c r="V409" s="36">
        <f>MATCH(R410,discounts!A:A)</f>
        <v/>
      </c>
      <c r="W409" s="36">
        <f>ADDRESS(V410,$F$7+1,,,"discounts")</f>
        <v/>
      </c>
      <c r="X409" s="36">
        <f>ROUND(IF(ISNA(IF($F$7=0,0,INDIRECT(W410))),0,IF($F$7=0,0,INDIRECT(W410))),0)</f>
        <v/>
      </c>
    </row>
    <row r="410">
      <c r="B410" s="86" t="n"/>
      <c r="C410" s="22" t="n">
        <v>17454</v>
      </c>
      <c r="D410" s="22" t="inlineStr">
        <is>
          <t>Вангьял Геше</t>
        </is>
      </c>
      <c r="E410" s="22" t="inlineStr">
        <is>
          <t>Лестница, украшенная драгоценностями</t>
        </is>
      </c>
      <c r="F410" s="105">
        <f>ROUNDUP(N411-(N411/100*X411),0)</f>
        <v/>
      </c>
      <c r="H410" s="22" t="inlineStr">
        <is>
          <t>Медков</t>
        </is>
      </c>
      <c r="I410" s="22" t="n">
        <v>2013</v>
      </c>
      <c r="J410" s="75" t="inlineStr">
        <is>
          <t>9785902582366</t>
        </is>
      </c>
      <c r="K410" s="75" t="inlineStr">
        <is>
          <t>Книги</t>
        </is>
      </c>
      <c r="L410" s="22">
        <f>ROUND(100-(F411/(M411/100)),0)</f>
        <v/>
      </c>
      <c r="M410" s="105" t="n">
        <v>400</v>
      </c>
      <c r="N410" s="105" t="n">
        <v>348</v>
      </c>
      <c r="O410" s="20" t="inlineStr">
        <is>
          <t>https://magic-kniga.ru/items/17454</t>
        </is>
      </c>
      <c r="Q410" s="66" t="inlineStr">
        <is>
          <t>Мало</t>
        </is>
      </c>
      <c r="R410" s="20" t="n">
        <v>7</v>
      </c>
      <c r="V410" s="36">
        <f>MATCH(R411,discounts!A:A)</f>
        <v/>
      </c>
      <c r="W410" s="36">
        <f>ADDRESS(V411,$F$7+1,,,"discounts")</f>
        <v/>
      </c>
      <c r="X410" s="36">
        <f>ROUND(IF(ISNA(IF($F$7=0,0,INDIRECT(W411))),0,IF($F$7=0,0,INDIRECT(W411))),0)</f>
        <v/>
      </c>
    </row>
    <row r="411">
      <c r="B411" s="86" t="n"/>
      <c r="C411" s="22" t="n">
        <v>13508</v>
      </c>
      <c r="D411" s="22" t="inlineStr">
        <is>
          <t>Клейн А.В.</t>
        </is>
      </c>
      <c r="E411" s="22" t="inlineStr">
        <is>
          <t>В помощь дзенствующему</t>
        </is>
      </c>
      <c r="F411" s="105">
        <f>ROUNDUP(N412-(N412/100*X412),0)</f>
        <v/>
      </c>
      <c r="H411" s="22" t="inlineStr">
        <is>
          <t>КСП+</t>
        </is>
      </c>
      <c r="I411" s="22" t="n">
        <v>2001</v>
      </c>
      <c r="J411" s="75" t="inlineStr">
        <is>
          <t>9785896920991</t>
        </is>
      </c>
      <c r="K411" s="75" t="inlineStr">
        <is>
          <t>Книги</t>
        </is>
      </c>
      <c r="L411" s="22">
        <f>ROUND(100-(F412/(M412/100)),0)</f>
        <v/>
      </c>
      <c r="M411" s="105" t="n">
        <v>3667</v>
      </c>
      <c r="N411" s="105" t="n">
        <v>3191</v>
      </c>
      <c r="O411" s="20" t="inlineStr">
        <is>
          <t>https://magic-kniga.ru/items/13508</t>
        </is>
      </c>
      <c r="Q411" s="66" t="inlineStr">
        <is>
          <t>Мало</t>
        </is>
      </c>
      <c r="R411" s="20" t="n">
        <v>7</v>
      </c>
      <c r="V411" s="36">
        <f>MATCH(R412,discounts!A:A)</f>
        <v/>
      </c>
      <c r="W411" s="36">
        <f>ADDRESS(V412,$F$7+1,,,"discounts")</f>
        <v/>
      </c>
      <c r="X411" s="36">
        <f>ROUND(IF(ISNA(IF($F$7=0,0,INDIRECT(W412))),0,IF($F$7=0,0,INDIRECT(W412))),0)</f>
        <v/>
      </c>
    </row>
    <row r="412">
      <c r="B412" s="86" t="n"/>
      <c r="C412" s="22" t="n">
        <v>13526</v>
      </c>
      <c r="D412" s="22" t="inlineStr">
        <is>
          <t>Хаскел, Хакеда</t>
        </is>
      </c>
      <c r="E412" s="22" t="inlineStr">
        <is>
          <t>Дзэн Банкэя</t>
        </is>
      </c>
      <c r="F412" s="105">
        <f>ROUNDUP(N413-(N413/100*X413),0)</f>
        <v/>
      </c>
      <c r="H412" s="22" t="inlineStr">
        <is>
          <t>Профит-Стайл</t>
        </is>
      </c>
      <c r="I412" s="22" t="n">
        <v>2009</v>
      </c>
      <c r="J412" s="75" t="inlineStr">
        <is>
          <t>9785988571438</t>
        </is>
      </c>
      <c r="K412" s="75" t="inlineStr">
        <is>
          <t>Книги</t>
        </is>
      </c>
      <c r="L412" s="22">
        <f>ROUND(100-(F413/(M413/100)),0)</f>
        <v/>
      </c>
      <c r="M412" s="105" t="n">
        <v>819</v>
      </c>
      <c r="N412" s="105" t="n">
        <v>713</v>
      </c>
      <c r="O412" s="20" t="inlineStr">
        <is>
          <t>https://magic-kniga.ru/items/13526</t>
        </is>
      </c>
      <c r="Q412" s="66" t="inlineStr">
        <is>
          <t>Мало</t>
        </is>
      </c>
      <c r="R412" s="20" t="n">
        <v>2</v>
      </c>
      <c r="V412" s="36">
        <f>MATCH(R413,discounts!A:A)</f>
        <v/>
      </c>
      <c r="W412" s="36">
        <f>ADDRESS(V413,$F$7+1,,,"discounts")</f>
        <v/>
      </c>
      <c r="X412" s="36">
        <f>ROUND(IF(ISNA(IF($F$7=0,0,INDIRECT(W413))),0,IF($F$7=0,0,INDIRECT(W413))),0)</f>
        <v/>
      </c>
    </row>
    <row r="413">
      <c r="B413" s="86" t="n"/>
      <c r="C413" s="22" t="n">
        <v>20142</v>
      </c>
      <c r="D413" s="22" t="inlineStr">
        <is>
          <t>Гаутам Сачдева</t>
        </is>
      </c>
      <c r="E413" s="22" t="inlineStr">
        <is>
          <t>Меч Будды</t>
        </is>
      </c>
      <c r="F413" s="105">
        <f>ROUNDUP(N414-(N414/100*X414),0)</f>
        <v/>
      </c>
      <c r="H413" s="22" t="inlineStr">
        <is>
          <t>Амрита-русь</t>
        </is>
      </c>
      <c r="I413" s="22" t="n">
        <v>2014</v>
      </c>
      <c r="J413" s="75" t="inlineStr">
        <is>
          <t>9785000530955</t>
        </is>
      </c>
      <c r="K413" s="75" t="inlineStr">
        <is>
          <t>Книги</t>
        </is>
      </c>
      <c r="L413" s="22">
        <f>ROUND(100-(F414/(M414/100)),0)</f>
        <v/>
      </c>
      <c r="M413" s="105" t="n">
        <v>224</v>
      </c>
      <c r="N413" s="105" t="n">
        <v>195</v>
      </c>
      <c r="O413" s="20" t="inlineStr">
        <is>
          <t>https://magic-kniga.ru/items/20142</t>
        </is>
      </c>
      <c r="Q413" s="66" t="inlineStr">
        <is>
          <t>Мало</t>
        </is>
      </c>
      <c r="R413" s="20" t="n">
        <v>2</v>
      </c>
      <c r="V413" s="36">
        <f>MATCH(R414,discounts!A:A)</f>
        <v/>
      </c>
      <c r="W413" s="36">
        <f>ADDRESS(V414,$F$7+1,,,"discounts")</f>
        <v/>
      </c>
      <c r="X413" s="36">
        <f>ROUND(IF(ISNA(IF($F$7=0,0,INDIRECT(W414))),0,IF($F$7=0,0,INDIRECT(W414))),0)</f>
        <v/>
      </c>
    </row>
    <row r="414">
      <c r="B414" s="86" t="n"/>
      <c r="C414" s="22" t="n">
        <v>1510</v>
      </c>
      <c r="D414" s="22" t="inlineStr">
        <is>
          <t>Печенкин А.</t>
        </is>
      </c>
      <c r="E414" s="22" t="inlineStr">
        <is>
          <t>Евангелие Будды в свете истины</t>
        </is>
      </c>
      <c r="F414" s="105">
        <f>ROUNDUP(N415-(N415/100*X415),0)</f>
        <v/>
      </c>
      <c r="H414" s="22" t="inlineStr">
        <is>
          <t>Велигор</t>
        </is>
      </c>
      <c r="I414" s="22" t="n">
        <v>2007</v>
      </c>
      <c r="J414" s="75" t="inlineStr">
        <is>
          <t>9785888750605</t>
        </is>
      </c>
      <c r="K414" s="75" t="inlineStr">
        <is>
          <t>Книги</t>
        </is>
      </c>
      <c r="L414" s="22">
        <f>ROUND(100-(F415/(M415/100)),0)</f>
        <v/>
      </c>
      <c r="M414" s="105" t="n">
        <v>401</v>
      </c>
      <c r="N414" s="105" t="n">
        <v>349</v>
      </c>
      <c r="O414" s="20" t="inlineStr">
        <is>
          <t>https://magic-kniga.ru/items/1510</t>
        </is>
      </c>
      <c r="Q414" s="66" t="inlineStr">
        <is>
          <t>Мало</t>
        </is>
      </c>
      <c r="R414" s="20" t="n">
        <v>7</v>
      </c>
      <c r="V414" s="36">
        <f>MATCH(R415,discounts!A:A)</f>
        <v/>
      </c>
      <c r="W414" s="36">
        <f>ADDRESS(V415,$F$7+1,,,"discounts")</f>
        <v/>
      </c>
      <c r="X414" s="36">
        <f>ROUND(IF(ISNA(IF($F$7=0,0,INDIRECT(W415))),0,IF($F$7=0,0,INDIRECT(W415))),0)</f>
        <v/>
      </c>
    </row>
    <row r="415">
      <c r="B415" s="86" t="n"/>
      <c r="C415" s="22" t="n">
        <v>3498</v>
      </c>
      <c r="D415" s="22" t="inlineStr">
        <is>
          <t>Ольденбург Сергей</t>
        </is>
      </c>
      <c r="E415" s="22" t="inlineStr">
        <is>
          <t>Жизнь Будды, индийского Учителя Жизни</t>
        </is>
      </c>
      <c r="F415" s="105">
        <f>ROUNDUP(N416-(N416/100*X416),0)</f>
        <v/>
      </c>
      <c r="H415" s="22" t="inlineStr">
        <is>
          <t>Агни</t>
        </is>
      </c>
      <c r="I415" s="22" t="n">
        <v>2010</v>
      </c>
      <c r="J415" s="75" t="inlineStr">
        <is>
          <t>9785898501532</t>
        </is>
      </c>
      <c r="K415" s="75" t="inlineStr">
        <is>
          <t>Книги</t>
        </is>
      </c>
      <c r="L415" s="22">
        <f>ROUND(100-(F416/(M416/100)),0)</f>
        <v/>
      </c>
      <c r="M415" s="105" t="n">
        <v>457</v>
      </c>
      <c r="N415" s="105" t="n">
        <v>398</v>
      </c>
      <c r="O415" s="20" t="inlineStr">
        <is>
          <t>https://magic-kniga.ru/items/3498</t>
        </is>
      </c>
      <c r="Q415" s="66" t="inlineStr">
        <is>
          <t>Мало</t>
        </is>
      </c>
      <c r="R415" s="20" t="n">
        <v>7</v>
      </c>
      <c r="V415" s="36">
        <f>MATCH(R416,discounts!A:A)</f>
        <v/>
      </c>
      <c r="W415" s="36">
        <f>ADDRESS(V416,$F$7+1,,,"discounts")</f>
        <v/>
      </c>
      <c r="X415" s="36">
        <f>ROUND(IF(ISNA(IF($F$7=0,0,INDIRECT(W416))),0,IF($F$7=0,0,INDIRECT(W416))),0)</f>
        <v/>
      </c>
    </row>
    <row r="416" ht="15" customHeight="1">
      <c r="B416" s="88" t="inlineStr">
        <is>
          <t>Ислам</t>
        </is>
      </c>
    </row>
    <row r="417">
      <c r="B417" s="86" t="n"/>
      <c r="C417" s="22" t="n">
        <v>21497</v>
      </c>
      <c r="D417" s="22" t="inlineStr">
        <is>
          <t>Карнаки</t>
        </is>
      </c>
      <c r="E417" s="22" t="inlineStr">
        <is>
          <t>Хаджж. Справочник</t>
        </is>
      </c>
      <c r="F417" s="105">
        <f>ROUNDUP(N418-(N418/100*X418),0)</f>
        <v/>
      </c>
      <c r="H417" s="22" t="inlineStr">
        <is>
          <t>Диля</t>
        </is>
      </c>
      <c r="I417" s="22" t="n">
        <v>2014</v>
      </c>
      <c r="J417" s="75" t="inlineStr">
        <is>
          <t>9785423601584</t>
        </is>
      </c>
      <c r="K417" s="75" t="inlineStr">
        <is>
          <t>Книги</t>
        </is>
      </c>
      <c r="L417" s="22">
        <f>ROUND(100-(F418/(M418/100)),0)</f>
        <v/>
      </c>
      <c r="M417" s="105" t="n">
        <v>1255</v>
      </c>
      <c r="N417" s="105" t="n">
        <v>1092</v>
      </c>
      <c r="O417" s="20" t="inlineStr">
        <is>
          <t>https://magic-kniga.ru/items/21497</t>
        </is>
      </c>
      <c r="Q417" s="66" t="inlineStr">
        <is>
          <t>Мало</t>
        </is>
      </c>
      <c r="R417" s="20" t="n">
        <v>5</v>
      </c>
      <c r="V417" s="36">
        <f>MATCH(R418,discounts!A:A)</f>
        <v/>
      </c>
      <c r="W417" s="36">
        <f>ADDRESS(V418,$F$7+1,,,"discounts")</f>
        <v/>
      </c>
      <c r="X417" s="36">
        <f>ROUND(_xlfn.SINGLE(IF(ISNA(_xlfn.SINGLE(IF($F$7=0,0,INDIRECT(W418)))),0,IF($F$7=0,0,INDIRECT(W418)))),0)</f>
        <v/>
      </c>
    </row>
    <row r="418">
      <c r="B418" s="86" t="n"/>
      <c r="C418" s="22" t="n">
        <v>18366</v>
      </c>
      <c r="D418" s="22" t="inlineStr">
        <is>
          <t>Константин Казанский</t>
        </is>
      </c>
      <c r="E418" s="22" t="inlineStr">
        <is>
          <t>Мистицизм в исламе</t>
        </is>
      </c>
      <c r="F418" s="105">
        <f>ROUNDUP(N419-(N419/100*X419),0)</f>
        <v/>
      </c>
      <c r="H418" s="22" t="inlineStr">
        <is>
          <t>Амрита-русь</t>
        </is>
      </c>
      <c r="I418" s="22" t="n">
        <v>2022</v>
      </c>
      <c r="J418" s="75" t="inlineStr">
        <is>
          <t>9785413025178</t>
        </is>
      </c>
      <c r="K418" s="75" t="inlineStr">
        <is>
          <t>Книги</t>
        </is>
      </c>
      <c r="L418" s="22">
        <f>ROUND(100-(F419/(M419/100)),0)</f>
        <v/>
      </c>
      <c r="M418" s="105" t="n">
        <v>1748</v>
      </c>
      <c r="N418" s="105" t="n">
        <v>1521</v>
      </c>
      <c r="O418" s="20" t="inlineStr">
        <is>
          <t>https://magic-kniga.ru/items/18366</t>
        </is>
      </c>
      <c r="Q418" s="66" t="inlineStr">
        <is>
          <t>Мало</t>
        </is>
      </c>
      <c r="R418" s="20" t="n">
        <v>2</v>
      </c>
      <c r="S418" s="22" t="n">
        <v>16</v>
      </c>
      <c r="V418" s="36">
        <f>MATCH(R419,discounts!A:A)</f>
        <v/>
      </c>
      <c r="W418" s="36">
        <f>ADDRESS(V419,$F$7+1,,,"discounts")</f>
        <v/>
      </c>
      <c r="X418" s="36">
        <f>ROUND(_xlfn.SINGLE(IF(ISNA(_xlfn.SINGLE(IF($F$7=0,0,INDIRECT(W419)))),0,IF($F$7=0,0,INDIRECT(W419)))),0)</f>
        <v/>
      </c>
    </row>
    <row r="419" ht="15" customHeight="1">
      <c r="B419" s="88" t="inlineStr">
        <is>
          <t>Досуг</t>
        </is>
      </c>
    </row>
    <row r="420">
      <c r="B420" s="86" t="n"/>
      <c r="C420" s="22" t="n">
        <v>8518</v>
      </c>
      <c r="E420" s="22" t="inlineStr">
        <is>
          <t>Тверская земля - регион роста</t>
        </is>
      </c>
      <c r="F420" s="105">
        <f>ROUNDUP(N421-(N421/100*X421),0)</f>
        <v/>
      </c>
      <c r="H420" s="22" t="inlineStr">
        <is>
          <t>Тверское княжество</t>
        </is>
      </c>
      <c r="I420" s="22" t="n">
        <v>2008</v>
      </c>
      <c r="J420" s="75" t="inlineStr">
        <is>
          <t>9785990081147</t>
        </is>
      </c>
      <c r="K420" s="75" t="inlineStr">
        <is>
          <t>Книги</t>
        </is>
      </c>
      <c r="L420" s="22">
        <f>ROUND(100-(F421/(M421/100)),0)</f>
        <v/>
      </c>
      <c r="M420" s="105" t="n">
        <v>581</v>
      </c>
      <c r="N420" s="105" t="n">
        <v>506</v>
      </c>
      <c r="O420" s="20" t="inlineStr">
        <is>
          <t>https://magic-kniga.ru/items/8518</t>
        </is>
      </c>
      <c r="Q420" s="66" t="inlineStr">
        <is>
          <t>Мало</t>
        </is>
      </c>
      <c r="R420" s="20" t="n">
        <v>7</v>
      </c>
      <c r="V420" s="36">
        <f>MATCH(R421,discounts!A:A)</f>
        <v/>
      </c>
      <c r="W420" s="36">
        <f>ADDRESS(V421,$F$7+1,,,"discounts")</f>
        <v/>
      </c>
      <c r="X420" s="36">
        <f>ROUND(IF(ISNA(IF($F$7=0,0,INDIRECT(W421))),0,IF($F$7=0,0,INDIRECT(W421))),0)</f>
        <v/>
      </c>
    </row>
    <row r="421" ht="15" customHeight="1">
      <c r="B421" s="88" t="inlineStr">
        <is>
          <t>Красота и здоровье</t>
        </is>
      </c>
    </row>
    <row r="422">
      <c r="B422" s="86" t="n"/>
      <c r="C422" s="22" t="n">
        <v>2633</v>
      </c>
      <c r="D422" s="22" t="inlineStr">
        <is>
          <t>Фридман</t>
        </is>
      </c>
      <c r="E422" s="22" t="inlineStr">
        <is>
          <t>Аква-йога для беременных</t>
        </is>
      </c>
      <c r="F422" s="105">
        <f>ROUNDUP(N423-(N423/100*X423),0)</f>
        <v/>
      </c>
      <c r="H422" s="22" t="inlineStr">
        <is>
          <t>Этерна</t>
        </is>
      </c>
      <c r="I422" s="22" t="n">
        <v>2014</v>
      </c>
      <c r="J422" s="75" t="inlineStr">
        <is>
          <t>9785480002195</t>
        </is>
      </c>
      <c r="K422" s="75" t="inlineStr">
        <is>
          <t>Книги</t>
        </is>
      </c>
      <c r="L422" s="22">
        <f>ROUND(100-(F423/(M423/100)),0)</f>
        <v/>
      </c>
      <c r="M422" s="105" t="n">
        <v>65</v>
      </c>
      <c r="N422" s="105" t="n">
        <v>57</v>
      </c>
      <c r="O422" s="20" t="inlineStr">
        <is>
          <t>https://magic-kniga.ru/items/2633</t>
        </is>
      </c>
      <c r="Q422" s="66" t="inlineStr">
        <is>
          <t>Мало</t>
        </is>
      </c>
      <c r="R422" s="20" t="n">
        <v>5</v>
      </c>
      <c r="V422" s="36">
        <f>MATCH(R423,discounts!A:A)</f>
        <v/>
      </c>
      <c r="W422" s="36">
        <f>ADDRESS(V423,$F$7+1,,,"discounts")</f>
        <v/>
      </c>
      <c r="X422" s="36">
        <f>ROUND(IF(ISNA(IF($F$7=0,0,INDIRECT(W423))),0,IF($F$7=0,0,INDIRECT(W423))),0)</f>
        <v/>
      </c>
    </row>
    <row r="423">
      <c r="B423" s="86" t="n"/>
      <c r="C423" s="22" t="n">
        <v>4462</v>
      </c>
      <c r="D423" s="22" t="inlineStr">
        <is>
          <t>Бриз Лена</t>
        </is>
      </c>
      <c r="E423" s="22" t="inlineStr">
        <is>
          <t>Мастер-класс. Прически. Стань неотразимой!</t>
        </is>
      </c>
      <c r="F423" s="105">
        <f>ROUNDUP(N424-(N424/100*X424),0)</f>
        <v/>
      </c>
      <c r="H423" s="22" t="inlineStr">
        <is>
          <t>АСТ</t>
        </is>
      </c>
      <c r="I423" s="22" t="n">
        <v>2007</v>
      </c>
      <c r="J423" s="75" t="inlineStr">
        <is>
          <t>9785170434985</t>
        </is>
      </c>
      <c r="K423" s="75" t="inlineStr">
        <is>
          <t>Книги</t>
        </is>
      </c>
      <c r="L423" s="22">
        <f>ROUND(100-(F424/(M424/100)),0)</f>
        <v/>
      </c>
      <c r="M423" s="105" t="n">
        <v>45</v>
      </c>
      <c r="N423" s="105" t="n">
        <v>40</v>
      </c>
      <c r="O423" s="20" t="inlineStr">
        <is>
          <t>https://magic-kniga.ru/items/4462</t>
        </is>
      </c>
      <c r="Q423" s="66" t="inlineStr">
        <is>
          <t>Мало</t>
        </is>
      </c>
      <c r="R423" s="20" t="n">
        <v>7</v>
      </c>
      <c r="V423" s="36">
        <f>MATCH(R424,discounts!A:A)</f>
        <v/>
      </c>
      <c r="W423" s="36">
        <f>ADDRESS(V424,$F$7+1,,,"discounts")</f>
        <v/>
      </c>
      <c r="X423" s="36">
        <f>ROUND(IF(ISNA(IF($F$7=0,0,INDIRECT(W424))),0,IF($F$7=0,0,INDIRECT(W424))),0)</f>
        <v/>
      </c>
    </row>
    <row r="424">
      <c r="B424" s="86" t="n"/>
      <c r="C424" s="22" t="n">
        <v>15308</v>
      </c>
      <c r="D424" s="22" t="inlineStr">
        <is>
          <t>Шишкова А.И.</t>
        </is>
      </c>
      <c r="E424" s="22" t="inlineStr">
        <is>
          <t>Это должна знать женщина о своей беременности и о своих детях</t>
        </is>
      </c>
      <c r="F424" s="105">
        <f>ROUNDUP(N425-(N425/100*X425),0)</f>
        <v/>
      </c>
      <c r="H424" s="22" t="inlineStr">
        <is>
          <t>Велигор</t>
        </is>
      </c>
      <c r="I424" s="22" t="n">
        <v>2011</v>
      </c>
      <c r="J424" s="75" t="inlineStr">
        <is>
          <t>9785917420592</t>
        </is>
      </c>
      <c r="K424" s="75" t="inlineStr">
        <is>
          <t>Книги</t>
        </is>
      </c>
      <c r="L424" s="22">
        <f>ROUND(100-(F425/(M425/100)),0)</f>
        <v/>
      </c>
      <c r="M424" s="105" t="n">
        <v>412</v>
      </c>
      <c r="N424" s="105" t="n">
        <v>359</v>
      </c>
      <c r="O424" s="20" t="inlineStr">
        <is>
          <t>https://magic-kniga.ru/items/15308</t>
        </is>
      </c>
      <c r="Q424" s="66" t="inlineStr">
        <is>
          <t>Мало</t>
        </is>
      </c>
      <c r="R424" s="20" t="n">
        <v>7</v>
      </c>
      <c r="V424" s="36">
        <f>MATCH(R425,discounts!A:A)</f>
        <v/>
      </c>
      <c r="W424" s="36">
        <f>ADDRESS(V425,$F$7+1,,,"discounts")</f>
        <v/>
      </c>
      <c r="X424" s="36">
        <f>ROUND(IF(ISNA(IF($F$7=0,0,INDIRECT(W425))),0,IF($F$7=0,0,INDIRECT(W425))),0)</f>
        <v/>
      </c>
    </row>
    <row r="425">
      <c r="B425" s="86" t="n"/>
      <c r="C425" s="22" t="n">
        <v>10223</v>
      </c>
      <c r="D425" s="22" t="inlineStr">
        <is>
          <t>Кибардин Геннадий Михайлович</t>
        </is>
      </c>
      <c r="E425" s="22" t="inlineStr">
        <is>
          <t>Стройная фигура. Мифы и реальность современной женщины</t>
        </is>
      </c>
      <c r="F425" s="105">
        <f>ROUNDUP(N426-(N426/100*X426),0)</f>
        <v/>
      </c>
      <c r="H425" s="22" t="inlineStr">
        <is>
          <t>Амрита-русь</t>
        </is>
      </c>
      <c r="I425" s="22" t="n">
        <v>2009</v>
      </c>
      <c r="J425" s="75" t="inlineStr">
        <is>
          <t>9785413008843</t>
        </is>
      </c>
      <c r="K425" s="75" t="inlineStr">
        <is>
          <t>Книги</t>
        </is>
      </c>
      <c r="L425" s="22">
        <f>ROUND(100-(F426/(M426/100)),0)</f>
        <v/>
      </c>
      <c r="M425" s="105" t="n">
        <v>136</v>
      </c>
      <c r="N425" s="105" t="n">
        <v>119</v>
      </c>
      <c r="O425" s="20" t="inlineStr">
        <is>
          <t>https://magic-kniga.ru/items/10223</t>
        </is>
      </c>
      <c r="Q425" s="66" t="inlineStr">
        <is>
          <t>Мало</t>
        </is>
      </c>
      <c r="R425" s="20" t="n">
        <v>7</v>
      </c>
      <c r="V425" s="36">
        <f>MATCH(R426,discounts!A:A)</f>
        <v/>
      </c>
      <c r="W425" s="36">
        <f>ADDRESS(V426,$F$7+1,,,"discounts")</f>
        <v/>
      </c>
      <c r="X425" s="36">
        <f>ROUND(IF(ISNA(IF($F$7=0,0,INDIRECT(W426))),0,IF($F$7=0,0,INDIRECT(W426))),0)</f>
        <v/>
      </c>
    </row>
    <row r="426">
      <c r="B426" s="86" t="n"/>
      <c r="C426" s="22" t="n">
        <v>10392</v>
      </c>
      <c r="D426" s="22" t="inlineStr">
        <is>
          <t>Шереметева Галина Борисовна</t>
        </is>
      </c>
      <c r="E426" s="22" t="inlineStr">
        <is>
          <t>Самая очаровательная и привлекательная</t>
        </is>
      </c>
      <c r="F426" s="105">
        <f>ROUNDUP(N427-(N427/100*X427),0)</f>
        <v/>
      </c>
      <c r="H426" s="22" t="inlineStr">
        <is>
          <t>Амрита-русь</t>
        </is>
      </c>
      <c r="I426" s="22" t="n">
        <v>2019</v>
      </c>
      <c r="J426" s="75" t="inlineStr">
        <is>
          <t>9785000536469</t>
        </is>
      </c>
      <c r="K426" s="75" t="inlineStr">
        <is>
          <t>Книги</t>
        </is>
      </c>
      <c r="L426" s="22">
        <f>ROUND(100-(F427/(M427/100)),0)</f>
        <v/>
      </c>
      <c r="M426" s="105" t="n">
        <v>542</v>
      </c>
      <c r="N426" s="105" t="n">
        <v>472</v>
      </c>
      <c r="O426" s="20" t="inlineStr">
        <is>
          <t>https://magic-kniga.ru/items/10392</t>
        </is>
      </c>
      <c r="Q426" s="66" t="inlineStr">
        <is>
          <t>Мало</t>
        </is>
      </c>
      <c r="R426" s="20" t="n">
        <v>3</v>
      </c>
      <c r="V426" s="36">
        <f>MATCH(R427,discounts!A:A)</f>
        <v/>
      </c>
      <c r="W426" s="36">
        <f>ADDRESS(V427,$F$7+1,,,"discounts")</f>
        <v/>
      </c>
      <c r="X426" s="36">
        <f>ROUND(IF(ISNA(IF($F$7=0,0,INDIRECT(W427))),0,IF($F$7=0,0,INDIRECT(W427))),0)</f>
        <v/>
      </c>
    </row>
    <row r="427">
      <c r="B427" s="86" t="n"/>
      <c r="C427" s="22" t="n">
        <v>11587</v>
      </c>
      <c r="D427" s="22" t="inlineStr">
        <is>
          <t>Шабалина А.</t>
        </is>
      </c>
      <c r="E427" s="22" t="inlineStr">
        <is>
          <t>Первые шаги к обретению стройной фигуры после беременности и не только</t>
        </is>
      </c>
      <c r="F427" s="105">
        <f>ROUNDUP(N428-(N428/100*X428),0)</f>
        <v/>
      </c>
      <c r="H427" s="22" t="inlineStr">
        <is>
          <t>Диля</t>
        </is>
      </c>
      <c r="I427" s="22" t="n">
        <v>2010</v>
      </c>
      <c r="J427" s="75" t="inlineStr">
        <is>
          <t>9785817404562</t>
        </is>
      </c>
      <c r="K427" s="75" t="inlineStr">
        <is>
          <t>Книги</t>
        </is>
      </c>
      <c r="L427" s="22">
        <f>ROUND(100-(F428/(M428/100)),0)</f>
        <v/>
      </c>
      <c r="M427" s="105" t="n">
        <v>117</v>
      </c>
      <c r="N427" s="105" t="n">
        <v>102</v>
      </c>
      <c r="O427" s="20" t="inlineStr">
        <is>
          <t>https://magic-kniga.ru/items/11587</t>
        </is>
      </c>
      <c r="Q427" s="66" t="inlineStr">
        <is>
          <t>Мало</t>
        </is>
      </c>
      <c r="R427" s="20" t="n">
        <v>7</v>
      </c>
      <c r="V427" s="36">
        <f>MATCH(R428,discounts!A:A)</f>
        <v/>
      </c>
      <c r="W427" s="36">
        <f>ADDRESS(V428,$F$7+1,,,"discounts")</f>
        <v/>
      </c>
      <c r="X427" s="36">
        <f>ROUND(IF(ISNA(IF($F$7=0,0,INDIRECT(W428))),0,IF($F$7=0,0,INDIRECT(W428))),0)</f>
        <v/>
      </c>
    </row>
    <row r="428">
      <c r="B428" s="86" t="n"/>
      <c r="C428" s="22" t="n">
        <v>11597</v>
      </c>
      <c r="D428" s="22" t="inlineStr">
        <is>
          <t>Раковская Л. А.</t>
        </is>
      </c>
      <c r="E428" s="22" t="inlineStr">
        <is>
          <t>Симптомы и диагностика заболеваний</t>
        </is>
      </c>
      <c r="F428" s="105">
        <f>ROUNDUP(N429-(N429/100*X429),0)</f>
        <v/>
      </c>
      <c r="H428" s="22" t="inlineStr">
        <is>
          <t>Клуб семейного досуга</t>
        </is>
      </c>
      <c r="I428" s="22" t="n">
        <v>2011</v>
      </c>
      <c r="J428" s="75" t="inlineStr">
        <is>
          <t>9785991014144</t>
        </is>
      </c>
      <c r="K428" s="75" t="inlineStr">
        <is>
          <t>Книги</t>
        </is>
      </c>
      <c r="L428" s="22">
        <f>ROUND(100-(F429/(M429/100)),0)</f>
        <v/>
      </c>
      <c r="M428" s="105" t="n">
        <v>117</v>
      </c>
      <c r="N428" s="105" t="n">
        <v>102</v>
      </c>
      <c r="O428" s="20" t="inlineStr">
        <is>
          <t>https://magic-kniga.ru/items/11597</t>
        </is>
      </c>
      <c r="Q428" s="66" t="inlineStr">
        <is>
          <t>Мало</t>
        </is>
      </c>
      <c r="R428" s="20" t="n">
        <v>7</v>
      </c>
      <c r="V428" s="36">
        <f>MATCH(R429,discounts!A:A)</f>
        <v/>
      </c>
      <c r="W428" s="36">
        <f>ADDRESS(V429,$F$7+1,,,"discounts")</f>
        <v/>
      </c>
      <c r="X428" s="36">
        <f>ROUND(IF(ISNA(IF($F$7=0,0,INDIRECT(W429))),0,IF($F$7=0,0,INDIRECT(W429))),0)</f>
        <v/>
      </c>
    </row>
    <row r="429">
      <c r="B429" s="86" t="n"/>
      <c r="C429" s="22" t="n">
        <v>12919</v>
      </c>
      <c r="D429" s="22" t="inlineStr">
        <is>
          <t>Черри Мартин</t>
        </is>
      </c>
      <c r="E429" s="22" t="inlineStr">
        <is>
          <t>Естественная красота и здоровье</t>
        </is>
      </c>
      <c r="F429" s="105">
        <f>ROUNDUP(N430-(N430/100*X430),0)</f>
        <v/>
      </c>
      <c r="H429" s="22" t="inlineStr">
        <is>
          <t>Будущее земли</t>
        </is>
      </c>
      <c r="I429" s="22" t="n">
        <v>2004</v>
      </c>
      <c r="J429" s="75" t="inlineStr">
        <is>
          <t>9785944320315</t>
        </is>
      </c>
      <c r="K429" s="75" t="inlineStr">
        <is>
          <t>Книги</t>
        </is>
      </c>
      <c r="L429" s="22">
        <f>ROUND(100-(F430/(M430/100)),0)</f>
        <v/>
      </c>
      <c r="M429" s="105" t="n">
        <v>364</v>
      </c>
      <c r="N429" s="105" t="n">
        <v>317</v>
      </c>
      <c r="O429" s="20" t="inlineStr">
        <is>
          <t>https://magic-kniga.ru/items/12919</t>
        </is>
      </c>
      <c r="Q429" s="66" t="inlineStr">
        <is>
          <t>Мало</t>
        </is>
      </c>
      <c r="R429" s="20" t="n">
        <v>5</v>
      </c>
      <c r="V429" s="36">
        <f>MATCH(R430,discounts!A:A)</f>
        <v/>
      </c>
      <c r="W429" s="36">
        <f>ADDRESS(V430,$F$7+1,,,"discounts")</f>
        <v/>
      </c>
      <c r="X429" s="36">
        <f>ROUND(IF(ISNA(IF($F$7=0,0,INDIRECT(W430))),0,IF($F$7=0,0,INDIRECT(W430))),0)</f>
        <v/>
      </c>
    </row>
    <row r="430">
      <c r="B430" s="86" t="n"/>
      <c r="C430" s="22" t="n">
        <v>13451</v>
      </c>
      <c r="D430" s="22" t="inlineStr">
        <is>
          <t>Маккой Э.</t>
        </is>
      </c>
      <c r="E430" s="22" t="inlineStr">
        <is>
          <t>Женские чары. 200 магических рецептов красоты</t>
        </is>
      </c>
      <c r="F430" s="105">
        <f>ROUNDUP(N431-(N431/100*X431),0)</f>
        <v/>
      </c>
      <c r="H430" s="22" t="inlineStr">
        <is>
          <t>Весь</t>
        </is>
      </c>
      <c r="I430" s="22" t="n">
        <v>2011</v>
      </c>
      <c r="J430" s="75" t="inlineStr">
        <is>
          <t>9785957320388</t>
        </is>
      </c>
      <c r="K430" s="75" t="inlineStr">
        <is>
          <t>Книги</t>
        </is>
      </c>
      <c r="L430" s="22">
        <f>ROUND(100-(F431/(M431/100)),0)</f>
        <v/>
      </c>
      <c r="M430" s="105" t="n">
        <v>139</v>
      </c>
      <c r="N430" s="105" t="n">
        <v>121</v>
      </c>
      <c r="O430" s="20" t="inlineStr">
        <is>
          <t>https://magic-kniga.ru/items/13451</t>
        </is>
      </c>
      <c r="Q430" s="66" t="inlineStr">
        <is>
          <t>Мало</t>
        </is>
      </c>
      <c r="R430" s="20" t="n">
        <v>5</v>
      </c>
      <c r="V430" s="36">
        <f>MATCH(R431,discounts!A:A)</f>
        <v/>
      </c>
      <c r="W430" s="36">
        <f>ADDRESS(V431,$F$7+1,,,"discounts")</f>
        <v/>
      </c>
      <c r="X430" s="36">
        <f>ROUND(IF(ISNA(IF($F$7=0,0,INDIRECT(W431))),0,IF($F$7=0,0,INDIRECT(W431))),0)</f>
        <v/>
      </c>
    </row>
    <row r="431">
      <c r="B431" s="86" t="n"/>
      <c r="C431" s="22" t="n">
        <v>24518</v>
      </c>
      <c r="D431" s="22" t="inlineStr">
        <is>
          <t>Медведева Ирина</t>
        </is>
      </c>
      <c r="E431" s="22" t="inlineStr">
        <is>
          <t>30 эффективных упражнений для быстрой адаптации в другой стране. Советы путешественнику</t>
        </is>
      </c>
      <c r="F431" s="105">
        <f>ROUNDUP(N432-(N432/100*X432),0)</f>
        <v/>
      </c>
      <c r="H431" s="22" t="inlineStr">
        <is>
          <t>Амрита-русь</t>
        </is>
      </c>
      <c r="I431" s="22" t="n">
        <v>2014</v>
      </c>
      <c r="J431" s="75" t="inlineStr">
        <is>
          <t>9785000532782</t>
        </is>
      </c>
      <c r="K431" s="75" t="inlineStr">
        <is>
          <t>Книги</t>
        </is>
      </c>
      <c r="L431" s="22">
        <f>ROUND(100-(F432/(M432/100)),0)</f>
        <v/>
      </c>
      <c r="M431" s="105" t="n">
        <v>885</v>
      </c>
      <c r="N431" s="105" t="n">
        <v>770</v>
      </c>
      <c r="O431" s="20" t="inlineStr">
        <is>
          <t>https://magic-kniga.ru/items/24518</t>
        </is>
      </c>
      <c r="Q431" s="66" t="inlineStr">
        <is>
          <t>Мало</t>
        </is>
      </c>
      <c r="R431" s="20" t="n">
        <v>2</v>
      </c>
      <c r="V431" s="36">
        <f>MATCH(R432,discounts!A:A)</f>
        <v/>
      </c>
      <c r="W431" s="36">
        <f>ADDRESS(V432,$F$7+1,,,"discounts")</f>
        <v/>
      </c>
      <c r="X431" s="36">
        <f>ROUND(IF(ISNA(IF($F$7=0,0,INDIRECT(W432))),0,IF($F$7=0,0,INDIRECT(W432))),0)</f>
        <v/>
      </c>
    </row>
    <row r="432">
      <c r="B432" s="86" t="n"/>
      <c r="C432" s="22" t="n">
        <v>24722</v>
      </c>
      <c r="D432" s="22" t="inlineStr">
        <is>
          <t>Лебедь Татьяна Владимировна</t>
        </is>
      </c>
      <c r="E432" s="22" t="inlineStr">
        <is>
          <t>Клеточная диета - стройность за 90 дней</t>
        </is>
      </c>
      <c r="F432" s="105">
        <f>ROUNDUP(N433-(N433/100*X433),0)</f>
        <v/>
      </c>
      <c r="H432" s="22" t="inlineStr">
        <is>
          <t>Весь</t>
        </is>
      </c>
      <c r="I432" s="22" t="n">
        <v>2016</v>
      </c>
      <c r="J432" s="75" t="inlineStr">
        <is>
          <t>9785957331001</t>
        </is>
      </c>
      <c r="K432" s="75" t="inlineStr">
        <is>
          <t>Книги</t>
        </is>
      </c>
      <c r="L432" s="22">
        <f>ROUND(100-(F433/(M433/100)),0)</f>
        <v/>
      </c>
      <c r="M432" s="105" t="n">
        <v>519</v>
      </c>
      <c r="N432" s="105" t="n">
        <v>452</v>
      </c>
      <c r="O432" s="20" t="inlineStr">
        <is>
          <t>https://magic-kniga.ru/items/24722</t>
        </is>
      </c>
      <c r="Q432" s="66" t="inlineStr">
        <is>
          <t>Мало</t>
        </is>
      </c>
      <c r="R432" s="20" t="n">
        <v>2</v>
      </c>
      <c r="V432" s="36">
        <f>MATCH(R433,discounts!A:A)</f>
        <v/>
      </c>
      <c r="W432" s="36">
        <f>ADDRESS(V433,$F$7+1,,,"discounts")</f>
        <v/>
      </c>
      <c r="X432" s="36">
        <f>ROUND(IF(ISNA(IF($F$7=0,0,INDIRECT(W433))),0,IF($F$7=0,0,INDIRECT(W433))),0)</f>
        <v/>
      </c>
    </row>
    <row r="433" ht="15" customHeight="1">
      <c r="B433" s="88" t="inlineStr">
        <is>
          <t>Роман</t>
        </is>
      </c>
    </row>
    <row r="434">
      <c r="B434" s="86" t="n"/>
      <c r="C434" s="22" t="n">
        <v>10103</v>
      </c>
      <c r="D434" s="22" t="inlineStr">
        <is>
          <t>Полянская М.</t>
        </is>
      </c>
      <c r="E434" s="22" t="inlineStr">
        <is>
          <t>Foxtrot белого рыцаря. Андрей Белый в Берлине</t>
        </is>
      </c>
      <c r="F434" s="105">
        <f>ROUNDUP(N435-(N435/100*X435),0)</f>
        <v/>
      </c>
      <c r="H434" s="22" t="inlineStr">
        <is>
          <t>Деметра</t>
        </is>
      </c>
      <c r="I434" s="22" t="n">
        <v>2009</v>
      </c>
      <c r="J434" s="75" t="inlineStr">
        <is>
          <t>9785944590237</t>
        </is>
      </c>
      <c r="K434" s="75" t="inlineStr">
        <is>
          <t>Книги</t>
        </is>
      </c>
      <c r="L434" s="22">
        <f>ROUND(100-(F435/(M435/100)),0)</f>
        <v/>
      </c>
      <c r="M434" s="105" t="n">
        <v>625</v>
      </c>
      <c r="N434" s="105" t="n">
        <v>544</v>
      </c>
      <c r="O434" s="20" t="inlineStr">
        <is>
          <t>https://magic-kniga.ru/items/10103</t>
        </is>
      </c>
      <c r="Q434" s="66" t="inlineStr">
        <is>
          <t>Мало</t>
        </is>
      </c>
      <c r="R434" s="20" t="n">
        <v>8</v>
      </c>
      <c r="V434" s="36">
        <f>MATCH(R435,discounts!A:A)</f>
        <v/>
      </c>
      <c r="W434" s="36">
        <f>ADDRESS(V435,$F$7+1,,,"discounts")</f>
        <v/>
      </c>
      <c r="X434" s="36">
        <f>ROUND(IF(ISNA(IF($F$7=0,0,INDIRECT(W435))),0,IF($F$7=0,0,INDIRECT(W435))),0)</f>
        <v/>
      </c>
    </row>
    <row r="435">
      <c r="B435" s="86" t="n"/>
      <c r="C435" s="22" t="n">
        <v>6437</v>
      </c>
      <c r="D435" s="22" t="inlineStr">
        <is>
          <t>Вилсон Поль</t>
        </is>
      </c>
      <c r="E435" s="22" t="inlineStr">
        <is>
          <t>Колесо в колесе</t>
        </is>
      </c>
      <c r="F435" s="105">
        <f>ROUNDUP(N436-(N436/100*X436),0)</f>
        <v/>
      </c>
      <c r="H435" s="22" t="inlineStr">
        <is>
          <t>Центрполиграф</t>
        </is>
      </c>
      <c r="I435" s="22" t="n">
        <v>2006</v>
      </c>
      <c r="J435" s="75" t="inlineStr">
        <is>
          <t>9785952421288</t>
        </is>
      </c>
      <c r="K435" s="75" t="inlineStr">
        <is>
          <t>Книги</t>
        </is>
      </c>
      <c r="L435" s="22">
        <f>ROUND(100-(F436/(M436/100)),0)</f>
        <v/>
      </c>
      <c r="M435" s="105" t="n">
        <v>85</v>
      </c>
      <c r="N435" s="105" t="n">
        <v>74</v>
      </c>
      <c r="O435" s="20" t="inlineStr">
        <is>
          <t>https://magic-kniga.ru/items/6437</t>
        </is>
      </c>
      <c r="Q435" s="66" t="inlineStr">
        <is>
          <t>Мало</t>
        </is>
      </c>
      <c r="R435" s="20" t="n">
        <v>7</v>
      </c>
      <c r="V435" s="36">
        <f>MATCH(R436,discounts!A:A)</f>
        <v/>
      </c>
      <c r="W435" s="36">
        <f>ADDRESS(V436,$F$7+1,,,"discounts")</f>
        <v/>
      </c>
      <c r="X435" s="36">
        <f>ROUND(IF(ISNA(IF($F$7=0,0,INDIRECT(W436))),0,IF($F$7=0,0,INDIRECT(W436))),0)</f>
        <v/>
      </c>
    </row>
    <row r="436">
      <c r="B436" s="86" t="n"/>
      <c r="C436" s="22" t="n">
        <v>6438</v>
      </c>
      <c r="D436" s="22" t="inlineStr">
        <is>
          <t>Вилсон Поль</t>
        </is>
      </c>
      <c r="E436" s="22" t="inlineStr">
        <is>
          <t>Охота на клона</t>
        </is>
      </c>
      <c r="F436" s="105">
        <f>ROUNDUP(N437-(N437/100*X437),0)</f>
        <v/>
      </c>
      <c r="H436" s="22" t="inlineStr">
        <is>
          <t>Центрполиграф</t>
        </is>
      </c>
      <c r="I436" s="22" t="n">
        <v>2006</v>
      </c>
      <c r="J436" s="75" t="inlineStr">
        <is>
          <t>9785952423336</t>
        </is>
      </c>
      <c r="K436" s="75" t="inlineStr">
        <is>
          <t>Книги</t>
        </is>
      </c>
      <c r="L436" s="22">
        <f>ROUND(100-(F437/(M437/100)),0)</f>
        <v/>
      </c>
      <c r="M436" s="105" t="n">
        <v>85</v>
      </c>
      <c r="N436" s="105" t="n">
        <v>74</v>
      </c>
      <c r="O436" s="20" t="inlineStr">
        <is>
          <t>https://magic-kniga.ru/items/6438</t>
        </is>
      </c>
      <c r="Q436" s="66" t="inlineStr">
        <is>
          <t>Мало</t>
        </is>
      </c>
      <c r="R436" s="20" t="n">
        <v>7</v>
      </c>
      <c r="V436" s="36">
        <f>MATCH(R437,discounts!A:A)</f>
        <v/>
      </c>
      <c r="W436" s="36">
        <f>ADDRESS(V437,$F$7+1,,,"discounts")</f>
        <v/>
      </c>
      <c r="X436" s="36">
        <f>ROUND(IF(ISNA(IF($F$7=0,0,INDIRECT(W437))),0,IF($F$7=0,0,INDIRECT(W437))),0)</f>
        <v/>
      </c>
    </row>
    <row r="437">
      <c r="B437" s="86" t="n"/>
      <c r="C437" s="22" t="n">
        <v>6614</v>
      </c>
      <c r="D437" s="22" t="inlineStr">
        <is>
          <t>Ринго Д.</t>
        </is>
      </c>
      <c r="E437" s="22" t="inlineStr">
        <is>
          <t>Дорога на Дамаск</t>
        </is>
      </c>
      <c r="F437" s="105">
        <f>ROUNDUP(N438-(N438/100*X438),0)</f>
        <v/>
      </c>
      <c r="H437" s="22" t="inlineStr">
        <is>
          <t>Азбука-классика</t>
        </is>
      </c>
      <c r="I437" s="22" t="n">
        <v>2005</v>
      </c>
      <c r="J437" s="75" t="inlineStr">
        <is>
          <t>9785352012499</t>
        </is>
      </c>
      <c r="K437" s="75" t="inlineStr">
        <is>
          <t>Книги</t>
        </is>
      </c>
      <c r="L437" s="22">
        <f>ROUND(100-(F438/(M438/100)),0)</f>
        <v/>
      </c>
      <c r="M437" s="105" t="n">
        <v>246</v>
      </c>
      <c r="N437" s="105" t="n">
        <v>215</v>
      </c>
      <c r="O437" s="20" t="inlineStr">
        <is>
          <t>https://magic-kniga.ru/items/6614</t>
        </is>
      </c>
      <c r="Q437" s="66" t="inlineStr">
        <is>
          <t>Мало</t>
        </is>
      </c>
      <c r="R437" s="20" t="n">
        <v>7</v>
      </c>
      <c r="V437" s="36">
        <f>MATCH(R438,discounts!A:A)</f>
        <v/>
      </c>
      <c r="W437" s="36">
        <f>ADDRESS(V438,$F$7+1,,,"discounts")</f>
        <v/>
      </c>
      <c r="X437" s="36">
        <f>ROUND(IF(ISNA(IF($F$7=0,0,INDIRECT(W438))),0,IF($F$7=0,0,INDIRECT(W438))),0)</f>
        <v/>
      </c>
    </row>
    <row r="438">
      <c r="B438" s="86" t="n"/>
      <c r="C438" s="22" t="n">
        <v>7550</v>
      </c>
      <c r="E438" s="22" t="inlineStr">
        <is>
          <t>Горемыки миленькие</t>
        </is>
      </c>
      <c r="F438" s="105">
        <f>ROUNDUP(N439-(N439/100*X439),0)</f>
        <v/>
      </c>
      <c r="H438" s="22" t="inlineStr">
        <is>
          <t>Золотое сечение</t>
        </is>
      </c>
      <c r="I438" s="22" t="n">
        <v>2008</v>
      </c>
      <c r="J438" s="75" t="inlineStr">
        <is>
          <t>9785910780587</t>
        </is>
      </c>
      <c r="K438" s="75" t="inlineStr">
        <is>
          <t>Книги</t>
        </is>
      </c>
      <c r="L438" s="22">
        <f>ROUND(100-(F439/(M439/100)),0)</f>
        <v/>
      </c>
      <c r="M438" s="105" t="n">
        <v>510</v>
      </c>
      <c r="N438" s="105" t="n">
        <v>444</v>
      </c>
      <c r="O438" s="20" t="inlineStr">
        <is>
          <t>https://magic-kniga.ru/items/7550</t>
        </is>
      </c>
      <c r="Q438" s="66" t="inlineStr">
        <is>
          <t>Мало</t>
        </is>
      </c>
      <c r="R438" s="20" t="n">
        <v>9</v>
      </c>
      <c r="V438" s="36">
        <f>MATCH(R439,discounts!A:A)</f>
        <v/>
      </c>
      <c r="W438" s="36">
        <f>ADDRESS(V439,$F$7+1,,,"discounts")</f>
        <v/>
      </c>
      <c r="X438" s="36">
        <f>ROUND(IF(ISNA(IF($F$7=0,0,INDIRECT(W439))),0,IF($F$7=0,0,INDIRECT(W439))),0)</f>
        <v/>
      </c>
    </row>
    <row r="439">
      <c r="B439" s="86" t="n"/>
      <c r="C439" s="22" t="n">
        <v>8877</v>
      </c>
      <c r="D439" s="22" t="inlineStr">
        <is>
          <t>Романовский Вадим</t>
        </is>
      </c>
      <c r="E439" s="22" t="inlineStr">
        <is>
          <t>Танец Тьмы и Света</t>
        </is>
      </c>
      <c r="F439" s="105">
        <f>ROUNDUP(N440-(N440/100*X440),0)</f>
        <v/>
      </c>
      <c r="H439" s="22" t="inlineStr">
        <is>
          <t>Невский Проспект</t>
        </is>
      </c>
      <c r="I439" s="22" t="n">
        <v>2004</v>
      </c>
      <c r="J439" s="75" t="inlineStr">
        <is>
          <t>9785943714962</t>
        </is>
      </c>
      <c r="K439" s="75" t="inlineStr">
        <is>
          <t>Книги</t>
        </is>
      </c>
      <c r="L439" s="22">
        <f>ROUND(100-(F440/(M440/100)),0)</f>
        <v/>
      </c>
      <c r="M439" s="105" t="n">
        <v>30</v>
      </c>
      <c r="N439" s="105" t="n">
        <v>27</v>
      </c>
      <c r="O439" s="20" t="inlineStr">
        <is>
          <t>https://magic-kniga.ru/items/8877</t>
        </is>
      </c>
      <c r="Q439" s="66" t="inlineStr">
        <is>
          <t>Мало</t>
        </is>
      </c>
      <c r="R439" s="20" t="n">
        <v>6</v>
      </c>
      <c r="V439" s="36">
        <f>MATCH(R440,discounts!A:A)</f>
        <v/>
      </c>
      <c r="W439" s="36">
        <f>ADDRESS(V440,$F$7+1,,,"discounts")</f>
        <v/>
      </c>
      <c r="X439" s="36">
        <f>ROUND(IF(ISNA(IF($F$7=0,0,INDIRECT(W440))),0,IF($F$7=0,0,INDIRECT(W440))),0)</f>
        <v/>
      </c>
    </row>
    <row r="440">
      <c r="B440" s="86" t="n"/>
      <c r="C440" s="22" t="n">
        <v>8881</v>
      </c>
      <c r="D440" s="22" t="inlineStr">
        <is>
          <t>Барсов С.Б.</t>
        </is>
      </c>
      <c r="E440" s="22" t="inlineStr">
        <is>
          <t>Афоризмы о любви. Мужчина и женщина</t>
        </is>
      </c>
      <c r="F440" s="105">
        <f>ROUNDUP(N441-(N441/100*X441),0)</f>
        <v/>
      </c>
      <c r="H440" s="22" t="inlineStr">
        <is>
          <t>Центрполиграф</t>
        </is>
      </c>
      <c r="I440" s="22" t="n">
        <v>2010</v>
      </c>
      <c r="J440" s="75" t="inlineStr">
        <is>
          <t>9785952447585</t>
        </is>
      </c>
      <c r="K440" s="75" t="inlineStr">
        <is>
          <t>Книги</t>
        </is>
      </c>
      <c r="L440" s="22">
        <f>ROUND(100-(F441/(M441/100)),0)</f>
        <v/>
      </c>
      <c r="M440" s="105" t="n">
        <v>370</v>
      </c>
      <c r="N440" s="105" t="n">
        <v>322</v>
      </c>
      <c r="O440" s="20" t="inlineStr">
        <is>
          <t>https://magic-kniga.ru/items/8881</t>
        </is>
      </c>
      <c r="Q440" s="66" t="inlineStr">
        <is>
          <t>Мало</t>
        </is>
      </c>
      <c r="R440" s="20" t="n">
        <v>7</v>
      </c>
      <c r="V440" s="36">
        <f>MATCH(R441,discounts!A:A)</f>
        <v/>
      </c>
      <c r="W440" s="36">
        <f>ADDRESS(V441,$F$7+1,,,"discounts")</f>
        <v/>
      </c>
      <c r="X440" s="36">
        <f>ROUND(IF(ISNA(IF($F$7=0,0,INDIRECT(W441))),0,IF($F$7=0,0,INDIRECT(W441))),0)</f>
        <v/>
      </c>
    </row>
    <row r="441">
      <c r="B441" s="86" t="n"/>
      <c r="C441" s="22" t="n">
        <v>8935</v>
      </c>
      <c r="D441" s="22" t="inlineStr">
        <is>
          <t>Красуля Марина</t>
        </is>
      </c>
      <c r="E441" s="22" t="inlineStr">
        <is>
          <t>Брызги</t>
        </is>
      </c>
      <c r="F441" s="105">
        <f>ROUNDUP(N442-(N442/100*X442),0)</f>
        <v/>
      </c>
      <c r="H441" s="22" t="inlineStr">
        <is>
          <t>Кунгкрова</t>
        </is>
      </c>
      <c r="I441" s="22" t="n">
        <v>2009</v>
      </c>
      <c r="J441" s="75" t="inlineStr">
        <is>
          <t>9785901403303</t>
        </is>
      </c>
      <c r="K441" s="75" t="inlineStr">
        <is>
          <t>Книги</t>
        </is>
      </c>
      <c r="L441" s="22">
        <f>ROUND(100-(F442/(M442/100)),0)</f>
        <v/>
      </c>
      <c r="M441" s="105" t="n">
        <v>853</v>
      </c>
      <c r="N441" s="105" t="n">
        <v>743</v>
      </c>
      <c r="O441" s="20" t="inlineStr">
        <is>
          <t>https://magic-kniga.ru/items/8935</t>
        </is>
      </c>
      <c r="Q441" s="66" t="inlineStr">
        <is>
          <t>Мало</t>
        </is>
      </c>
      <c r="R441" s="20" t="n">
        <v>5</v>
      </c>
      <c r="V441" s="36">
        <f>MATCH(R442,discounts!A:A)</f>
        <v/>
      </c>
      <c r="W441" s="36">
        <f>ADDRESS(V442,$F$7+1,,,"discounts")</f>
        <v/>
      </c>
      <c r="X441" s="36">
        <f>ROUND(IF(ISNA(IF($F$7=0,0,INDIRECT(W442))),0,IF($F$7=0,0,INDIRECT(W442))),0)</f>
        <v/>
      </c>
    </row>
    <row r="442">
      <c r="B442" s="86" t="n"/>
      <c r="C442" s="22" t="n">
        <v>9113</v>
      </c>
      <c r="D442" s="22" t="inlineStr">
        <is>
          <t>Захарова Н.К.</t>
        </is>
      </c>
      <c r="E442" s="22" t="inlineStr">
        <is>
          <t>Сказка - не сказка. Стихи о новом понимании мира</t>
        </is>
      </c>
      <c r="F442" s="105">
        <f>ROUNDUP(N443-(N443/100*X443),0)</f>
        <v/>
      </c>
      <c r="H442" s="22" t="inlineStr">
        <is>
          <t>Амрита-русь</t>
        </is>
      </c>
      <c r="I442" s="22" t="n">
        <v>2006</v>
      </c>
      <c r="J442" s="75" t="inlineStr">
        <is>
          <t>9785943554704</t>
        </is>
      </c>
      <c r="K442" s="75" t="inlineStr">
        <is>
          <t>Книги</t>
        </is>
      </c>
      <c r="L442" s="22">
        <f>ROUND(100-(F443/(M443/100)),0)</f>
        <v/>
      </c>
      <c r="M442" s="105" t="n">
        <v>58</v>
      </c>
      <c r="N442" s="105" t="n">
        <v>51</v>
      </c>
      <c r="O442" s="20" t="inlineStr">
        <is>
          <t>https://magic-kniga.ru/items/9113</t>
        </is>
      </c>
      <c r="Q442" s="66" t="inlineStr">
        <is>
          <t>Мало</t>
        </is>
      </c>
      <c r="R442" s="20" t="n">
        <v>4</v>
      </c>
      <c r="V442" s="36">
        <f>MATCH(R443,discounts!A:A)</f>
        <v/>
      </c>
      <c r="W442" s="36">
        <f>ADDRESS(V443,$F$7+1,,,"discounts")</f>
        <v/>
      </c>
      <c r="X442" s="36">
        <f>ROUND(IF(ISNA(IF($F$7=0,0,INDIRECT(W443))),0,IF($F$7=0,0,INDIRECT(W443))),0)</f>
        <v/>
      </c>
    </row>
    <row r="443">
      <c r="B443" s="86" t="n"/>
      <c r="C443" s="22" t="n">
        <v>16799</v>
      </c>
      <c r="D443" s="22" t="inlineStr">
        <is>
          <t>Терапиано Юрий</t>
        </is>
      </c>
      <c r="E443" s="22" t="inlineStr">
        <is>
          <t>Самсара</t>
        </is>
      </c>
      <c r="F443" s="105">
        <f>ROUNDUP(N444-(N444/100*X444),0)</f>
        <v/>
      </c>
      <c r="H443" s="22" t="inlineStr">
        <is>
          <t>Дельфис</t>
        </is>
      </c>
      <c r="I443" s="22" t="n">
        <v>2015</v>
      </c>
      <c r="J443" s="75" t="inlineStr">
        <is>
          <t>9785933660484</t>
        </is>
      </c>
      <c r="K443" s="75" t="inlineStr">
        <is>
          <t>Книги</t>
        </is>
      </c>
      <c r="L443" s="22">
        <f>ROUND(100-(F444/(M444/100)),0)</f>
        <v/>
      </c>
      <c r="M443" s="105" t="n">
        <v>533</v>
      </c>
      <c r="N443" s="105" t="n">
        <v>464</v>
      </c>
      <c r="O443" s="20" t="inlineStr">
        <is>
          <t>https://magic-kniga.ru/items/16799</t>
        </is>
      </c>
      <c r="Q443" s="66" t="inlineStr">
        <is>
          <t>Мало</t>
        </is>
      </c>
      <c r="R443" s="20" t="n">
        <v>5</v>
      </c>
      <c r="V443" s="36">
        <f>MATCH(R444,discounts!A:A)</f>
        <v/>
      </c>
      <c r="W443" s="36">
        <f>ADDRESS(V444,$F$7+1,,,"discounts")</f>
        <v/>
      </c>
      <c r="X443" s="36">
        <f>ROUND(IF(ISNA(IF($F$7=0,0,INDIRECT(W444))),0,IF($F$7=0,0,INDIRECT(W444))),0)</f>
        <v/>
      </c>
    </row>
    <row r="444">
      <c r="B444" s="86" t="n"/>
      <c r="C444" s="22" t="n">
        <v>22440</v>
      </c>
      <c r="E444" s="22" t="inlineStr">
        <is>
          <t>Призвание. Сборник творческих работ студентов и школьников</t>
        </is>
      </c>
      <c r="F444" s="105">
        <f>ROUNDUP(N445-(N445/100*X445),0)</f>
        <v/>
      </c>
      <c r="H444" s="22" t="inlineStr">
        <is>
          <t>Спутник +</t>
        </is>
      </c>
      <c r="I444" s="22" t="n">
        <v>2007</v>
      </c>
      <c r="J444" s="75" t="inlineStr">
        <is>
          <t>2100000224401</t>
        </is>
      </c>
      <c r="K444" s="75" t="inlineStr">
        <is>
          <t>Книги</t>
        </is>
      </c>
      <c r="L444" s="22">
        <f>ROUND(100-(F445/(M445/100)),0)</f>
        <v/>
      </c>
      <c r="M444" s="105" t="n">
        <v>292</v>
      </c>
      <c r="N444" s="105" t="n">
        <v>255</v>
      </c>
      <c r="O444" s="20" t="inlineStr">
        <is>
          <t>https://magic-kniga.ru/items/22440</t>
        </is>
      </c>
      <c r="Q444" s="66" t="inlineStr">
        <is>
          <t>Мало</t>
        </is>
      </c>
      <c r="R444" s="20" t="n">
        <v>4</v>
      </c>
      <c r="V444" s="36">
        <f>MATCH(R445,discounts!A:A)</f>
        <v/>
      </c>
      <c r="W444" s="36">
        <f>ADDRESS(V445,$F$7+1,,,"discounts")</f>
        <v/>
      </c>
      <c r="X444" s="36">
        <f>ROUND(IF(ISNA(IF($F$7=0,0,INDIRECT(W445))),0,IF($F$7=0,0,INDIRECT(W445))),0)</f>
        <v/>
      </c>
    </row>
    <row r="445">
      <c r="B445" s="86" t="n"/>
      <c r="C445" s="22" t="n">
        <v>22446</v>
      </c>
      <c r="D445" s="22" t="inlineStr">
        <is>
          <t>Айзенберг Александр</t>
        </is>
      </c>
      <c r="E445" s="22" t="inlineStr">
        <is>
          <t>Passion. Страсти</t>
        </is>
      </c>
      <c r="F445" s="105">
        <f>ROUNDUP(N446-(N446/100*X446),0)</f>
        <v/>
      </c>
      <c r="H445" s="22" t="inlineStr">
        <is>
          <t>Алатейя</t>
        </is>
      </c>
      <c r="I445" s="22" t="n">
        <v>2009</v>
      </c>
      <c r="J445" s="75" t="inlineStr">
        <is>
          <t>2100000224463</t>
        </is>
      </c>
      <c r="K445" s="75" t="inlineStr">
        <is>
          <t>Книги</t>
        </is>
      </c>
      <c r="L445" s="22">
        <f>ROUND(100-(F446/(M446/100)),0)</f>
        <v/>
      </c>
      <c r="M445" s="105" t="n">
        <v>292</v>
      </c>
      <c r="N445" s="105" t="n">
        <v>255</v>
      </c>
      <c r="O445" s="20" t="inlineStr">
        <is>
          <t>https://magic-kniga.ru/items/22446</t>
        </is>
      </c>
      <c r="Q445" s="66" t="inlineStr">
        <is>
          <t>Мало</t>
        </is>
      </c>
      <c r="R445" s="20" t="n">
        <v>4</v>
      </c>
      <c r="V445" s="36">
        <f>MATCH(R446,discounts!A:A)</f>
        <v/>
      </c>
      <c r="W445" s="36">
        <f>ADDRESS(V446,$F$7+1,,,"discounts")</f>
        <v/>
      </c>
      <c r="X445" s="36">
        <f>ROUND(IF(ISNA(IF($F$7=0,0,INDIRECT(W446))),0,IF($F$7=0,0,INDIRECT(W446))),0)</f>
        <v/>
      </c>
    </row>
    <row r="446">
      <c r="B446" s="86" t="n"/>
      <c r="C446" s="22" t="n">
        <v>19082</v>
      </c>
      <c r="D446" s="22" t="inlineStr">
        <is>
          <t>Сарсенова Карина</t>
        </is>
      </c>
      <c r="E446" s="22" t="inlineStr">
        <is>
          <t>Всевластие Пути</t>
        </is>
      </c>
      <c r="F446" s="105">
        <f>ROUNDUP(N447-(N447/100*X447),0)</f>
        <v/>
      </c>
      <c r="H446" s="22" t="inlineStr">
        <is>
          <t>ИПЛ</t>
        </is>
      </c>
      <c r="I446" s="22" t="n">
        <v>2013</v>
      </c>
      <c r="J446" s="75" t="inlineStr">
        <is>
          <t>9785426000438</t>
        </is>
      </c>
      <c r="K446" s="75" t="inlineStr">
        <is>
          <t>Книги</t>
        </is>
      </c>
      <c r="L446" s="22">
        <f>ROUND(100-(F447/(M447/100)),0)</f>
        <v/>
      </c>
      <c r="M446" s="105" t="n">
        <v>147</v>
      </c>
      <c r="N446" s="105" t="n">
        <v>128</v>
      </c>
      <c r="O446" s="20" t="inlineStr">
        <is>
          <t>https://magic-kniga.ru/items/19082</t>
        </is>
      </c>
      <c r="Q446" s="66" t="inlineStr">
        <is>
          <t>Мало</t>
        </is>
      </c>
      <c r="R446" s="20" t="n">
        <v>2</v>
      </c>
      <c r="S446" s="22" t="n">
        <v>18</v>
      </c>
      <c r="V446" s="36">
        <f>MATCH(R447,discounts!A:A)</f>
        <v/>
      </c>
      <c r="W446" s="36">
        <f>ADDRESS(V447,$F$7+1,,,"discounts")</f>
        <v/>
      </c>
      <c r="X446" s="36">
        <f>ROUND(IF(ISNA(IF($F$7=0,0,INDIRECT(W447))),0,IF($F$7=0,0,INDIRECT(W447))),0)</f>
        <v/>
      </c>
    </row>
    <row r="447" ht="15" customHeight="1">
      <c r="B447" s="88" t="inlineStr">
        <is>
          <t>Детектив</t>
        </is>
      </c>
    </row>
    <row r="448">
      <c r="B448" s="86" t="n"/>
      <c r="C448" s="22" t="n">
        <v>16523</v>
      </c>
      <c r="D448" s="22" t="inlineStr">
        <is>
          <t>Богдановс Денисс</t>
        </is>
      </c>
      <c r="E448" s="22" t="inlineStr">
        <is>
          <t>Разрушающие рай</t>
        </is>
      </c>
      <c r="F448" s="105">
        <f>ROUNDUP(N449-(N449/100*X449),0)</f>
        <v/>
      </c>
      <c r="H448" s="22" t="inlineStr">
        <is>
          <t>Стигмарион</t>
        </is>
      </c>
      <c r="I448" s="22" t="n">
        <v>2011</v>
      </c>
      <c r="J448" s="75" t="inlineStr">
        <is>
          <t>9785903469291</t>
        </is>
      </c>
      <c r="K448" s="75" t="inlineStr">
        <is>
          <t>Книги</t>
        </is>
      </c>
      <c r="L448" s="22">
        <f>ROUND(100-(F449/(M449/100)),0)</f>
        <v/>
      </c>
      <c r="M448" s="105" t="n">
        <v>150</v>
      </c>
      <c r="N448" s="105" t="n">
        <v>131</v>
      </c>
      <c r="O448" s="20" t="inlineStr">
        <is>
          <t>https://magic-kniga.ru/items/16523</t>
        </is>
      </c>
      <c r="Q448" s="66" t="inlineStr">
        <is>
          <t>Мало</t>
        </is>
      </c>
      <c r="R448" s="20" t="n">
        <v>5</v>
      </c>
      <c r="V448" s="36">
        <f>MATCH(R449,discounts!A:A)</f>
        <v/>
      </c>
      <c r="W448" s="36">
        <f>ADDRESS(V449,$F$7+1,,,"discounts")</f>
        <v/>
      </c>
      <c r="X448" s="36">
        <f>ROUND(IF(ISNA(IF($F$7=0,0,INDIRECT(W449))),0,IF($F$7=0,0,INDIRECT(W449))),0)</f>
        <v/>
      </c>
    </row>
    <row r="449" ht="15" customHeight="1">
      <c r="B449" s="88" t="inlineStr">
        <is>
          <t>Фантастика</t>
        </is>
      </c>
    </row>
    <row r="450">
      <c r="B450" s="86" t="n"/>
      <c r="C450" s="22" t="n">
        <v>20461</v>
      </c>
      <c r="D450" s="22" t="inlineStr">
        <is>
          <t>Гасан-заде Нигяр</t>
        </is>
      </c>
      <c r="E450" s="22" t="inlineStr">
        <is>
          <t>Маленький сказочник и белая птица Нара</t>
        </is>
      </c>
      <c r="F450" s="105">
        <f>ROUNDUP(N451-(N451/100*X451),0)</f>
        <v/>
      </c>
      <c r="H450" s="22" t="inlineStr">
        <is>
          <t>Беловодье</t>
        </is>
      </c>
      <c r="I450" s="22" t="n">
        <v>2006</v>
      </c>
      <c r="J450" s="75" t="inlineStr">
        <is>
          <t>9785934541553</t>
        </is>
      </c>
      <c r="K450" s="75" t="inlineStr">
        <is>
          <t>Книги</t>
        </is>
      </c>
      <c r="L450" s="22">
        <f>ROUND(100-(F451/(M451/100)),0)</f>
        <v/>
      </c>
      <c r="M450" s="105" t="n">
        <v>92</v>
      </c>
      <c r="N450" s="105" t="n">
        <v>81</v>
      </c>
      <c r="O450" s="20" t="inlineStr">
        <is>
          <t>https://magic-kniga.ru/items/20461</t>
        </is>
      </c>
      <c r="Q450" s="66" t="inlineStr">
        <is>
          <t>Мало</t>
        </is>
      </c>
      <c r="R450" s="20" t="n">
        <v>5</v>
      </c>
      <c r="V450" s="36">
        <f>MATCH(R451,discounts!A:A)</f>
        <v/>
      </c>
      <c r="W450" s="36">
        <f>ADDRESS(V451,$F$7+1,,,"discounts")</f>
        <v/>
      </c>
      <c r="X450" s="36">
        <f>ROUND(IF(ISNA(IF($F$7=0,0,INDIRECT(W451))),0,IF($F$7=0,0,INDIRECT(W451))),0)</f>
        <v/>
      </c>
    </row>
    <row r="451" ht="15" customHeight="1">
      <c r="B451" s="88" t="inlineStr">
        <is>
          <t>Триллер, литература о вампирах</t>
        </is>
      </c>
    </row>
    <row r="452">
      <c r="B452" s="86" t="n"/>
      <c r="C452" s="22" t="n">
        <v>18812</v>
      </c>
      <c r="D452" s="22" t="inlineStr">
        <is>
          <t>Блэквуд Н.Д.</t>
        </is>
      </c>
      <c r="E452" s="22" t="inlineStr">
        <is>
          <t>Гримуар магии вампиров. Книга первая. Повелитель мертвых</t>
        </is>
      </c>
      <c r="F452" s="105">
        <f>ROUNDUP(N453-(N453/100*X453),0)</f>
        <v/>
      </c>
      <c r="H452" s="22" t="inlineStr">
        <is>
          <t>Велигор</t>
        </is>
      </c>
      <c r="I452" s="22" t="n">
        <v>2023</v>
      </c>
      <c r="J452" s="75" t="inlineStr">
        <is>
          <t>9785917421995</t>
        </is>
      </c>
      <c r="K452" s="75" t="inlineStr">
        <is>
          <t>Книги</t>
        </is>
      </c>
      <c r="L452" s="22">
        <f>ROUND(100-(F453/(M453/100)),0)</f>
        <v/>
      </c>
      <c r="M452" s="105" t="n">
        <v>4459</v>
      </c>
      <c r="N452" s="105" t="n">
        <v>3880</v>
      </c>
      <c r="O452" s="20" t="inlineStr">
        <is>
          <t>https://magic-kniga.ru/items/18812</t>
        </is>
      </c>
      <c r="Q452" s="66" t="inlineStr">
        <is>
          <t>Мало</t>
        </is>
      </c>
      <c r="R452" s="20" t="n">
        <v>8</v>
      </c>
      <c r="V452" s="36">
        <f>MATCH(R453,discounts!A:A)</f>
        <v/>
      </c>
      <c r="W452" s="36">
        <f>ADDRESS(V453,$F$7+1,,,"discounts")</f>
        <v/>
      </c>
      <c r="X452" s="36">
        <f>ROUND(IF(ISNA(IF($F$7=0,0,INDIRECT(W453))),0,IF($F$7=0,0,INDIRECT(W453))),0)</f>
        <v/>
      </c>
    </row>
    <row r="453" ht="15" customHeight="1">
      <c r="B453" s="88" t="inlineStr">
        <is>
          <t>Основы Таро</t>
        </is>
      </c>
    </row>
    <row r="454">
      <c r="B454" s="86" t="n"/>
      <c r="C454" s="22" t="n">
        <v>18833</v>
      </c>
      <c r="D454" s="22" t="inlineStr">
        <is>
          <t>Карон Тавис</t>
        </is>
      </c>
      <c r="E454" s="22" t="inlineStr">
        <is>
          <t>Учебный курс. Таро бессмертных: Знакомство с темными силами</t>
        </is>
      </c>
      <c r="F454" s="105">
        <f>ROUNDUP(N455-(N455/100*X455),0)</f>
        <v/>
      </c>
      <c r="H454" s="22" t="inlineStr">
        <is>
          <t>Велигор</t>
        </is>
      </c>
      <c r="I454" s="22" t="n">
        <v>2023</v>
      </c>
      <c r="J454" s="75" t="inlineStr">
        <is>
          <t>9785917422442</t>
        </is>
      </c>
      <c r="K454" s="75" t="inlineStr">
        <is>
          <t>Книги</t>
        </is>
      </c>
      <c r="L454" s="22">
        <f>ROUND(100-(F455/(M455/100)),0)</f>
        <v/>
      </c>
      <c r="M454" s="105" t="n">
        <v>4459</v>
      </c>
      <c r="N454" s="105" t="n">
        <v>3880</v>
      </c>
      <c r="O454" s="20" t="inlineStr">
        <is>
          <t>https://magic-kniga.ru/items/18833</t>
        </is>
      </c>
      <c r="Q454" s="66" t="inlineStr">
        <is>
          <t>Мало</t>
        </is>
      </c>
      <c r="R454" s="20" t="n">
        <v>8</v>
      </c>
      <c r="V454" s="36">
        <f>MATCH(R455,discounts!A:A)</f>
        <v/>
      </c>
      <c r="W454" s="36">
        <f>ADDRESS(V455,$F$7+1,,,"discounts")</f>
        <v/>
      </c>
      <c r="X454" s="36">
        <f>ROUND(IF(ISNA(IF($F$7=0,0,INDIRECT(W455))),0,IF($F$7=0,0,INDIRECT(W455))),0)</f>
        <v/>
      </c>
    </row>
    <row r="455">
      <c r="B455" s="86" t="n"/>
      <c r="C455" s="22" t="n">
        <v>19888</v>
      </c>
      <c r="D455" s="22" t="inlineStr">
        <is>
          <t>Пряников Алексей</t>
        </is>
      </c>
      <c r="E455" s="22" t="inlineStr">
        <is>
          <t>Книга «Медитация на Старшие Арканы Таро»</t>
        </is>
      </c>
      <c r="F455" s="105">
        <f>ROUNDUP(N456-(N456/100*X456),0)</f>
        <v/>
      </c>
      <c r="H455" s="22" t="inlineStr">
        <is>
          <t>Magic-Kniga</t>
        </is>
      </c>
      <c r="I455" s="22" t="n">
        <v>2013</v>
      </c>
      <c r="J455" s="75" t="inlineStr">
        <is>
          <t>9785604647608</t>
        </is>
      </c>
      <c r="K455" s="75" t="inlineStr">
        <is>
          <t>Книги</t>
        </is>
      </c>
      <c r="L455" s="22">
        <f>ROUND(100-(F456/(M456/100)),0)</f>
        <v/>
      </c>
      <c r="M455" s="105" t="n">
        <v>516</v>
      </c>
      <c r="N455" s="105" t="n">
        <v>449</v>
      </c>
      <c r="O455" s="20" t="inlineStr">
        <is>
          <t>https://magic-kniga.ru/items/19888</t>
        </is>
      </c>
      <c r="P455" s="22" t="n">
        <v>178</v>
      </c>
      <c r="Q455" s="66" t="inlineStr">
        <is>
          <t>Много</t>
        </is>
      </c>
      <c r="R455" s="20" t="n">
        <v>1</v>
      </c>
      <c r="S455" s="22" t="n">
        <v>16</v>
      </c>
      <c r="V455" s="36">
        <f>MATCH(R456,discounts!A:A)</f>
        <v/>
      </c>
      <c r="W455" s="36">
        <f>ADDRESS(V456,$F$7+1,,,"discounts")</f>
        <v/>
      </c>
      <c r="X455" s="36">
        <f>ROUND(IF(ISNA(IF($F$7=0,0,INDIRECT(W456))),0,IF($F$7=0,0,INDIRECT(W456))),0)</f>
        <v/>
      </c>
    </row>
    <row r="456">
      <c r="B456" s="86" t="n"/>
      <c r="C456" s="22" t="n">
        <v>19942</v>
      </c>
      <c r="D456" s="22" t="inlineStr">
        <is>
          <t>Кеннер К.</t>
        </is>
      </c>
      <c r="E456" s="22" t="inlineStr">
        <is>
          <t>Романтические отношения и брак в раскладах Таро</t>
        </is>
      </c>
      <c r="F456" s="105">
        <f>ROUNDUP(N457-(N457/100*X457),0)</f>
        <v/>
      </c>
      <c r="H456" s="22" t="inlineStr">
        <is>
          <t>Весь</t>
        </is>
      </c>
      <c r="I456" s="22" t="n">
        <v>2013</v>
      </c>
      <c r="J456" s="75" t="inlineStr">
        <is>
          <t>9785957326014</t>
        </is>
      </c>
      <c r="K456" s="75" t="inlineStr">
        <is>
          <t>Книги</t>
        </is>
      </c>
      <c r="L456" s="22">
        <f>ROUND(100-(F457/(M457/100)),0)</f>
        <v/>
      </c>
      <c r="M456" s="105" t="n">
        <v>585</v>
      </c>
      <c r="N456" s="105" t="n">
        <v>509</v>
      </c>
      <c r="O456" s="20" t="inlineStr">
        <is>
          <t>https://magic-kniga.ru/items/19942</t>
        </is>
      </c>
      <c r="Q456" s="66" t="inlineStr">
        <is>
          <t>Мало</t>
        </is>
      </c>
      <c r="R456" s="20" t="n">
        <v>2</v>
      </c>
      <c r="V456" s="36">
        <f>MATCH(R457,discounts!A:A)</f>
        <v/>
      </c>
      <c r="W456" s="36">
        <f>ADDRESS(V457,$F$7+1,,,"discounts")</f>
        <v/>
      </c>
      <c r="X456" s="36">
        <f>ROUND(IF(ISNA(IF($F$7=0,0,INDIRECT(W457))),0,IF($F$7=0,0,INDIRECT(W457))),0)</f>
        <v/>
      </c>
    </row>
    <row r="457">
      <c r="B457" s="86" t="n"/>
      <c r="C457" s="22" t="n">
        <v>25700</v>
      </c>
      <c r="D457" s="22" t="inlineStr">
        <is>
          <t>Телемский Олег</t>
        </is>
      </c>
      <c r="E457" s="22" t="inlineStr">
        <is>
          <t>Прыжок в бездну вершин. Азбука символа. Современный взгляд на Таро Алистера Кроули</t>
        </is>
      </c>
      <c r="F457" s="105">
        <f>ROUNDUP(N458-(N458/100*X458),0)</f>
        <v/>
      </c>
      <c r="H457" s="22" t="inlineStr">
        <is>
          <t>Magic-Kniga</t>
        </is>
      </c>
      <c r="I457" s="22" t="n">
        <v>2024</v>
      </c>
      <c r="J457" s="75" t="inlineStr">
        <is>
          <t>9785605137955</t>
        </is>
      </c>
      <c r="K457" s="75" t="inlineStr">
        <is>
          <t>Книги</t>
        </is>
      </c>
      <c r="L457" s="22">
        <f>ROUND(100-(F458/(M458/100)),0)</f>
        <v/>
      </c>
      <c r="M457" s="105" t="n">
        <v>1031</v>
      </c>
      <c r="N457" s="105" t="n">
        <v>897</v>
      </c>
      <c r="O457" s="20" t="inlineStr">
        <is>
          <t>https://magic-kniga.ru/items/25700</t>
        </is>
      </c>
      <c r="P457" s="22" t="n">
        <v>380</v>
      </c>
      <c r="Q457" s="66" t="inlineStr">
        <is>
          <t>Больше 10</t>
        </is>
      </c>
      <c r="R457" s="20" t="n">
        <v>1</v>
      </c>
      <c r="S457" s="22" t="n">
        <v>18</v>
      </c>
      <c r="V457" s="36">
        <f>MATCH(R458,discounts!A:A)</f>
        <v/>
      </c>
      <c r="W457" s="36">
        <f>ADDRESS(V458,$F$7+1,,,"discounts")</f>
        <v/>
      </c>
      <c r="X457" s="36">
        <f>ROUND(IF(ISNA(IF($F$7=0,0,INDIRECT(W458))),0,IF($F$7=0,0,INDIRECT(W458))),0)</f>
        <v/>
      </c>
    </row>
    <row r="458">
      <c r="B458" s="86" t="n"/>
      <c r="C458" s="22" t="n">
        <v>18377</v>
      </c>
      <c r="D458" s="22" t="inlineStr">
        <is>
          <t>Филатова Д.</t>
        </is>
      </c>
      <c r="E458" s="22" t="inlineStr">
        <is>
          <t>Спроси Таро</t>
        </is>
      </c>
      <c r="F458" s="105">
        <f>ROUNDUP(N459-(N459/100*X459),0)</f>
        <v/>
      </c>
      <c r="H458" s="22" t="inlineStr">
        <is>
          <t>АСТ</t>
        </is>
      </c>
      <c r="I458" s="22" t="n">
        <v>2022</v>
      </c>
      <c r="J458" s="75" t="inlineStr">
        <is>
          <t>9785171519285</t>
        </is>
      </c>
      <c r="K458" s="75" t="inlineStr">
        <is>
          <t>Книги</t>
        </is>
      </c>
      <c r="L458" s="22">
        <f>ROUND(100-(F459/(M459/100)),0)</f>
        <v/>
      </c>
      <c r="M458" s="105" t="n">
        <v>1911</v>
      </c>
      <c r="N458" s="105" t="n">
        <v>1663</v>
      </c>
      <c r="O458" s="20" t="inlineStr">
        <is>
          <t>https://magic-kniga.ru/items/18377</t>
        </is>
      </c>
      <c r="Q458" s="66" t="inlineStr">
        <is>
          <t>Мало</t>
        </is>
      </c>
      <c r="R458" s="20" t="n">
        <v>5</v>
      </c>
      <c r="S458" s="22" t="n">
        <v>16</v>
      </c>
      <c r="V458" s="36">
        <f>MATCH(R459,discounts!A:A)</f>
        <v/>
      </c>
      <c r="W458" s="36">
        <f>ADDRESS(V459,$F$7+1,,,"discounts")</f>
        <v/>
      </c>
      <c r="X458" s="36">
        <f>ROUND(IF(ISNA(IF($F$7=0,0,INDIRECT(W459))),0,IF($F$7=0,0,INDIRECT(W459))),0)</f>
        <v/>
      </c>
    </row>
    <row r="459">
      <c r="B459" s="86" t="n"/>
      <c r="C459" s="22" t="n">
        <v>21000</v>
      </c>
      <c r="D459" s="22" t="inlineStr">
        <is>
          <t>Папюс</t>
        </is>
      </c>
      <c r="E459" s="22" t="inlineStr">
        <is>
          <t>Книга «Цыганское Таро. Абсолютный ключ к оккультной науке»</t>
        </is>
      </c>
      <c r="F459" s="105">
        <f>ROUNDUP(N460-(N460/100*X460),0)</f>
        <v/>
      </c>
      <c r="H459" s="22" t="inlineStr">
        <is>
          <t>Magic-Kniga</t>
        </is>
      </c>
      <c r="I459" s="22" t="n">
        <v>2014</v>
      </c>
      <c r="J459" s="75" t="inlineStr">
        <is>
          <t>9785904844783</t>
        </is>
      </c>
      <c r="K459" s="75" t="inlineStr">
        <is>
          <t>Книги</t>
        </is>
      </c>
      <c r="L459" s="22">
        <f>ROUND(100-(F460/(M460/100)),0)</f>
        <v/>
      </c>
      <c r="M459" s="105" t="n">
        <v>1028</v>
      </c>
      <c r="N459" s="105" t="n">
        <v>895</v>
      </c>
      <c r="O459" s="20" t="inlineStr">
        <is>
          <t>https://magic-kniga.ru/items/21000</t>
        </is>
      </c>
      <c r="P459" s="22" t="n">
        <v>298</v>
      </c>
      <c r="Q459" s="66" t="inlineStr">
        <is>
          <t>Мало</t>
        </is>
      </c>
      <c r="R459" s="20" t="n">
        <v>1</v>
      </c>
      <c r="V459" s="36">
        <f>MATCH(R460,discounts!A:A)</f>
        <v/>
      </c>
      <c r="W459" s="36">
        <f>ADDRESS(V460,$F$7+1,,,"discounts")</f>
        <v/>
      </c>
      <c r="X459" s="36">
        <f>ROUND(IF(ISNA(IF($F$7=0,0,INDIRECT(W460))),0,IF($F$7=0,0,INDIRECT(W460))),0)</f>
        <v/>
      </c>
    </row>
    <row r="460">
      <c r="B460" s="86" t="n"/>
      <c r="C460" s="22" t="n">
        <v>24333</v>
      </c>
      <c r="D460" s="22" t="inlineStr">
        <is>
          <t>Склярова Вера Анатольевна</t>
        </is>
      </c>
      <c r="E460" s="22" t="inlineStr">
        <is>
          <t>Великая книга Сочетаний</t>
        </is>
      </c>
      <c r="F460" s="105">
        <f>ROUNDUP(N461-(N461/100*X461),0)</f>
        <v/>
      </c>
      <c r="H460" s="22" t="inlineStr">
        <is>
          <t>Magic-Kniga</t>
        </is>
      </c>
      <c r="I460" s="22" t="n">
        <v>2023</v>
      </c>
      <c r="J460" s="75" t="inlineStr">
        <is>
          <t>9785605088691</t>
        </is>
      </c>
      <c r="K460" s="75" t="inlineStr">
        <is>
          <t>Книги</t>
        </is>
      </c>
      <c r="L460" s="22">
        <f>ROUND(100-(F461/(M461/100)),0)</f>
        <v/>
      </c>
      <c r="M460" s="105" t="n">
        <v>699</v>
      </c>
      <c r="N460" s="105" t="n">
        <v>609</v>
      </c>
      <c r="O460" s="20" t="inlineStr">
        <is>
          <t>https://magic-kniga.ru/items/24333</t>
        </is>
      </c>
      <c r="P460" s="22" t="n">
        <v>352</v>
      </c>
      <c r="Q460" s="66" t="inlineStr">
        <is>
          <t>Много</t>
        </is>
      </c>
      <c r="R460" s="20" t="n">
        <v>1</v>
      </c>
      <c r="V460" s="36">
        <f>MATCH(R461,discounts!A:A)</f>
        <v/>
      </c>
      <c r="W460" s="36">
        <f>ADDRESS(V461,$F$7+1,,,"discounts")</f>
        <v/>
      </c>
      <c r="X460" s="36">
        <f>ROUND(IF(ISNA(IF($F$7=0,0,INDIRECT(W461))),0,IF($F$7=0,0,INDIRECT(W461))),0)</f>
        <v/>
      </c>
    </row>
    <row r="461" ht="15" customHeight="1">
      <c r="B461" s="88" t="inlineStr">
        <is>
          <t>Индуизм</t>
        </is>
      </c>
    </row>
    <row r="462">
      <c r="B462" s="86" t="n"/>
      <c r="C462" s="22" t="n">
        <v>19014</v>
      </c>
      <c r="D462" s="22" t="inlineStr">
        <is>
          <t>Неаполитанский C. М.</t>
        </is>
      </c>
      <c r="E462" s="22" t="inlineStr">
        <is>
          <t>Ведические предания Древней Индии. Бхагавата - пурана</t>
        </is>
      </c>
      <c r="F462" s="105">
        <f>ROUNDUP(N463-(N463/100*X463),0)</f>
        <v/>
      </c>
      <c r="H462" s="22" t="inlineStr">
        <is>
          <t>Амрита-русь</t>
        </is>
      </c>
      <c r="I462" s="22" t="n">
        <v>2018</v>
      </c>
      <c r="J462" s="75" t="inlineStr">
        <is>
          <t>9785413018804</t>
        </is>
      </c>
      <c r="K462" s="75" t="inlineStr">
        <is>
          <t>Книги</t>
        </is>
      </c>
      <c r="L462" s="22">
        <f>ROUND(100-(F463/(M463/100)),0)</f>
        <v/>
      </c>
      <c r="M462" s="105" t="n">
        <v>1239</v>
      </c>
      <c r="N462" s="105" t="n">
        <v>1078</v>
      </c>
      <c r="O462" s="20" t="inlineStr">
        <is>
          <t>https://magic-kniga.ru/items/19014</t>
        </is>
      </c>
      <c r="Q462" s="66" t="inlineStr">
        <is>
          <t>Мало</t>
        </is>
      </c>
      <c r="R462" s="20" t="n">
        <v>2</v>
      </c>
      <c r="V462" s="36">
        <f>MATCH(R463,discounts!A:A)</f>
        <v/>
      </c>
      <c r="W462" s="36">
        <f>ADDRESS(V463,$F$7+1,,,"discounts")</f>
        <v/>
      </c>
      <c r="X462" s="36">
        <f>ROUND(_xlfn.SINGLE(IF(ISNA(_xlfn.SINGLE(IF($F$7=0,0,INDIRECT(W463)))),0,IF($F$7=0,0,INDIRECT(W463)))),0)</f>
        <v/>
      </c>
    </row>
    <row r="463">
      <c r="B463" s="86" t="n"/>
      <c r="C463" s="22" t="n">
        <v>6043</v>
      </c>
      <c r="D463" s="22" t="inlineStr">
        <is>
          <t>Саи Баба</t>
        </is>
      </c>
      <c r="E463" s="22" t="inlineStr">
        <is>
          <t>Ведическая мудрость в притчах и историях. Книга 1</t>
        </is>
      </c>
      <c r="F463" s="105">
        <f>ROUNDUP(N464-(N464/100*X464),0)</f>
        <v/>
      </c>
      <c r="H463" s="22" t="inlineStr">
        <is>
          <t>Амрита-русь</t>
        </is>
      </c>
      <c r="I463" s="22" t="n">
        <v>2015</v>
      </c>
      <c r="J463" s="75" t="inlineStr">
        <is>
          <t>9785000534489</t>
        </is>
      </c>
      <c r="K463" s="75" t="inlineStr">
        <is>
          <t>Книги</t>
        </is>
      </c>
      <c r="L463" s="22">
        <f>ROUND(100-(F464/(M464/100)),0)</f>
        <v/>
      </c>
      <c r="M463" s="105" t="n">
        <v>236</v>
      </c>
      <c r="N463" s="105" t="n">
        <v>206</v>
      </c>
      <c r="O463" s="20" t="inlineStr">
        <is>
          <t>https://magic-kniga.ru/items/6043</t>
        </is>
      </c>
      <c r="Q463" s="66" t="inlineStr">
        <is>
          <t>Мало</t>
        </is>
      </c>
      <c r="R463" s="20" t="n">
        <v>2</v>
      </c>
      <c r="V463" s="36">
        <f>MATCH(R464,discounts!A:A)</f>
        <v/>
      </c>
      <c r="W463" s="36">
        <f>ADDRESS(V464,$F$7+1,,,"discounts")</f>
        <v/>
      </c>
      <c r="X463" s="36">
        <f>ROUND(_xlfn.SINGLE(IF(ISNA(_xlfn.SINGLE(IF($F$7=0,0,INDIRECT(W464)))),0,IF($F$7=0,0,INDIRECT(W464)))),0)</f>
        <v/>
      </c>
    </row>
    <row r="464">
      <c r="B464" s="86" t="n"/>
      <c r="C464" s="22" t="n">
        <v>11992</v>
      </c>
      <c r="D464" s="22" t="inlineStr">
        <is>
          <t>Аллами Абу-л Фазл</t>
        </is>
      </c>
      <c r="E464" s="22" t="inlineStr">
        <is>
          <t>Акбар-наме. Книга 5</t>
        </is>
      </c>
      <c r="F464" s="105">
        <f>ROUNDUP(N465-(N465/100*X465),0)</f>
        <v/>
      </c>
      <c r="H464" s="22" t="inlineStr">
        <is>
          <t>Агни</t>
        </is>
      </c>
      <c r="I464" s="22" t="n">
        <v>2010</v>
      </c>
      <c r="J464" s="75" t="inlineStr">
        <is>
          <t>9785898501310</t>
        </is>
      </c>
      <c r="K464" s="75" t="inlineStr">
        <is>
          <t>Книги</t>
        </is>
      </c>
      <c r="L464" s="22">
        <f>ROUND(100-(F465/(M465/100)),0)</f>
        <v/>
      </c>
      <c r="M464" s="105" t="n">
        <v>150</v>
      </c>
      <c r="N464" s="105" t="n">
        <v>131</v>
      </c>
      <c r="O464" s="20" t="inlineStr">
        <is>
          <t>https://magic-kniga.ru/items/11992</t>
        </is>
      </c>
      <c r="Q464" s="66" t="inlineStr">
        <is>
          <t>Мало</t>
        </is>
      </c>
      <c r="R464" s="20" t="n">
        <v>7</v>
      </c>
      <c r="V464" s="36">
        <f>MATCH(R465,discounts!A:A)</f>
        <v/>
      </c>
      <c r="W464" s="36">
        <f>ADDRESS(V465,$F$7+1,,,"discounts")</f>
        <v/>
      </c>
      <c r="X464" s="36">
        <f>ROUND(_xlfn.SINGLE(IF(ISNA(_xlfn.SINGLE(IF($F$7=0,0,INDIRECT(W465)))),0,IF($F$7=0,0,INDIRECT(W465)))),0)</f>
        <v/>
      </c>
    </row>
    <row r="465" ht="15" customHeight="1">
      <c r="B465" s="88" t="inlineStr">
        <is>
          <t>Социальная психология</t>
        </is>
      </c>
    </row>
    <row r="466">
      <c r="B466" s="86" t="n"/>
      <c r="C466" s="22" t="n">
        <v>10159</v>
      </c>
      <c r="D466" s="22" t="inlineStr">
        <is>
          <t>Гайсельхарт Х.</t>
        </is>
      </c>
      <c r="E466" s="22" t="inlineStr">
        <is>
          <t>Обучающиеся предприятия в ХХI веке</t>
        </is>
      </c>
      <c r="F466" s="105">
        <f>ROUNDUP(N467-(N467/100*X467),0)</f>
        <v/>
      </c>
      <c r="H466" s="22" t="inlineStr">
        <is>
          <t>Духовное познание</t>
        </is>
      </c>
      <c r="I466" s="22" t="n">
        <v>2004</v>
      </c>
      <c r="J466" s="75" t="inlineStr">
        <is>
          <t>9785880000890</t>
        </is>
      </c>
      <c r="K466" s="75" t="inlineStr">
        <is>
          <t>Книги</t>
        </is>
      </c>
      <c r="L466" s="22">
        <f>ROUND(100-(F467/(M467/100)),0)</f>
        <v/>
      </c>
      <c r="M466" s="105" t="n">
        <v>445</v>
      </c>
      <c r="N466" s="105" t="n">
        <v>388</v>
      </c>
      <c r="O466" s="20" t="inlineStr">
        <is>
          <t>https://magic-kniga.ru/items/10159</t>
        </is>
      </c>
      <c r="Q466" s="66" t="inlineStr">
        <is>
          <t>Мало</t>
        </is>
      </c>
      <c r="R466" s="20" t="n">
        <v>7</v>
      </c>
      <c r="V466" s="36">
        <f>MATCH(R467,discounts!A:A)</f>
        <v/>
      </c>
      <c r="W466" s="36">
        <f>ADDRESS(V467,$F$7+1,,,"discounts")</f>
        <v/>
      </c>
      <c r="X466" s="36">
        <f>ROUND(IF(ISNA(IF($F$7=0,0,INDIRECT(W467))),0,IF($F$7=0,0,INDIRECT(W467))),0)</f>
        <v/>
      </c>
    </row>
    <row r="467">
      <c r="B467" s="86" t="n"/>
      <c r="C467" s="22" t="n">
        <v>10767</v>
      </c>
      <c r="D467" s="22" t="inlineStr">
        <is>
          <t>Купер Саймон</t>
        </is>
      </c>
      <c r="E467" s="22" t="inlineStr">
        <is>
          <t>Школа лидерства. Техники эффективного руководства</t>
        </is>
      </c>
      <c r="F467" s="105">
        <f>ROUNDUP(N468-(N468/100*X468),0)</f>
        <v/>
      </c>
      <c r="H467" s="22" t="inlineStr">
        <is>
          <t>Весь</t>
        </is>
      </c>
      <c r="I467" s="22" t="n">
        <v>2014</v>
      </c>
      <c r="J467" s="75" t="inlineStr">
        <is>
          <t>9785957327196</t>
        </is>
      </c>
      <c r="K467" s="75" t="inlineStr">
        <is>
          <t>Книги</t>
        </is>
      </c>
      <c r="L467" s="22">
        <f>ROUND(100-(F468/(M468/100)),0)</f>
        <v/>
      </c>
      <c r="M467" s="105" t="n">
        <v>50</v>
      </c>
      <c r="N467" s="105" t="n">
        <v>44</v>
      </c>
      <c r="O467" s="20" t="inlineStr">
        <is>
          <t>https://magic-kniga.ru/items/10767</t>
        </is>
      </c>
      <c r="Q467" s="66" t="inlineStr">
        <is>
          <t>Мало</t>
        </is>
      </c>
      <c r="R467" s="20" t="n">
        <v>4</v>
      </c>
      <c r="V467" s="36">
        <f>MATCH(R468,discounts!A:A)</f>
        <v/>
      </c>
      <c r="W467" s="36">
        <f>ADDRESS(V468,$F$7+1,,,"discounts")</f>
        <v/>
      </c>
      <c r="X467" s="36">
        <f>ROUND(IF(ISNA(IF($F$7=0,0,INDIRECT(W468))),0,IF($F$7=0,0,INDIRECT(W468))),0)</f>
        <v/>
      </c>
    </row>
    <row r="468">
      <c r="B468" s="86" t="n"/>
      <c r="C468" s="22" t="n">
        <v>10768</v>
      </c>
      <c r="D468" s="22" t="inlineStr">
        <is>
          <t>Энгельгарт Мэтью</t>
        </is>
      </c>
      <c r="E468" s="22" t="inlineStr">
        <is>
          <t>Священная Коммерция. Бизнес как путь пробуждения</t>
        </is>
      </c>
      <c r="F468" s="105">
        <f>ROUNDUP(N469-(N469/100*X469),0)</f>
        <v/>
      </c>
      <c r="H468" s="22" t="inlineStr">
        <is>
          <t>Весь</t>
        </is>
      </c>
      <c r="I468" s="22" t="n">
        <v>2011</v>
      </c>
      <c r="J468" s="75" t="inlineStr">
        <is>
          <t>9785957319030</t>
        </is>
      </c>
      <c r="K468" s="75" t="inlineStr">
        <is>
          <t>Книги</t>
        </is>
      </c>
      <c r="L468" s="22">
        <f>ROUND(100-(F469/(M469/100)),0)</f>
        <v/>
      </c>
      <c r="M468" s="105" t="n">
        <v>50</v>
      </c>
      <c r="N468" s="105" t="n">
        <v>44</v>
      </c>
      <c r="O468" s="20" t="inlineStr">
        <is>
          <t>https://magic-kniga.ru/items/10768</t>
        </is>
      </c>
      <c r="Q468" s="66" t="inlineStr">
        <is>
          <t>Мало</t>
        </is>
      </c>
      <c r="R468" s="20" t="n">
        <v>2</v>
      </c>
      <c r="V468" s="36">
        <f>MATCH(R469,discounts!A:A)</f>
        <v/>
      </c>
      <c r="W468" s="36">
        <f>ADDRESS(V469,$F$7+1,,,"discounts")</f>
        <v/>
      </c>
      <c r="X468" s="36">
        <f>ROUND(IF(ISNA(IF($F$7=0,0,INDIRECT(W469))),0,IF($F$7=0,0,INDIRECT(W469))),0)</f>
        <v/>
      </c>
    </row>
    <row r="469">
      <c r="B469" s="86" t="n"/>
      <c r="C469" s="22" t="n">
        <v>10787</v>
      </c>
      <c r="D469" s="22" t="inlineStr">
        <is>
          <t>Холл Ричард</t>
        </is>
      </c>
      <c r="E469" s="22" t="inlineStr">
        <is>
          <t>Великолепная презентация: что нужно знать, уметь и делать, чтобы блестяще выступать на публике</t>
        </is>
      </c>
      <c r="F469" s="105">
        <f>ROUNDUP(N470-(N470/100*X470),0)</f>
        <v/>
      </c>
      <c r="H469" s="22" t="inlineStr">
        <is>
          <t>Весь</t>
        </is>
      </c>
      <c r="I469" s="22" t="n">
        <v>2011</v>
      </c>
      <c r="J469" s="75" t="inlineStr">
        <is>
          <t>9785957323327</t>
        </is>
      </c>
      <c r="K469" s="75" t="inlineStr">
        <is>
          <t>Книги</t>
        </is>
      </c>
      <c r="L469" s="22">
        <f>ROUND(100-(F470/(M470/100)),0)</f>
        <v/>
      </c>
      <c r="M469" s="105" t="n">
        <v>50</v>
      </c>
      <c r="N469" s="105" t="n">
        <v>44</v>
      </c>
      <c r="O469" s="20" t="inlineStr">
        <is>
          <t>https://magic-kniga.ru/items/10787</t>
        </is>
      </c>
      <c r="Q469" s="66" t="inlineStr">
        <is>
          <t>Мало</t>
        </is>
      </c>
      <c r="R469" s="20" t="n">
        <v>2</v>
      </c>
      <c r="V469" s="36">
        <f>MATCH(R470,discounts!A:A)</f>
        <v/>
      </c>
      <c r="W469" s="36">
        <f>ADDRESS(V470,$F$7+1,,,"discounts")</f>
        <v/>
      </c>
      <c r="X469" s="36">
        <f>ROUND(IF(ISNA(IF($F$7=0,0,INDIRECT(W470))),0,IF($F$7=0,0,INDIRECT(W470))),0)</f>
        <v/>
      </c>
    </row>
    <row r="470">
      <c r="B470" s="86" t="n"/>
      <c r="C470" s="22" t="n">
        <v>11005</v>
      </c>
      <c r="D470" s="22" t="inlineStr">
        <is>
          <t>Тарасов Е.Я.</t>
        </is>
      </c>
      <c r="E470" s="22" t="inlineStr">
        <is>
          <t>Самые интимные комплексы с CD</t>
        </is>
      </c>
      <c r="F470" s="105">
        <f>ROUNDUP(N471-(N471/100*X471),0)</f>
        <v/>
      </c>
      <c r="H470" s="22" t="inlineStr">
        <is>
          <t>Центрполиграф</t>
        </is>
      </c>
      <c r="I470" s="22" t="n">
        <v>2007</v>
      </c>
      <c r="J470" s="75" t="inlineStr">
        <is>
          <t>9785952431591</t>
        </is>
      </c>
      <c r="K470" s="75" t="inlineStr">
        <is>
          <t>Книги</t>
        </is>
      </c>
      <c r="L470" s="22">
        <f>ROUND(100-(F471/(M471/100)),0)</f>
        <v/>
      </c>
      <c r="M470" s="105" t="n">
        <v>812</v>
      </c>
      <c r="N470" s="105" t="n">
        <v>707</v>
      </c>
      <c r="O470" s="20" t="inlineStr">
        <is>
          <t>https://magic-kniga.ru/items/11005</t>
        </is>
      </c>
      <c r="Q470" s="66" t="inlineStr">
        <is>
          <t>Мало</t>
        </is>
      </c>
      <c r="R470" s="20" t="n">
        <v>7</v>
      </c>
      <c r="V470" s="36">
        <f>MATCH(R471,discounts!A:A)</f>
        <v/>
      </c>
      <c r="W470" s="36">
        <f>ADDRESS(V471,$F$7+1,,,"discounts")</f>
        <v/>
      </c>
      <c r="X470" s="36">
        <f>ROUND(IF(ISNA(IF($F$7=0,0,INDIRECT(W471))),0,IF($F$7=0,0,INDIRECT(W471))),0)</f>
        <v/>
      </c>
    </row>
    <row r="471">
      <c r="B471" s="86" t="n"/>
      <c r="C471" s="22" t="n">
        <v>11515</v>
      </c>
      <c r="D471" s="22" t="inlineStr">
        <is>
          <t>Фаликовски Энтони</t>
        </is>
      </c>
      <c r="E471" s="22" t="inlineStr">
        <is>
          <t>Терапия для беспокойного разума. Девять способов обрести внутренний покой</t>
        </is>
      </c>
      <c r="F471" s="105">
        <f>ROUNDUP(N472-(N472/100*X472),0)</f>
        <v/>
      </c>
      <c r="H471" s="22" t="inlineStr">
        <is>
          <t>Весь</t>
        </is>
      </c>
      <c r="I471" s="22" t="n">
        <v>2011</v>
      </c>
      <c r="J471" s="75" t="inlineStr">
        <is>
          <t>9785957323532</t>
        </is>
      </c>
      <c r="K471" s="75" t="inlineStr">
        <is>
          <t>Книги</t>
        </is>
      </c>
      <c r="L471" s="22">
        <f>ROUND(100-(F472/(M472/100)),0)</f>
        <v/>
      </c>
      <c r="M471" s="105" t="n">
        <v>30</v>
      </c>
      <c r="N471" s="105" t="n">
        <v>27</v>
      </c>
      <c r="O471" s="20" t="inlineStr">
        <is>
          <t>https://magic-kniga.ru/items/11515</t>
        </is>
      </c>
      <c r="Q471" s="66" t="inlineStr">
        <is>
          <t>Мало</t>
        </is>
      </c>
      <c r="R471" s="20" t="n">
        <v>2</v>
      </c>
      <c r="V471" s="36">
        <f>MATCH(R472,discounts!A:A)</f>
        <v/>
      </c>
      <c r="W471" s="36">
        <f>ADDRESS(V472,$F$7+1,,,"discounts")</f>
        <v/>
      </c>
      <c r="X471" s="36">
        <f>ROUND(IF(ISNA(IF($F$7=0,0,INDIRECT(W472))),0,IF($F$7=0,0,INDIRECT(W472))),0)</f>
        <v/>
      </c>
    </row>
    <row r="472">
      <c r="B472" s="86" t="n"/>
      <c r="C472" s="22" t="n">
        <v>11591</v>
      </c>
      <c r="D472" s="22" t="inlineStr">
        <is>
          <t>Джамал А.</t>
        </is>
      </c>
      <c r="E472" s="22" t="inlineStr">
        <is>
          <t>7 шагов к долгому и настоящему счастью</t>
        </is>
      </c>
      <c r="F472" s="105">
        <f>ROUNDUP(N473-(N473/100*X473),0)</f>
        <v/>
      </c>
      <c r="H472" s="22" t="inlineStr">
        <is>
          <t>Диля</t>
        </is>
      </c>
      <c r="I472" s="22" t="n">
        <v>2007</v>
      </c>
      <c r="J472" s="75" t="inlineStr">
        <is>
          <t>9785885036009</t>
        </is>
      </c>
      <c r="K472" s="75" t="inlineStr">
        <is>
          <t>Книги</t>
        </is>
      </c>
      <c r="L472" s="22">
        <f>ROUND(100-(F473/(M473/100)),0)</f>
        <v/>
      </c>
      <c r="M472" s="105" t="n">
        <v>117</v>
      </c>
      <c r="N472" s="105" t="n">
        <v>102</v>
      </c>
      <c r="O472" s="20" t="inlineStr">
        <is>
          <t>https://magic-kniga.ru/items/11591</t>
        </is>
      </c>
      <c r="Q472" s="66" t="inlineStr">
        <is>
          <t>Мало</t>
        </is>
      </c>
      <c r="R472" s="20" t="n">
        <v>5</v>
      </c>
      <c r="V472" s="36">
        <f>MATCH(R473,discounts!A:A)</f>
        <v/>
      </c>
      <c r="W472" s="36">
        <f>ADDRESS(V473,$F$7+1,,,"discounts")</f>
        <v/>
      </c>
      <c r="X472" s="36">
        <f>ROUND(IF(ISNA(IF($F$7=0,0,INDIRECT(W473))),0,IF($F$7=0,0,INDIRECT(W473))),0)</f>
        <v/>
      </c>
    </row>
    <row r="473">
      <c r="B473" s="86" t="n"/>
      <c r="C473" s="22" t="n">
        <v>11790</v>
      </c>
      <c r="D473" s="22" t="inlineStr">
        <is>
          <t>Дворко Станислав</t>
        </is>
      </c>
      <c r="E473" s="22" t="inlineStr">
        <is>
          <t>Воспитание сознания</t>
        </is>
      </c>
      <c r="F473" s="105">
        <f>ROUNDUP(N474-(N474/100*X474),0)</f>
        <v/>
      </c>
      <c r="H473" s="22" t="inlineStr">
        <is>
          <t>Будущее земли</t>
        </is>
      </c>
      <c r="I473" s="22" t="n">
        <v>2005</v>
      </c>
      <c r="J473" s="75" t="inlineStr">
        <is>
          <t>9785944320513</t>
        </is>
      </c>
      <c r="K473" s="75" t="inlineStr">
        <is>
          <t>Книги</t>
        </is>
      </c>
      <c r="L473" s="22">
        <f>ROUND(100-(F474/(M474/100)),0)</f>
        <v/>
      </c>
      <c r="M473" s="105" t="n">
        <v>1557</v>
      </c>
      <c r="N473" s="105" t="n">
        <v>1355</v>
      </c>
      <c r="O473" s="20" t="inlineStr">
        <is>
          <t>https://magic-kniga.ru/items/11790</t>
        </is>
      </c>
      <c r="Q473" s="66" t="inlineStr">
        <is>
          <t>Мало</t>
        </is>
      </c>
      <c r="R473" s="20" t="n">
        <v>3</v>
      </c>
      <c r="V473" s="36">
        <f>MATCH(R474,discounts!A:A)</f>
        <v/>
      </c>
      <c r="W473" s="36">
        <f>ADDRESS(V474,$F$7+1,,,"discounts")</f>
        <v/>
      </c>
      <c r="X473" s="36">
        <f>ROUND(IF(ISNA(IF($F$7=0,0,INDIRECT(W474))),0,IF($F$7=0,0,INDIRECT(W474))),0)</f>
        <v/>
      </c>
    </row>
    <row r="474">
      <c r="B474" s="86" t="n"/>
      <c r="C474" s="22" t="n">
        <v>12970</v>
      </c>
      <c r="D474" s="22" t="inlineStr">
        <is>
          <t>Ветцель Рудольф</t>
        </is>
      </c>
      <c r="E474" s="22" t="inlineStr">
        <is>
          <t>Путь к себе. В поисках свободы. Банкир увольняется и начинает жизнь</t>
        </is>
      </c>
      <c r="F474" s="105">
        <f>ROUNDUP(N475-(N475/100*X475),0)</f>
        <v/>
      </c>
      <c r="H474" s="22" t="inlineStr">
        <is>
          <t>Весь</t>
        </is>
      </c>
      <c r="I474" s="22" t="n">
        <v>2011</v>
      </c>
      <c r="J474" s="75" t="inlineStr">
        <is>
          <t>9785957322436</t>
        </is>
      </c>
      <c r="K474" s="75" t="inlineStr">
        <is>
          <t>Книги</t>
        </is>
      </c>
      <c r="L474" s="22">
        <f>ROUND(100-(F475/(M475/100)),0)</f>
        <v/>
      </c>
      <c r="M474" s="105" t="n">
        <v>321</v>
      </c>
      <c r="N474" s="105" t="n">
        <v>280</v>
      </c>
      <c r="O474" s="20" t="inlineStr">
        <is>
          <t>https://magic-kniga.ru/items/12970</t>
        </is>
      </c>
      <c r="Q474" s="66" t="inlineStr">
        <is>
          <t>Мало</t>
        </is>
      </c>
      <c r="R474" s="20" t="n">
        <v>2</v>
      </c>
      <c r="V474" s="36">
        <f>MATCH(R475,discounts!A:A)</f>
        <v/>
      </c>
      <c r="W474" s="36">
        <f>ADDRESS(V475,$F$7+1,,,"discounts")</f>
        <v/>
      </c>
      <c r="X474" s="36">
        <f>ROUND(IF(ISNA(IF($F$7=0,0,INDIRECT(W475))),0,IF($F$7=0,0,INDIRECT(W475))),0)</f>
        <v/>
      </c>
    </row>
    <row r="475">
      <c r="B475" s="86" t="n"/>
      <c r="C475" s="22" t="n">
        <v>13605</v>
      </c>
      <c r="D475" s="22" t="inlineStr">
        <is>
          <t>Френкель Яков</t>
        </is>
      </c>
      <c r="E475" s="22" t="inlineStr">
        <is>
          <t>Психология страха</t>
        </is>
      </c>
      <c r="F475" s="105">
        <f>ROUNDUP(N476-(N476/100*X476),0)</f>
        <v/>
      </c>
      <c r="H475" s="22" t="inlineStr">
        <is>
          <t>Профит-Стайл</t>
        </is>
      </c>
      <c r="I475" s="22" t="n">
        <v>2010</v>
      </c>
      <c r="J475" s="75" t="inlineStr">
        <is>
          <t>9785988575771</t>
        </is>
      </c>
      <c r="K475" s="75" t="inlineStr">
        <is>
          <t>Книги</t>
        </is>
      </c>
      <c r="L475" s="22">
        <f>ROUND(100-(F476/(M476/100)),0)</f>
        <v/>
      </c>
      <c r="M475" s="105" t="n">
        <v>819</v>
      </c>
      <c r="N475" s="105" t="n">
        <v>713</v>
      </c>
      <c r="O475" s="20" t="inlineStr">
        <is>
          <t>https://magic-kniga.ru/items/13605</t>
        </is>
      </c>
      <c r="Q475" s="66" t="inlineStr">
        <is>
          <t>Мало</t>
        </is>
      </c>
      <c r="R475" s="20" t="n">
        <v>2</v>
      </c>
      <c r="V475" s="36">
        <f>MATCH(R476,discounts!A:A)</f>
        <v/>
      </c>
      <c r="W475" s="36">
        <f>ADDRESS(V476,$F$7+1,,,"discounts")</f>
        <v/>
      </c>
      <c r="X475" s="36">
        <f>ROUND(IF(ISNA(IF($F$7=0,0,INDIRECT(W476))),0,IF($F$7=0,0,INDIRECT(W476))),0)</f>
        <v/>
      </c>
    </row>
    <row r="476">
      <c r="B476" s="86" t="n"/>
      <c r="C476" s="22" t="n">
        <v>13636</v>
      </c>
      <c r="D476" s="22" t="inlineStr">
        <is>
          <t>Орме Г.</t>
        </is>
      </c>
      <c r="E476" s="22" t="inlineStr">
        <is>
          <t>Эмоциональное мышление как инструмент достижения успеха</t>
        </is>
      </c>
      <c r="F476" s="105">
        <f>ROUNDUP(N477-(N477/100*X477),0)</f>
        <v/>
      </c>
      <c r="H476" s="22" t="inlineStr">
        <is>
          <t>КСП+</t>
        </is>
      </c>
      <c r="I476" s="22" t="n">
        <v>2003</v>
      </c>
      <c r="J476" s="75" t="inlineStr">
        <is>
          <t>9785896920885</t>
        </is>
      </c>
      <c r="K476" s="75" t="inlineStr">
        <is>
          <t>Книги</t>
        </is>
      </c>
      <c r="L476" s="22">
        <f>ROUND(100-(F477/(M477/100)),0)</f>
        <v/>
      </c>
      <c r="M476" s="105" t="n">
        <v>947</v>
      </c>
      <c r="N476" s="105" t="n">
        <v>824</v>
      </c>
      <c r="O476" s="20" t="inlineStr">
        <is>
          <t>https://magic-kniga.ru/items/13636</t>
        </is>
      </c>
      <c r="Q476" s="66" t="inlineStr">
        <is>
          <t>Мало</t>
        </is>
      </c>
      <c r="R476" s="20" t="n">
        <v>7</v>
      </c>
      <c r="V476" s="36">
        <f>MATCH(R477,discounts!A:A)</f>
        <v/>
      </c>
      <c r="W476" s="36">
        <f>ADDRESS(V477,$F$7+1,,,"discounts")</f>
        <v/>
      </c>
      <c r="X476" s="36">
        <f>ROUND(IF(ISNA(IF($F$7=0,0,INDIRECT(W477))),0,IF($F$7=0,0,INDIRECT(W477))),0)</f>
        <v/>
      </c>
    </row>
    <row r="477">
      <c r="B477" s="86" t="n"/>
      <c r="C477" s="22" t="n">
        <v>6789</v>
      </c>
      <c r="D477" s="22" t="inlineStr">
        <is>
          <t>Вуд А. Ева</t>
        </is>
      </c>
      <c r="E477" s="22" t="inlineStr">
        <is>
          <t>10 шагов на пути к управлению своей эмоциональной жизнью. Преодоление тревоги, стресса и депрессии благодаря исцелению личности человека</t>
        </is>
      </c>
      <c r="F477" s="105">
        <f>ROUNDUP(N478-(N478/100*X478),0)</f>
        <v/>
      </c>
      <c r="H477" s="22" t="inlineStr">
        <is>
          <t>Весь</t>
        </is>
      </c>
      <c r="I477" s="22" t="n">
        <v>2010</v>
      </c>
      <c r="J477" s="75" t="inlineStr">
        <is>
          <t>9785957317463</t>
        </is>
      </c>
      <c r="K477" s="75" t="inlineStr">
        <is>
          <t>Книги</t>
        </is>
      </c>
      <c r="L477" s="22">
        <f>ROUND(100-(F478/(M478/100)),0)</f>
        <v/>
      </c>
      <c r="M477" s="105" t="n">
        <v>414</v>
      </c>
      <c r="N477" s="105" t="n">
        <v>361</v>
      </c>
      <c r="O477" s="20" t="inlineStr">
        <is>
          <t>https://magic-kniga.ru/items/6789</t>
        </is>
      </c>
      <c r="Q477" s="66" t="inlineStr">
        <is>
          <t>Мало</t>
        </is>
      </c>
      <c r="R477" s="20" t="n">
        <v>2</v>
      </c>
      <c r="V477" s="36">
        <f>MATCH(R478,discounts!A:A)</f>
        <v/>
      </c>
      <c r="W477" s="36">
        <f>ADDRESS(V478,$F$7+1,,,"discounts")</f>
        <v/>
      </c>
      <c r="X477" s="36">
        <f>ROUND(IF(ISNA(IF($F$7=0,0,INDIRECT(W478))),0,IF($F$7=0,0,INDIRECT(W478))),0)</f>
        <v/>
      </c>
    </row>
    <row r="478">
      <c r="B478" s="86" t="n"/>
      <c r="C478" s="22" t="n">
        <v>7484</v>
      </c>
      <c r="D478" s="22" t="inlineStr">
        <is>
          <t>Лебедько Владислав</t>
        </is>
      </c>
      <c r="E478" s="22" t="inlineStr">
        <is>
          <t>Архетипотерапия</t>
        </is>
      </c>
      <c r="F478" s="105">
        <f>ROUNDUP(N479-(N479/100*X479),0)</f>
        <v/>
      </c>
      <c r="H478" s="22" t="inlineStr">
        <is>
          <t>Золотое сечение</t>
        </is>
      </c>
      <c r="I478" s="22" t="n">
        <v>2010</v>
      </c>
      <c r="J478" s="75" t="inlineStr">
        <is>
          <t>9785910781058</t>
        </is>
      </c>
      <c r="K478" s="75" t="inlineStr">
        <is>
          <t>Книги</t>
        </is>
      </c>
      <c r="L478" s="22">
        <f>ROUND(100-(F479/(M479/100)),0)</f>
        <v/>
      </c>
      <c r="M478" s="105" t="n">
        <v>594</v>
      </c>
      <c r="N478" s="105" t="n">
        <v>517</v>
      </c>
      <c r="O478" s="20" t="inlineStr">
        <is>
          <t>https://magic-kniga.ru/items/7484</t>
        </is>
      </c>
      <c r="Q478" s="66" t="inlineStr">
        <is>
          <t>Мало</t>
        </is>
      </c>
      <c r="R478" s="20" t="n">
        <v>6</v>
      </c>
      <c r="V478" s="36">
        <f>MATCH(R479,discounts!A:A)</f>
        <v/>
      </c>
      <c r="W478" s="36">
        <f>ADDRESS(V479,$F$7+1,,,"discounts")</f>
        <v/>
      </c>
      <c r="X478" s="36">
        <f>ROUND(IF(ISNA(IF($F$7=0,0,INDIRECT(W479))),0,IF($F$7=0,0,INDIRECT(W479))),0)</f>
        <v/>
      </c>
    </row>
    <row r="479">
      <c r="B479" s="86" t="n"/>
      <c r="C479" s="22" t="n">
        <v>7765</v>
      </c>
      <c r="D479" s="22" t="inlineStr">
        <is>
          <t>Эбнер Маркус</t>
        </is>
      </c>
      <c r="E479" s="22" t="inlineStr">
        <is>
          <t>Предпринимательская ориентация в организации. Том 6</t>
        </is>
      </c>
      <c r="F479" s="105">
        <f>ROUNDUP(N480-(N480/100*X480),0)</f>
        <v/>
      </c>
      <c r="H479" s="22" t="inlineStr">
        <is>
          <t>Гуманитарный центр</t>
        </is>
      </c>
      <c r="I479" s="22" t="n">
        <v>2010</v>
      </c>
      <c r="J479" s="75" t="inlineStr">
        <is>
          <t>9789668324628</t>
        </is>
      </c>
      <c r="K479" s="75" t="inlineStr">
        <is>
          <t>Книги</t>
        </is>
      </c>
      <c r="L479" s="22">
        <f>ROUND(100-(F480/(M480/100)),0)</f>
        <v/>
      </c>
      <c r="M479" s="105" t="n">
        <v>85</v>
      </c>
      <c r="N479" s="105" t="n">
        <v>74</v>
      </c>
      <c r="O479" s="20" t="inlineStr">
        <is>
          <t>https://magic-kniga.ru/items/7765</t>
        </is>
      </c>
      <c r="Q479" s="66" t="inlineStr">
        <is>
          <t>Мало</t>
        </is>
      </c>
      <c r="R479" s="20" t="n">
        <v>7</v>
      </c>
      <c r="V479" s="36">
        <f>MATCH(R480,discounts!A:A)</f>
        <v/>
      </c>
      <c r="W479" s="36">
        <f>ADDRESS(V480,$F$7+1,,,"discounts")</f>
        <v/>
      </c>
      <c r="X479" s="36">
        <f>ROUND(IF(ISNA(IF($F$7=0,0,INDIRECT(W480))),0,IF($F$7=0,0,INDIRECT(W480))),0)</f>
        <v/>
      </c>
    </row>
    <row r="480">
      <c r="B480" s="86" t="n"/>
      <c r="C480" s="22" t="n">
        <v>9288</v>
      </c>
      <c r="D480" s="22" t="inlineStr">
        <is>
          <t>Медведева Ирина</t>
        </is>
      </c>
      <c r="E480" s="22" t="inlineStr">
        <is>
          <t>Формулы счастья. Технология счастья</t>
        </is>
      </c>
      <c r="F480" s="105">
        <f>ROUNDUP(N481-(N481/100*X481),0)</f>
        <v/>
      </c>
      <c r="H480" s="22" t="inlineStr">
        <is>
          <t>АСТ</t>
        </is>
      </c>
      <c r="I480" s="22" t="n">
        <v>2007</v>
      </c>
      <c r="J480" s="75" t="inlineStr">
        <is>
          <t>9785170403424</t>
        </is>
      </c>
      <c r="K480" s="75" t="inlineStr">
        <is>
          <t>Книги</t>
        </is>
      </c>
      <c r="L480" s="22">
        <f>ROUND(100-(F481/(M481/100)),0)</f>
        <v/>
      </c>
      <c r="M480" s="105" t="n">
        <v>156</v>
      </c>
      <c r="N480" s="105" t="n">
        <v>136</v>
      </c>
      <c r="O480" s="20" t="inlineStr">
        <is>
          <t>https://magic-kniga.ru/items/9288</t>
        </is>
      </c>
      <c r="Q480" s="66" t="inlineStr">
        <is>
          <t>Мало</t>
        </is>
      </c>
      <c r="R480" s="20" t="n">
        <v>3</v>
      </c>
      <c r="V480" s="36">
        <f>MATCH(R481,discounts!A:A)</f>
        <v/>
      </c>
      <c r="W480" s="36">
        <f>ADDRESS(V481,$F$7+1,,,"discounts")</f>
        <v/>
      </c>
      <c r="X480" s="36">
        <f>ROUND(IF(ISNA(IF($F$7=0,0,INDIRECT(W481))),0,IF($F$7=0,0,INDIRECT(W481))),0)</f>
        <v/>
      </c>
    </row>
    <row r="481">
      <c r="B481" s="86" t="n"/>
      <c r="C481" s="22" t="n">
        <v>21051</v>
      </c>
      <c r="D481" s="22" t="inlineStr">
        <is>
          <t>Вселенская Валентина</t>
        </is>
      </c>
      <c r="E481" s="22" t="inlineStr">
        <is>
          <t>Выйди из памяти! Как забыть старую любовь и начать новую жизнь</t>
        </is>
      </c>
      <c r="F481" s="105">
        <f>ROUNDUP(N482-(N482/100*X482),0)</f>
        <v/>
      </c>
      <c r="H481" s="22" t="inlineStr">
        <is>
          <t>Весь</t>
        </is>
      </c>
      <c r="I481" s="22" t="n">
        <v>2013</v>
      </c>
      <c r="J481" s="75" t="inlineStr">
        <is>
          <t>9785957325079</t>
        </is>
      </c>
      <c r="K481" s="75" t="inlineStr">
        <is>
          <t>Книги</t>
        </is>
      </c>
      <c r="L481" s="22">
        <f>ROUND(100-(F482/(M482/100)),0)</f>
        <v/>
      </c>
      <c r="M481" s="105" t="n">
        <v>377</v>
      </c>
      <c r="N481" s="105" t="n">
        <v>328</v>
      </c>
      <c r="O481" s="20" t="inlineStr">
        <is>
          <t>https://magic-kniga.ru/items/21051</t>
        </is>
      </c>
      <c r="Q481" s="66" t="inlineStr">
        <is>
          <t>Мало</t>
        </is>
      </c>
      <c r="R481" s="20" t="n">
        <v>2</v>
      </c>
      <c r="V481" s="36">
        <f>MATCH(R482,discounts!A:A)</f>
        <v/>
      </c>
      <c r="W481" s="36">
        <f>ADDRESS(V482,$F$7+1,,,"discounts")</f>
        <v/>
      </c>
      <c r="X481" s="36">
        <f>ROUND(IF(ISNA(IF($F$7=0,0,INDIRECT(W482))),0,IF($F$7=0,0,INDIRECT(W482))),0)</f>
        <v/>
      </c>
    </row>
    <row r="482">
      <c r="B482" s="86" t="n"/>
      <c r="C482" s="22" t="n">
        <v>21056</v>
      </c>
      <c r="D482" s="22" t="inlineStr">
        <is>
          <t>Кичаев</t>
        </is>
      </c>
      <c r="E482" s="22" t="inlineStr">
        <is>
          <t>Энергия контакта. Принципы айкидо для самосовершенствования, построения карьеры и настройки судьбы</t>
        </is>
      </c>
      <c r="F482" s="105">
        <f>ROUNDUP(N483-(N483/100*X483),0)</f>
        <v/>
      </c>
      <c r="H482" s="22" t="inlineStr">
        <is>
          <t>Весь</t>
        </is>
      </c>
      <c r="I482" s="22" t="n">
        <v>2013</v>
      </c>
      <c r="J482" s="75" t="inlineStr">
        <is>
          <t>9785957325871</t>
        </is>
      </c>
      <c r="K482" s="75" t="inlineStr">
        <is>
          <t>Книги</t>
        </is>
      </c>
      <c r="L482" s="22">
        <f>ROUND(100-(F483/(M483/100)),0)</f>
        <v/>
      </c>
      <c r="M482" s="105" t="n">
        <v>377</v>
      </c>
      <c r="N482" s="105" t="n">
        <v>328</v>
      </c>
      <c r="O482" s="20" t="inlineStr">
        <is>
          <t>https://magic-kniga.ru/items/21056</t>
        </is>
      </c>
      <c r="Q482" s="66" t="inlineStr">
        <is>
          <t>Мало</t>
        </is>
      </c>
      <c r="R482" s="20" t="n">
        <v>5</v>
      </c>
      <c r="V482" s="36">
        <f>MATCH(R483,discounts!A:A)</f>
        <v/>
      </c>
      <c r="W482" s="36">
        <f>ADDRESS(V483,$F$7+1,,,"discounts")</f>
        <v/>
      </c>
      <c r="X482" s="36">
        <f>ROUND(IF(ISNA(IF($F$7=0,0,INDIRECT(W483))),0,IF($F$7=0,0,INDIRECT(W483))),0)</f>
        <v/>
      </c>
    </row>
    <row r="483">
      <c r="B483" s="86" t="n"/>
      <c r="C483" s="22" t="n">
        <v>21059</v>
      </c>
      <c r="D483" s="22" t="inlineStr">
        <is>
          <t>Америко Рокко</t>
        </is>
      </c>
      <c r="E483" s="22" t="inlineStr">
        <is>
          <t>Как добиться успеха, изменив язык вашего тела</t>
        </is>
      </c>
      <c r="F483" s="105">
        <f>ROUNDUP(N484-(N484/100*X484),0)</f>
        <v/>
      </c>
      <c r="H483" s="22" t="inlineStr">
        <is>
          <t>Весь</t>
        </is>
      </c>
      <c r="I483" s="22" t="n">
        <v>2014</v>
      </c>
      <c r="J483" s="75" t="inlineStr">
        <is>
          <t>9785957326519</t>
        </is>
      </c>
      <c r="K483" s="75" t="inlineStr">
        <is>
          <t>Книги</t>
        </is>
      </c>
      <c r="L483" s="22">
        <f>ROUND(100-(F484/(M484/100)),0)</f>
        <v/>
      </c>
      <c r="M483" s="105" t="n">
        <v>377</v>
      </c>
      <c r="N483" s="105" t="n">
        <v>328</v>
      </c>
      <c r="O483" s="20" t="inlineStr">
        <is>
          <t>https://magic-kniga.ru/items/21059</t>
        </is>
      </c>
      <c r="Q483" s="66" t="inlineStr">
        <is>
          <t>Мало</t>
        </is>
      </c>
      <c r="R483" s="20" t="n">
        <v>2</v>
      </c>
      <c r="V483" s="36">
        <f>MATCH(R484,discounts!A:A)</f>
        <v/>
      </c>
      <c r="W483" s="36">
        <f>ADDRESS(V484,$F$7+1,,,"discounts")</f>
        <v/>
      </c>
      <c r="X483" s="36">
        <f>ROUND(IF(ISNA(IF($F$7=0,0,INDIRECT(W484))),0,IF($F$7=0,0,INDIRECT(W484))),0)</f>
        <v/>
      </c>
    </row>
    <row r="484">
      <c r="B484" s="86" t="n"/>
      <c r="C484" s="22" t="n">
        <v>22970</v>
      </c>
      <c r="D484" s="22" t="inlineStr">
        <is>
          <t>Шереметьев Константин</t>
        </is>
      </c>
      <c r="E484" s="22" t="inlineStr">
        <is>
          <t>Совершенный мозг. Как управлять подсознанием</t>
        </is>
      </c>
      <c r="F484" s="105">
        <f>ROUNDUP(N485-(N485/100*X485),0)</f>
        <v/>
      </c>
      <c r="H484" s="22" t="inlineStr">
        <is>
          <t>Весь</t>
        </is>
      </c>
      <c r="I484" s="22" t="n">
        <v>2013</v>
      </c>
      <c r="J484" s="75" t="inlineStr">
        <is>
          <t>9785957325048</t>
        </is>
      </c>
      <c r="K484" s="75" t="inlineStr">
        <is>
          <t>Книги</t>
        </is>
      </c>
      <c r="L484" s="22">
        <f>ROUND(100-(F485/(M485/100)),0)</f>
        <v/>
      </c>
      <c r="M484" s="105" t="n">
        <v>1739</v>
      </c>
      <c r="N484" s="105" t="n">
        <v>1513</v>
      </c>
      <c r="O484" s="20" t="inlineStr">
        <is>
          <t>https://magic-kniga.ru/items/22970</t>
        </is>
      </c>
      <c r="Q484" s="66" t="inlineStr">
        <is>
          <t>Мало</t>
        </is>
      </c>
      <c r="R484" s="20" t="n">
        <v>5</v>
      </c>
      <c r="V484" s="36">
        <f>MATCH(R485,discounts!A:A)</f>
        <v/>
      </c>
      <c r="W484" s="36">
        <f>ADDRESS(V485,$F$7+1,,,"discounts")</f>
        <v/>
      </c>
      <c r="X484" s="36">
        <f>ROUND(IF(ISNA(IF($F$7=0,0,INDIRECT(W485))),0,IF($F$7=0,0,INDIRECT(W485))),0)</f>
        <v/>
      </c>
    </row>
    <row r="485">
      <c r="B485" s="86" t="n"/>
      <c r="C485" s="22" t="n">
        <v>23233</v>
      </c>
      <c r="D485" s="22" t="inlineStr">
        <is>
          <t>Павлина Стив</t>
        </is>
      </c>
      <c r="E485" s="22" t="inlineStr">
        <is>
          <t>Лифт саморазвития. Как не застрять между этажами</t>
        </is>
      </c>
      <c r="F485" s="105">
        <f>ROUNDUP(N486-(N486/100*X486),0)</f>
        <v/>
      </c>
      <c r="H485" s="22" t="inlineStr">
        <is>
          <t>Весь</t>
        </is>
      </c>
      <c r="I485" s="22" t="n">
        <v>2014</v>
      </c>
      <c r="J485" s="75" t="inlineStr">
        <is>
          <t>9785957326984</t>
        </is>
      </c>
      <c r="K485" s="75" t="inlineStr">
        <is>
          <t>Книги</t>
        </is>
      </c>
      <c r="L485" s="22">
        <f>ROUND(100-(F486/(M486/100)),0)</f>
        <v/>
      </c>
      <c r="M485" s="105" t="n">
        <v>379</v>
      </c>
      <c r="N485" s="105" t="n">
        <v>330</v>
      </c>
      <c r="O485" s="20" t="inlineStr">
        <is>
          <t>https://magic-kniga.ru/items/23233</t>
        </is>
      </c>
      <c r="Q485" s="66" t="inlineStr">
        <is>
          <t>Мало</t>
        </is>
      </c>
      <c r="R485" s="20" t="n">
        <v>2</v>
      </c>
      <c r="V485" s="36">
        <f>MATCH(R486,discounts!A:A)</f>
        <v/>
      </c>
      <c r="W485" s="36">
        <f>ADDRESS(V486,$F$7+1,,,"discounts")</f>
        <v/>
      </c>
      <c r="X485" s="36">
        <f>ROUND(IF(ISNA(IF($F$7=0,0,INDIRECT(W486))),0,IF($F$7=0,0,INDIRECT(W486))),0)</f>
        <v/>
      </c>
    </row>
    <row r="486">
      <c r="B486" s="86" t="n"/>
      <c r="C486" s="22" t="n">
        <v>23237</v>
      </c>
      <c r="D486" s="22" t="inlineStr">
        <is>
          <t>Шереметьев Константин</t>
        </is>
      </c>
      <c r="E486" s="22" t="inlineStr">
        <is>
          <t>Интеллектика. Как работает ваш мозг</t>
        </is>
      </c>
      <c r="F486" s="105">
        <f>ROUNDUP(N487-(N487/100*X487),0)</f>
        <v/>
      </c>
      <c r="H486" s="22" t="inlineStr">
        <is>
          <t>Весь</t>
        </is>
      </c>
      <c r="I486" s="22" t="n">
        <v>2014</v>
      </c>
      <c r="J486" s="75" t="inlineStr">
        <is>
          <t>9785957327639</t>
        </is>
      </c>
      <c r="K486" s="75" t="inlineStr">
        <is>
          <t>Книги</t>
        </is>
      </c>
      <c r="L486" s="22">
        <f>ROUND(100-(F487/(M487/100)),0)</f>
        <v/>
      </c>
      <c r="M486" s="105" t="n">
        <v>379</v>
      </c>
      <c r="N486" s="105" t="n">
        <v>330</v>
      </c>
      <c r="O486" s="20" t="inlineStr">
        <is>
          <t>https://magic-kniga.ru/items/23237</t>
        </is>
      </c>
      <c r="Q486" s="66" t="inlineStr">
        <is>
          <t>Мало</t>
        </is>
      </c>
      <c r="R486" s="20" t="n">
        <v>2</v>
      </c>
      <c r="V486" s="36">
        <f>MATCH(R487,discounts!A:A)</f>
        <v/>
      </c>
      <c r="W486" s="36">
        <f>ADDRESS(V487,$F$7+1,,,"discounts")</f>
        <v/>
      </c>
      <c r="X486" s="36">
        <f>ROUND(IF(ISNA(IF($F$7=0,0,INDIRECT(W487))),0,IF($F$7=0,0,INDIRECT(W487))),0)</f>
        <v/>
      </c>
    </row>
    <row r="487">
      <c r="B487" s="86" t="n"/>
      <c r="C487" s="22" t="n">
        <v>23491</v>
      </c>
      <c r="D487" s="22" t="inlineStr">
        <is>
          <t>Сэмюэль Кремер</t>
        </is>
      </c>
      <c r="E487" s="22" t="inlineStr">
        <is>
          <t>Как заниматься любимым делом и больше никогда не работать</t>
        </is>
      </c>
      <c r="F487" s="105">
        <f>ROUNDUP(N488-(N488/100*X488),0)</f>
        <v/>
      </c>
      <c r="H487" s="22" t="inlineStr">
        <is>
          <t>Весь</t>
        </is>
      </c>
      <c r="I487" s="22" t="n">
        <v>2014</v>
      </c>
      <c r="J487" s="75" t="inlineStr">
        <is>
          <t>9785957325628</t>
        </is>
      </c>
      <c r="K487" s="75" t="inlineStr">
        <is>
          <t>Книги</t>
        </is>
      </c>
      <c r="L487" s="22">
        <f>ROUND(100-(F488/(M488/100)),0)</f>
        <v/>
      </c>
      <c r="M487" s="105" t="n">
        <v>163</v>
      </c>
      <c r="N487" s="105" t="n">
        <v>142</v>
      </c>
      <c r="O487" s="20" t="inlineStr">
        <is>
          <t>https://magic-kniga.ru/items/23491</t>
        </is>
      </c>
      <c r="Q487" s="66" t="inlineStr">
        <is>
          <t>Мало</t>
        </is>
      </c>
      <c r="R487" s="20" t="n">
        <v>2</v>
      </c>
      <c r="V487" s="36">
        <f>MATCH(R488,discounts!A:A)</f>
        <v/>
      </c>
      <c r="W487" s="36">
        <f>ADDRESS(V488,$F$7+1,,,"discounts")</f>
        <v/>
      </c>
      <c r="X487" s="36">
        <f>ROUND(IF(ISNA(IF($F$7=0,0,INDIRECT(W488))),0,IF($F$7=0,0,INDIRECT(W488))),0)</f>
        <v/>
      </c>
    </row>
    <row r="488">
      <c r="B488" s="86" t="n"/>
      <c r="C488" s="22" t="n">
        <v>23492</v>
      </c>
      <c r="D488" s="22" t="inlineStr">
        <is>
          <t>Кузнецов Юрий</t>
        </is>
      </c>
      <c r="E488" s="22" t="inlineStr">
        <is>
          <t>Деньги и стресс. Как без особых усилий сделать свою жизнь спокойной и радостной</t>
        </is>
      </c>
      <c r="F488" s="105">
        <f>ROUNDUP(N489-(N489/100*X489),0)</f>
        <v/>
      </c>
      <c r="H488" s="22" t="inlineStr">
        <is>
          <t>Весь</t>
        </is>
      </c>
      <c r="I488" s="22" t="n">
        <v>2013</v>
      </c>
      <c r="J488" s="75" t="inlineStr">
        <is>
          <t>9785957325680</t>
        </is>
      </c>
      <c r="K488" s="75" t="inlineStr">
        <is>
          <t>Книги</t>
        </is>
      </c>
      <c r="L488" s="22">
        <f>ROUND(100-(F489/(M489/100)),0)</f>
        <v/>
      </c>
      <c r="M488" s="105" t="n">
        <v>163</v>
      </c>
      <c r="N488" s="105" t="n">
        <v>142</v>
      </c>
      <c r="O488" s="20" t="inlineStr">
        <is>
          <t>https://magic-kniga.ru/items/23492</t>
        </is>
      </c>
      <c r="Q488" s="66" t="inlineStr">
        <is>
          <t>Мало</t>
        </is>
      </c>
      <c r="R488" s="20" t="n">
        <v>4</v>
      </c>
      <c r="V488" s="36">
        <f>MATCH(R489,discounts!A:A)</f>
        <v/>
      </c>
      <c r="W488" s="36">
        <f>ADDRESS(V489,$F$7+1,,,"discounts")</f>
        <v/>
      </c>
      <c r="X488" s="36">
        <f>ROUND(IF(ISNA(IF($F$7=0,0,INDIRECT(W489))),0,IF($F$7=0,0,INDIRECT(W489))),0)</f>
        <v/>
      </c>
    </row>
    <row r="489">
      <c r="B489" s="86" t="n"/>
      <c r="C489" s="22" t="n">
        <v>23494</v>
      </c>
      <c r="D489" s="22" t="inlineStr">
        <is>
          <t>Кузнецов Юрий</t>
        </is>
      </c>
      <c r="E489" s="22" t="inlineStr">
        <is>
          <t>Следуя за мечтой. Девять шагов по управлению мечтой</t>
        </is>
      </c>
      <c r="F489" s="105">
        <f>ROUNDUP(N490-(N490/100*X490),0)</f>
        <v/>
      </c>
      <c r="H489" s="22" t="inlineStr">
        <is>
          <t>Весь</t>
        </is>
      </c>
      <c r="I489" s="22" t="n">
        <v>2013</v>
      </c>
      <c r="J489" s="75" t="inlineStr">
        <is>
          <t>9785957324850</t>
        </is>
      </c>
      <c r="K489" s="75" t="inlineStr">
        <is>
          <t>Книги</t>
        </is>
      </c>
      <c r="L489" s="22">
        <f>ROUND(100-(F490/(M490/100)),0)</f>
        <v/>
      </c>
      <c r="M489" s="105" t="n">
        <v>163</v>
      </c>
      <c r="N489" s="105" t="n">
        <v>142</v>
      </c>
      <c r="O489" s="20" t="inlineStr">
        <is>
          <t>https://magic-kniga.ru/items/23494</t>
        </is>
      </c>
      <c r="Q489" s="66" t="inlineStr">
        <is>
          <t>Мало</t>
        </is>
      </c>
      <c r="R489" s="20" t="n">
        <v>4</v>
      </c>
      <c r="V489" s="36">
        <f>MATCH(R490,discounts!A:A)</f>
        <v/>
      </c>
      <c r="W489" s="36">
        <f>ADDRESS(V490,$F$7+1,,,"discounts")</f>
        <v/>
      </c>
      <c r="X489" s="36">
        <f>ROUND(IF(ISNA(IF($F$7=0,0,INDIRECT(W490))),0,IF($F$7=0,0,INDIRECT(W490))),0)</f>
        <v/>
      </c>
    </row>
    <row r="490">
      <c r="B490" s="86" t="n"/>
      <c r="C490" s="22" t="n">
        <v>23502</v>
      </c>
      <c r="D490" s="22" t="inlineStr">
        <is>
          <t>Форд Марсия</t>
        </is>
      </c>
      <c r="E490" s="22" t="inlineStr">
        <is>
          <t>Спасаем отношения. Почему так важно прощать и как научиться этому</t>
        </is>
      </c>
      <c r="F490" s="105">
        <f>ROUNDUP(N491-(N491/100*X491),0)</f>
        <v/>
      </c>
      <c r="H490" s="22" t="inlineStr">
        <is>
          <t>Весь</t>
        </is>
      </c>
      <c r="I490" s="22" t="n">
        <v>2014</v>
      </c>
      <c r="J490" s="75" t="inlineStr">
        <is>
          <t>9785957326465</t>
        </is>
      </c>
      <c r="K490" s="75" t="inlineStr">
        <is>
          <t>Книги</t>
        </is>
      </c>
      <c r="L490" s="22">
        <f>ROUND(100-(F491/(M491/100)),0)</f>
        <v/>
      </c>
      <c r="M490" s="105" t="n">
        <v>163</v>
      </c>
      <c r="N490" s="105" t="n">
        <v>142</v>
      </c>
      <c r="O490" s="20" t="inlineStr">
        <is>
          <t>https://magic-kniga.ru/items/23502</t>
        </is>
      </c>
      <c r="Q490" s="66" t="inlineStr">
        <is>
          <t>Мало</t>
        </is>
      </c>
      <c r="R490" s="20" t="n">
        <v>2</v>
      </c>
      <c r="V490" s="36">
        <f>MATCH(R491,discounts!A:A)</f>
        <v/>
      </c>
      <c r="W490" s="36">
        <f>ADDRESS(V491,$F$7+1,,,"discounts")</f>
        <v/>
      </c>
      <c r="X490" s="36">
        <f>ROUND(IF(ISNA(IF($F$7=0,0,INDIRECT(W491))),0,IF($F$7=0,0,INDIRECT(W491))),0)</f>
        <v/>
      </c>
    </row>
    <row r="491">
      <c r="B491" s="86" t="n"/>
      <c r="C491" s="22" t="n">
        <v>23917</v>
      </c>
      <c r="D491" s="22" t="inlineStr">
        <is>
          <t>Гнитеева Елена</t>
        </is>
      </c>
      <c r="E491" s="22" t="inlineStr">
        <is>
          <t>Выбор</t>
        </is>
      </c>
      <c r="F491" s="105">
        <f>ROUNDUP(N492-(N492/100*X492),0)</f>
        <v/>
      </c>
      <c r="H491" s="22" t="inlineStr">
        <is>
          <t>Дементьева</t>
        </is>
      </c>
      <c r="I491" s="22" t="n">
        <v>2014</v>
      </c>
      <c r="J491" s="75" t="inlineStr">
        <is>
          <t>9785904653200</t>
        </is>
      </c>
      <c r="K491" s="75" t="inlineStr">
        <is>
          <t>Книги</t>
        </is>
      </c>
      <c r="L491" s="22">
        <f>ROUND(100-(F492/(M492/100)),0)</f>
        <v/>
      </c>
      <c r="M491" s="105" t="n">
        <v>90</v>
      </c>
      <c r="N491" s="105" t="n">
        <v>79</v>
      </c>
      <c r="O491" s="20" t="inlineStr">
        <is>
          <t>https://magic-kniga.ru/items/23917</t>
        </is>
      </c>
      <c r="Q491" s="66" t="inlineStr">
        <is>
          <t>Мало</t>
        </is>
      </c>
      <c r="R491" s="20" t="n">
        <v>7</v>
      </c>
      <c r="V491" s="36">
        <f>MATCH(R492,discounts!A:A)</f>
        <v/>
      </c>
      <c r="W491" s="36">
        <f>ADDRESS(V492,$F$7+1,,,"discounts")</f>
        <v/>
      </c>
      <c r="X491" s="36">
        <f>ROUND(IF(ISNA(IF($F$7=0,0,INDIRECT(W492))),0,IF($F$7=0,0,INDIRECT(W492))),0)</f>
        <v/>
      </c>
    </row>
    <row r="492">
      <c r="B492" s="86" t="n"/>
      <c r="C492" s="22" t="n">
        <v>18915</v>
      </c>
      <c r="D492" s="22" t="inlineStr">
        <is>
          <t>Хигир Борис</t>
        </is>
      </c>
      <c r="E492" s="22" t="inlineStr">
        <is>
          <t>Как выбрать спутника жизни</t>
        </is>
      </c>
      <c r="F492" s="105">
        <f>ROUNDUP(N493-(N493/100*X493),0)</f>
        <v/>
      </c>
      <c r="H492" s="22" t="inlineStr">
        <is>
          <t>Амрита-русь</t>
        </is>
      </c>
      <c r="I492" s="22" t="n">
        <v>2012</v>
      </c>
      <c r="J492" s="75" t="inlineStr">
        <is>
          <t>9785906304575</t>
        </is>
      </c>
      <c r="K492" s="75" t="inlineStr">
        <is>
          <t>Книги</t>
        </is>
      </c>
      <c r="L492" s="22">
        <f>ROUND(100-(F493/(M493/100)),0)</f>
        <v/>
      </c>
      <c r="M492" s="105" t="n">
        <v>292</v>
      </c>
      <c r="N492" s="105" t="n">
        <v>255</v>
      </c>
      <c r="O492" s="20" t="inlineStr">
        <is>
          <t>https://magic-kniga.ru/items/18915</t>
        </is>
      </c>
      <c r="Q492" s="66" t="inlineStr">
        <is>
          <t>Мало</t>
        </is>
      </c>
      <c r="R492" s="20" t="n">
        <v>3</v>
      </c>
      <c r="V492" s="36">
        <f>MATCH(R493,discounts!A:A)</f>
        <v/>
      </c>
      <c r="W492" s="36">
        <f>ADDRESS(V493,$F$7+1,,,"discounts")</f>
        <v/>
      </c>
      <c r="X492" s="36">
        <f>ROUND(IF(ISNA(IF($F$7=0,0,INDIRECT(W493))),0,IF($F$7=0,0,INDIRECT(W493))),0)</f>
        <v/>
      </c>
    </row>
    <row r="493">
      <c r="B493" s="86" t="n"/>
      <c r="C493" s="22" t="n">
        <v>19808</v>
      </c>
      <c r="D493" s="22" t="inlineStr">
        <is>
          <t>Твайман Джеймс</t>
        </is>
      </c>
      <c r="E493" s="22" t="inlineStr">
        <is>
          <t>Если ваш ребенок не такой, как все</t>
        </is>
      </c>
      <c r="F493" s="105">
        <f>ROUNDUP(N494-(N494/100*X494),0)</f>
        <v/>
      </c>
      <c r="H493" s="22" t="inlineStr">
        <is>
          <t>София</t>
        </is>
      </c>
      <c r="I493" s="22" t="n">
        <v>2006</v>
      </c>
      <c r="J493" s="75" t="inlineStr">
        <is>
          <t>9785955008738</t>
        </is>
      </c>
      <c r="K493" s="75" t="inlineStr">
        <is>
          <t>Книги</t>
        </is>
      </c>
      <c r="L493" s="22">
        <f>ROUND(100-(F494/(M494/100)),0)</f>
        <v/>
      </c>
      <c r="M493" s="105" t="n">
        <v>204</v>
      </c>
      <c r="N493" s="105" t="n">
        <v>178</v>
      </c>
      <c r="O493" s="20" t="inlineStr">
        <is>
          <t>https://magic-kniga.ru/items/19808</t>
        </is>
      </c>
      <c r="Q493" s="66" t="inlineStr">
        <is>
          <t>Мало</t>
        </is>
      </c>
      <c r="R493" s="20" t="n">
        <v>7</v>
      </c>
      <c r="V493" s="36">
        <f>MATCH(R494,discounts!A:A)</f>
        <v/>
      </c>
      <c r="W493" s="36">
        <f>ADDRESS(V494,$F$7+1,,,"discounts")</f>
        <v/>
      </c>
      <c r="X493" s="36">
        <f>ROUND(IF(ISNA(IF($F$7=0,0,INDIRECT(W494))),0,IF($F$7=0,0,INDIRECT(W494))),0)</f>
        <v/>
      </c>
    </row>
    <row r="494">
      <c r="B494" s="86" t="n"/>
      <c r="C494" s="22" t="n">
        <v>20147</v>
      </c>
      <c r="D494" s="22" t="inlineStr">
        <is>
          <t>Козловская Юлия</t>
        </is>
      </c>
      <c r="E494" s="22" t="inlineStr">
        <is>
          <t>Я выбираю счастье. Заметки оптимиста</t>
        </is>
      </c>
      <c r="F494" s="105">
        <f>ROUNDUP(N495-(N495/100*X495),0)</f>
        <v/>
      </c>
      <c r="H494" s="22" t="inlineStr">
        <is>
          <t>ИПЛ</t>
        </is>
      </c>
      <c r="I494" s="22" t="n">
        <v>2016</v>
      </c>
      <c r="J494" s="75" t="inlineStr">
        <is>
          <t>9785426001954</t>
        </is>
      </c>
      <c r="K494" s="75" t="inlineStr">
        <is>
          <t>Книги</t>
        </is>
      </c>
      <c r="L494" s="22">
        <f>ROUND(100-(F495/(M495/100)),0)</f>
        <v/>
      </c>
      <c r="M494" s="105" t="n">
        <v>224</v>
      </c>
      <c r="N494" s="105" t="n">
        <v>195</v>
      </c>
      <c r="O494" s="20" t="inlineStr">
        <is>
          <t>https://magic-kniga.ru/items/20147</t>
        </is>
      </c>
      <c r="Q494" s="66" t="inlineStr">
        <is>
          <t>Мало</t>
        </is>
      </c>
      <c r="R494" s="20" t="n">
        <v>2</v>
      </c>
      <c r="V494" s="36">
        <f>MATCH(R495,discounts!A:A)</f>
        <v/>
      </c>
      <c r="W494" s="36">
        <f>ADDRESS(V495,$F$7+1,,,"discounts")</f>
        <v/>
      </c>
      <c r="X494" s="36">
        <f>ROUND(IF(ISNA(IF($F$7=0,0,INDIRECT(W495))),0,IF($F$7=0,0,INDIRECT(W495))),0)</f>
        <v/>
      </c>
    </row>
    <row r="495">
      <c r="B495" s="86" t="n"/>
      <c r="C495" s="22" t="n">
        <v>20158</v>
      </c>
      <c r="D495" s="22" t="inlineStr">
        <is>
          <t>Шереметева Галина Борисовна</t>
        </is>
      </c>
      <c r="E495" s="22" t="inlineStr">
        <is>
          <t>Путь от рождения к мудрости</t>
        </is>
      </c>
      <c r="F495" s="105">
        <f>ROUNDUP(N496-(N496/100*X496),0)</f>
        <v/>
      </c>
      <c r="H495" s="22" t="inlineStr">
        <is>
          <t>Амрита-русь</t>
        </is>
      </c>
      <c r="I495" s="22" t="n">
        <v>2014</v>
      </c>
      <c r="J495" s="75" t="inlineStr">
        <is>
          <t>9785000530818</t>
        </is>
      </c>
      <c r="K495" s="75" t="inlineStr">
        <is>
          <t>Книги</t>
        </is>
      </c>
      <c r="L495" s="22">
        <f>ROUND(100-(F496/(M496/100)),0)</f>
        <v/>
      </c>
      <c r="M495" s="105" t="n">
        <v>224</v>
      </c>
      <c r="N495" s="105" t="n">
        <v>195</v>
      </c>
      <c r="O495" s="20" t="inlineStr">
        <is>
          <t>https://magic-kniga.ru/items/20158</t>
        </is>
      </c>
      <c r="Q495" s="66" t="inlineStr">
        <is>
          <t>Больше 10</t>
        </is>
      </c>
      <c r="R495" s="20" t="n">
        <v>7</v>
      </c>
      <c r="V495" s="36">
        <f>MATCH(R496,discounts!A:A)</f>
        <v/>
      </c>
      <c r="W495" s="36">
        <f>ADDRESS(V496,$F$7+1,,,"discounts")</f>
        <v/>
      </c>
      <c r="X495" s="36">
        <f>ROUND(IF(ISNA(IF($F$7=0,0,INDIRECT(W496))),0,IF($F$7=0,0,INDIRECT(W496))),0)</f>
        <v/>
      </c>
    </row>
    <row r="496">
      <c r="B496" s="86" t="n"/>
      <c r="C496" s="22" t="n">
        <v>20171</v>
      </c>
      <c r="D496" s="22" t="inlineStr">
        <is>
          <t>Маркитанов Александр</t>
        </is>
      </c>
      <c r="E496" s="22" t="inlineStr">
        <is>
          <t>Технология жизни ...и при чем тут дети?</t>
        </is>
      </c>
      <c r="F496" s="105">
        <f>ROUNDUP(N497-(N497/100*X497),0)</f>
        <v/>
      </c>
      <c r="H496" s="22" t="inlineStr">
        <is>
          <t>Амрита-русь</t>
        </is>
      </c>
      <c r="I496" s="22" t="n">
        <v>2016</v>
      </c>
      <c r="J496" s="75" t="inlineStr">
        <is>
          <t>9785000535257</t>
        </is>
      </c>
      <c r="K496" s="75" t="inlineStr">
        <is>
          <t>Книги</t>
        </is>
      </c>
      <c r="L496" s="22">
        <f>ROUND(100-(F497/(M497/100)),0)</f>
        <v/>
      </c>
      <c r="M496" s="105" t="n">
        <v>224</v>
      </c>
      <c r="N496" s="105" t="n">
        <v>195</v>
      </c>
      <c r="O496" s="20" t="inlineStr">
        <is>
          <t>https://magic-kniga.ru/items/20171</t>
        </is>
      </c>
      <c r="Q496" s="66" t="inlineStr">
        <is>
          <t>Мало</t>
        </is>
      </c>
      <c r="R496" s="20" t="n">
        <v>2</v>
      </c>
      <c r="V496" s="36">
        <f>MATCH(R497,discounts!A:A)</f>
        <v/>
      </c>
      <c r="W496" s="36">
        <f>ADDRESS(V497,$F$7+1,,,"discounts")</f>
        <v/>
      </c>
      <c r="X496" s="36">
        <f>ROUND(IF(ISNA(IF($F$7=0,0,INDIRECT(W497))),0,IF($F$7=0,0,INDIRECT(W497))),0)</f>
        <v/>
      </c>
    </row>
    <row r="497">
      <c r="B497" s="86" t="n"/>
      <c r="C497" s="22" t="n">
        <v>20462</v>
      </c>
      <c r="D497" s="22" t="inlineStr">
        <is>
          <t>Проценко Тарас Анатольевич</t>
        </is>
      </c>
      <c r="E497" s="22" t="inlineStr">
        <is>
          <t>Ваш ли это мужчина? Ваша ли это женщина?</t>
        </is>
      </c>
      <c r="F497" s="105">
        <f>ROUNDUP(N498-(N498/100*X498),0)</f>
        <v/>
      </c>
      <c r="H497" s="22" t="inlineStr">
        <is>
          <t>Беловодье</t>
        </is>
      </c>
      <c r="I497" s="22" t="n">
        <v>2010</v>
      </c>
      <c r="J497" s="75" t="inlineStr">
        <is>
          <t>9785934541379</t>
        </is>
      </c>
      <c r="K497" s="75" t="inlineStr">
        <is>
          <t>Книги</t>
        </is>
      </c>
      <c r="L497" s="22">
        <f>ROUND(100-(F498/(M498/100)),0)</f>
        <v/>
      </c>
      <c r="M497" s="105" t="n">
        <v>92</v>
      </c>
      <c r="N497" s="105" t="n">
        <v>81</v>
      </c>
      <c r="O497" s="20" t="inlineStr">
        <is>
          <t>https://magic-kniga.ru/items/20462</t>
        </is>
      </c>
      <c r="Q497" s="66" t="inlineStr">
        <is>
          <t>Мало</t>
        </is>
      </c>
      <c r="R497" s="20" t="n">
        <v>5</v>
      </c>
      <c r="V497" s="36">
        <f>MATCH(R498,discounts!A:A)</f>
        <v/>
      </c>
      <c r="W497" s="36">
        <f>ADDRESS(V498,$F$7+1,,,"discounts")</f>
        <v/>
      </c>
      <c r="X497" s="36">
        <f>ROUND(IF(ISNA(IF($F$7=0,0,INDIRECT(W498))),0,IF($F$7=0,0,INDIRECT(W498))),0)</f>
        <v/>
      </c>
    </row>
    <row r="498">
      <c r="B498" s="86" t="n"/>
      <c r="C498" s="22" t="n">
        <v>20558</v>
      </c>
      <c r="D498" s="22" t="inlineStr">
        <is>
          <t>Лоузи Мег Блекберн</t>
        </is>
      </c>
      <c r="E498" s="22" t="inlineStr">
        <is>
          <t>Мистический опыт Детей Индиго: о сверхспособностях, путешествиях между мирами и будущем человечества</t>
        </is>
      </c>
      <c r="F498" s="105">
        <f>ROUNDUP(N499-(N499/100*X499),0)</f>
        <v/>
      </c>
      <c r="H498" s="22" t="inlineStr">
        <is>
          <t>Весь</t>
        </is>
      </c>
      <c r="I498" s="22" t="n">
        <v>2013</v>
      </c>
      <c r="J498" s="75" t="inlineStr">
        <is>
          <t>9785957326007</t>
        </is>
      </c>
      <c r="K498" s="75" t="inlineStr">
        <is>
          <t>Книги</t>
        </is>
      </c>
      <c r="L498" s="22">
        <f>ROUND(100-(F499/(M499/100)),0)</f>
        <v/>
      </c>
      <c r="M498" s="105" t="n">
        <v>1000</v>
      </c>
      <c r="N498" s="105" t="n">
        <v>870</v>
      </c>
      <c r="O498" s="20" t="inlineStr">
        <is>
          <t>https://magic-kniga.ru/items/20558</t>
        </is>
      </c>
      <c r="Q498" s="66" t="inlineStr">
        <is>
          <t>Мало</t>
        </is>
      </c>
      <c r="R498" s="20" t="n">
        <v>2</v>
      </c>
      <c r="V498" s="36">
        <f>MATCH(R499,discounts!A:A)</f>
        <v/>
      </c>
      <c r="W498" s="36">
        <f>ADDRESS(V499,$F$7+1,,,"discounts")</f>
        <v/>
      </c>
      <c r="X498" s="36">
        <f>ROUND(IF(ISNA(IF($F$7=0,0,INDIRECT(W499))),0,IF($F$7=0,0,INDIRECT(W499))),0)</f>
        <v/>
      </c>
    </row>
    <row r="499">
      <c r="B499" s="86" t="n"/>
      <c r="C499" s="22" t="n">
        <v>20572</v>
      </c>
      <c r="D499" s="22" t="inlineStr">
        <is>
          <t>Джоул Клаус Дж.</t>
        </is>
      </c>
      <c r="E499" s="22" t="inlineStr">
        <is>
          <t>Ложка перца в бочке счастья. Мастер-класс по радости от Лепрекона и всех, кто вас раздражает</t>
        </is>
      </c>
      <c r="F499" s="105">
        <f>ROUNDUP(N500-(N500/100*X500),0)</f>
        <v/>
      </c>
      <c r="H499" s="22" t="inlineStr">
        <is>
          <t>Весь</t>
        </is>
      </c>
      <c r="I499" s="22" t="n">
        <v>2013</v>
      </c>
      <c r="J499" s="75" t="inlineStr">
        <is>
          <t>9785957326434</t>
        </is>
      </c>
      <c r="K499" s="75" t="inlineStr">
        <is>
          <t>Книги</t>
        </is>
      </c>
      <c r="L499" s="22">
        <f>ROUND(100-(F500/(M500/100)),0)</f>
        <v/>
      </c>
      <c r="M499" s="105" t="n">
        <v>1000</v>
      </c>
      <c r="N499" s="105" t="n">
        <v>870</v>
      </c>
      <c r="O499" s="20" t="inlineStr">
        <is>
          <t>https://magic-kniga.ru/items/20572</t>
        </is>
      </c>
      <c r="Q499" s="66" t="inlineStr">
        <is>
          <t>Мало</t>
        </is>
      </c>
      <c r="R499" s="20" t="n">
        <v>3</v>
      </c>
      <c r="V499" s="36">
        <f>MATCH(R500,discounts!A:A)</f>
        <v/>
      </c>
      <c r="W499" s="36">
        <f>ADDRESS(V500,$F$7+1,,,"discounts")</f>
        <v/>
      </c>
      <c r="X499" s="36">
        <f>ROUND(IF(ISNA(IF($F$7=0,0,INDIRECT(W500))),0,IF($F$7=0,0,INDIRECT(W500))),0)</f>
        <v/>
      </c>
    </row>
    <row r="500">
      <c r="B500" s="86" t="n"/>
      <c r="C500" s="22" t="n">
        <v>20573</v>
      </c>
      <c r="D500" s="22" t="inlineStr">
        <is>
          <t>Джоул Клаус Дж.</t>
        </is>
      </c>
      <c r="E500" s="22" t="inlineStr">
        <is>
          <t>Элементарные законы Изобилия</t>
        </is>
      </c>
      <c r="F500" s="105">
        <f>ROUNDUP(N501-(N501/100*X501),0)</f>
        <v/>
      </c>
      <c r="H500" s="22" t="inlineStr">
        <is>
          <t>Весь</t>
        </is>
      </c>
      <c r="I500" s="22" t="n">
        <v>2014</v>
      </c>
      <c r="J500" s="75" t="inlineStr">
        <is>
          <t>9785957324348</t>
        </is>
      </c>
      <c r="K500" s="75" t="inlineStr">
        <is>
          <t>Книги</t>
        </is>
      </c>
      <c r="L500" s="22">
        <f>ROUND(100-(F501/(M501/100)),0)</f>
        <v/>
      </c>
      <c r="M500" s="105" t="n">
        <v>1000</v>
      </c>
      <c r="N500" s="105" t="n">
        <v>870</v>
      </c>
      <c r="O500" s="20" t="inlineStr">
        <is>
          <t>https://magic-kniga.ru/items/20573</t>
        </is>
      </c>
      <c r="Q500" s="66" t="inlineStr">
        <is>
          <t>Мало</t>
        </is>
      </c>
      <c r="R500" s="20" t="n">
        <v>3</v>
      </c>
      <c r="V500" s="36">
        <f>MATCH(R501,discounts!A:A)</f>
        <v/>
      </c>
      <c r="W500" s="36">
        <f>ADDRESS(V501,$F$7+1,,,"discounts")</f>
        <v/>
      </c>
      <c r="X500" s="36">
        <f>ROUND(IF(ISNA(IF($F$7=0,0,INDIRECT(W501))),0,IF($F$7=0,0,INDIRECT(W501))),0)</f>
        <v/>
      </c>
    </row>
    <row r="501">
      <c r="B501" s="86" t="n"/>
      <c r="C501" s="22" t="n">
        <v>20574</v>
      </c>
      <c r="D501" s="22" t="inlineStr">
        <is>
          <t>Хикс Эстер</t>
        </is>
      </c>
      <c r="E501" s="22" t="inlineStr">
        <is>
          <t>Мечты сбываются! Закон Притяжения в действии</t>
        </is>
      </c>
      <c r="F501" s="105">
        <f>ROUNDUP(N502-(N502/100*X502),0)</f>
        <v/>
      </c>
      <c r="H501" s="22" t="inlineStr">
        <is>
          <t>Весь</t>
        </is>
      </c>
      <c r="I501" s="22" t="n">
        <v>2013</v>
      </c>
      <c r="J501" s="75" t="inlineStr">
        <is>
          <t>9785957324362</t>
        </is>
      </c>
      <c r="K501" s="75" t="inlineStr">
        <is>
          <t>Книги</t>
        </is>
      </c>
      <c r="L501" s="22">
        <f>ROUND(100-(F502/(M502/100)),0)</f>
        <v/>
      </c>
      <c r="M501" s="105" t="n">
        <v>1000</v>
      </c>
      <c r="N501" s="105" t="n">
        <v>870</v>
      </c>
      <c r="O501" s="20" t="inlineStr">
        <is>
          <t>https://magic-kniga.ru/items/20574</t>
        </is>
      </c>
      <c r="Q501" s="66" t="inlineStr">
        <is>
          <t>Мало</t>
        </is>
      </c>
      <c r="R501" s="20" t="n">
        <v>2</v>
      </c>
      <c r="V501" s="36">
        <f>MATCH(R502,discounts!A:A)</f>
        <v/>
      </c>
      <c r="W501" s="36">
        <f>ADDRESS(V502,$F$7+1,,,"discounts")</f>
        <v/>
      </c>
      <c r="X501" s="36">
        <f>ROUND(IF(ISNA(IF($F$7=0,0,INDIRECT(W502))),0,IF($F$7=0,0,INDIRECT(W502))),0)</f>
        <v/>
      </c>
    </row>
    <row r="502">
      <c r="B502" s="86" t="n"/>
      <c r="C502" s="22" t="n">
        <v>20575</v>
      </c>
      <c r="D502" s="22" t="inlineStr">
        <is>
          <t>Хикс Эстер</t>
        </is>
      </c>
      <c r="E502" s="22" t="inlineStr">
        <is>
          <t>Навстречу мечте за 365 дней</t>
        </is>
      </c>
      <c r="F502" s="105">
        <f>ROUNDUP(N503-(N503/100*X503),0)</f>
        <v/>
      </c>
      <c r="H502" s="22" t="inlineStr">
        <is>
          <t>Весь</t>
        </is>
      </c>
      <c r="I502" s="22" t="n">
        <v>2013</v>
      </c>
      <c r="J502" s="75" t="inlineStr">
        <is>
          <t>9785957325727</t>
        </is>
      </c>
      <c r="K502" s="75" t="inlineStr">
        <is>
          <t>Книги</t>
        </is>
      </c>
      <c r="L502" s="22">
        <f>ROUND(100-(F503/(M503/100)),0)</f>
        <v/>
      </c>
      <c r="M502" s="105" t="n">
        <v>1000</v>
      </c>
      <c r="N502" s="105" t="n">
        <v>870</v>
      </c>
      <c r="O502" s="20" t="inlineStr">
        <is>
          <t>https://magic-kniga.ru/items/20575</t>
        </is>
      </c>
      <c r="Q502" s="66" t="inlineStr">
        <is>
          <t>Мало</t>
        </is>
      </c>
      <c r="R502" s="20" t="n">
        <v>3</v>
      </c>
      <c r="V502" s="36">
        <f>MATCH(R503,discounts!A:A)</f>
        <v/>
      </c>
      <c r="W502" s="36">
        <f>ADDRESS(V503,$F$7+1,,,"discounts")</f>
        <v/>
      </c>
      <c r="X502" s="36">
        <f>ROUND(IF(ISNA(IF($F$7=0,0,INDIRECT(W503))),0,IF($F$7=0,0,INDIRECT(W503))),0)</f>
        <v/>
      </c>
    </row>
    <row r="503">
      <c r="B503" s="86" t="n"/>
      <c r="C503" s="22" t="n">
        <v>14331</v>
      </c>
      <c r="D503" s="22" t="inlineStr">
        <is>
          <t>Виланова Мириам</t>
        </is>
      </c>
      <c r="E503" s="22" t="inlineStr">
        <is>
          <t>Жизнь как творчество. Создавай свою реальность</t>
        </is>
      </c>
      <c r="F503" s="105">
        <f>ROUNDUP(N504-(N504/100*X504),0)</f>
        <v/>
      </c>
      <c r="H503" s="22" t="inlineStr">
        <is>
          <t>Весь</t>
        </is>
      </c>
      <c r="I503" s="22" t="n">
        <v>2011</v>
      </c>
      <c r="J503" s="75" t="inlineStr">
        <is>
          <t>9785957323815</t>
        </is>
      </c>
      <c r="K503" s="75" t="inlineStr">
        <is>
          <t>Книги</t>
        </is>
      </c>
      <c r="L503" s="22">
        <f>ROUND(100-(F504/(M504/100)),0)</f>
        <v/>
      </c>
      <c r="M503" s="105" t="n">
        <v>175</v>
      </c>
      <c r="N503" s="105" t="n">
        <v>153</v>
      </c>
      <c r="O503" s="20" t="inlineStr">
        <is>
          <t>https://magic-kniga.ru/items/14331</t>
        </is>
      </c>
      <c r="Q503" s="66" t="inlineStr">
        <is>
          <t>Мало</t>
        </is>
      </c>
      <c r="R503" s="20" t="n">
        <v>2</v>
      </c>
      <c r="V503" s="36">
        <f>MATCH(R504,discounts!A:A)</f>
        <v/>
      </c>
      <c r="W503" s="36">
        <f>ADDRESS(V504,$F$7+1,,,"discounts")</f>
        <v/>
      </c>
      <c r="X503" s="36">
        <f>ROUND(IF(ISNA(IF($F$7=0,0,INDIRECT(W504))),0,IF($F$7=0,0,INDIRECT(W504))),0)</f>
        <v/>
      </c>
    </row>
    <row r="504">
      <c r="B504" s="86" t="n"/>
      <c r="C504" s="22" t="n">
        <v>14396</v>
      </c>
      <c r="D504" s="22" t="inlineStr">
        <is>
          <t>Стивенс Майкл</t>
        </is>
      </c>
      <c r="E504" s="22" t="inlineStr">
        <is>
          <t>Без революций. Работаем над собой, оставаясь в гармонии</t>
        </is>
      </c>
      <c r="F504" s="105">
        <f>ROUNDUP(N505-(N505/100*X505),0)</f>
        <v/>
      </c>
      <c r="H504" s="22" t="inlineStr">
        <is>
          <t>Весь</t>
        </is>
      </c>
      <c r="I504" s="22" t="n">
        <v>2011</v>
      </c>
      <c r="J504" s="75" t="inlineStr">
        <is>
          <t>9785957323518</t>
        </is>
      </c>
      <c r="K504" s="75" t="inlineStr">
        <is>
          <t>Книги</t>
        </is>
      </c>
      <c r="L504" s="22">
        <f>ROUND(100-(F505/(M505/100)),0)</f>
        <v/>
      </c>
      <c r="M504" s="105" t="n">
        <v>356</v>
      </c>
      <c r="N504" s="105" t="n">
        <v>310</v>
      </c>
      <c r="O504" s="20" t="inlineStr">
        <is>
          <t>https://magic-kniga.ru/items/14396</t>
        </is>
      </c>
      <c r="Q504" s="66" t="inlineStr">
        <is>
          <t>Мало</t>
        </is>
      </c>
      <c r="R504" s="20" t="n">
        <v>3</v>
      </c>
      <c r="V504" s="36">
        <f>MATCH(R505,discounts!A:A)</f>
        <v/>
      </c>
      <c r="W504" s="36">
        <f>ADDRESS(V505,$F$7+1,,,"discounts")</f>
        <v/>
      </c>
      <c r="X504" s="36">
        <f>ROUND(IF(ISNA(IF($F$7=0,0,INDIRECT(W505))),0,IF($F$7=0,0,INDIRECT(W505))),0)</f>
        <v/>
      </c>
    </row>
    <row r="505">
      <c r="B505" s="86" t="n"/>
      <c r="C505" s="22" t="n">
        <v>14767</v>
      </c>
      <c r="D505" s="22" t="inlineStr">
        <is>
          <t>Хакамада Ирина</t>
        </is>
      </c>
      <c r="E505" s="22" t="inlineStr">
        <is>
          <t>Дао жизни: мастер-класс от убежденного индивидуалиста</t>
        </is>
      </c>
      <c r="F505" s="105">
        <f>ROUNDUP(N506-(N506/100*X506),0)</f>
        <v/>
      </c>
      <c r="H505" s="22" t="inlineStr">
        <is>
          <t>Альпина Паблишер</t>
        </is>
      </c>
      <c r="I505" s="22" t="n">
        <v>2017</v>
      </c>
      <c r="J505" s="75" t="inlineStr">
        <is>
          <t>9785961470321</t>
        </is>
      </c>
      <c r="K505" s="75" t="inlineStr">
        <is>
          <t>Книги</t>
        </is>
      </c>
      <c r="L505" s="22">
        <f>ROUND(100-(F506/(M506/100)),0)</f>
        <v/>
      </c>
      <c r="M505" s="105" t="n">
        <v>999</v>
      </c>
      <c r="N505" s="105" t="n">
        <v>870</v>
      </c>
      <c r="O505" s="20" t="inlineStr">
        <is>
          <t>https://magic-kniga.ru/items/14767</t>
        </is>
      </c>
      <c r="Q505" s="66" t="inlineStr">
        <is>
          <t>Мало</t>
        </is>
      </c>
      <c r="R505" s="20" t="n">
        <v>5</v>
      </c>
      <c r="V505" s="36">
        <f>MATCH(R506,discounts!A:A)</f>
        <v/>
      </c>
      <c r="W505" s="36">
        <f>ADDRESS(V506,$F$7+1,,,"discounts")</f>
        <v/>
      </c>
      <c r="X505" s="36">
        <f>ROUND(IF(ISNA(IF($F$7=0,0,INDIRECT(W506))),0,IF($F$7=0,0,INDIRECT(W506))),0)</f>
        <v/>
      </c>
    </row>
    <row r="506">
      <c r="B506" s="86" t="n"/>
      <c r="C506" s="22" t="n">
        <v>14783</v>
      </c>
      <c r="D506" s="22" t="inlineStr">
        <is>
          <t>Мантегацца П.</t>
        </is>
      </c>
      <c r="E506" s="22" t="inlineStr">
        <is>
          <t>Физиология наслаждений</t>
        </is>
      </c>
      <c r="F506" s="105">
        <f>ROUNDUP(N507-(N507/100*X507),0)</f>
        <v/>
      </c>
      <c r="H506" s="22" t="inlineStr">
        <is>
          <t>Профит-Стайл</t>
        </is>
      </c>
      <c r="I506" s="22" t="n">
        <v>2012</v>
      </c>
      <c r="J506" s="75" t="inlineStr">
        <is>
          <t>9785988572275</t>
        </is>
      </c>
      <c r="K506" s="75" t="inlineStr">
        <is>
          <t>Книги</t>
        </is>
      </c>
      <c r="L506" s="22">
        <f>ROUND(100-(F507/(M507/100)),0)</f>
        <v/>
      </c>
      <c r="M506" s="105" t="n">
        <v>999</v>
      </c>
      <c r="N506" s="105" t="n">
        <v>870</v>
      </c>
      <c r="O506" s="20" t="inlineStr">
        <is>
          <t>https://magic-kniga.ru/items/14783</t>
        </is>
      </c>
      <c r="Q506" s="66" t="inlineStr">
        <is>
          <t>Мало</t>
        </is>
      </c>
      <c r="R506" s="20" t="n">
        <v>2</v>
      </c>
      <c r="V506" s="36">
        <f>MATCH(R507,discounts!A:A)</f>
        <v/>
      </c>
      <c r="W506" s="36">
        <f>ADDRESS(V507,$F$7+1,,,"discounts")</f>
        <v/>
      </c>
      <c r="X506" s="36">
        <f>ROUND(IF(ISNA(IF($F$7=0,0,INDIRECT(W507))),0,IF($F$7=0,0,INDIRECT(W507))),0)</f>
        <v/>
      </c>
    </row>
    <row r="507">
      <c r="B507" s="86" t="n"/>
      <c r="C507" s="22" t="n">
        <v>15901</v>
      </c>
      <c r="D507" s="22" t="inlineStr">
        <is>
          <t>Лукьянчикова С.</t>
        </is>
      </c>
      <c r="E507" s="22" t="inlineStr">
        <is>
          <t>Основы сладкой жизни в эпоху кризиса</t>
        </is>
      </c>
      <c r="F507" s="105">
        <f>ROUNDUP(N508-(N508/100*X508),0)</f>
        <v/>
      </c>
      <c r="H507" s="22" t="inlineStr">
        <is>
          <t>Феникс</t>
        </is>
      </c>
      <c r="I507" s="22" t="n">
        <v>2010</v>
      </c>
      <c r="J507" s="75" t="inlineStr">
        <is>
          <t>9785222155844</t>
        </is>
      </c>
      <c r="K507" s="75" t="inlineStr">
        <is>
          <t>Книги</t>
        </is>
      </c>
      <c r="L507" s="22">
        <f>ROUND(100-(F508/(M508/100)),0)</f>
        <v/>
      </c>
      <c r="M507" s="105" t="n">
        <v>282</v>
      </c>
      <c r="N507" s="105" t="n">
        <v>246</v>
      </c>
      <c r="O507" s="20" t="inlineStr">
        <is>
          <t>https://magic-kniga.ru/items/15901</t>
        </is>
      </c>
      <c r="Q507" s="66" t="inlineStr">
        <is>
          <t>Мало</t>
        </is>
      </c>
      <c r="R507" s="20" t="n">
        <v>7</v>
      </c>
      <c r="V507" s="36">
        <f>MATCH(R508,discounts!A:A)</f>
        <v/>
      </c>
      <c r="W507" s="36">
        <f>ADDRESS(V508,$F$7+1,,,"discounts")</f>
        <v/>
      </c>
      <c r="X507" s="36">
        <f>ROUND(IF(ISNA(IF($F$7=0,0,INDIRECT(W508))),0,IF($F$7=0,0,INDIRECT(W508))),0)</f>
        <v/>
      </c>
    </row>
    <row r="508">
      <c r="B508" s="86" t="n"/>
      <c r="C508" s="22" t="n">
        <v>15920</v>
      </c>
      <c r="D508" s="22" t="inlineStr">
        <is>
          <t>Улановский Леонид Михайлович</t>
        </is>
      </c>
      <c r="E508" s="22" t="inlineStr">
        <is>
          <t>На пути к блаженству</t>
        </is>
      </c>
      <c r="F508" s="105">
        <f>ROUNDUP(N509-(N509/100*X509),0)</f>
        <v/>
      </c>
      <c r="H508" s="22" t="inlineStr">
        <is>
          <t>Феникс</t>
        </is>
      </c>
      <c r="I508" s="22" t="n">
        <v>2010</v>
      </c>
      <c r="J508" s="75" t="inlineStr">
        <is>
          <t>9785222161470</t>
        </is>
      </c>
      <c r="K508" s="75" t="inlineStr">
        <is>
          <t>Книги</t>
        </is>
      </c>
      <c r="L508" s="22">
        <f>ROUND(100-(F509/(M509/100)),0)</f>
        <v/>
      </c>
      <c r="M508" s="105" t="n">
        <v>613</v>
      </c>
      <c r="N508" s="105" t="n">
        <v>534</v>
      </c>
      <c r="O508" s="20" t="inlineStr">
        <is>
          <t>https://magic-kniga.ru/items/15920</t>
        </is>
      </c>
      <c r="Q508" s="66" t="inlineStr">
        <is>
          <t>Мало</t>
        </is>
      </c>
      <c r="R508" s="20" t="n">
        <v>6</v>
      </c>
      <c r="V508" s="36">
        <f>MATCH(R509,discounts!A:A)</f>
        <v/>
      </c>
      <c r="W508" s="36">
        <f>ADDRESS(V509,$F$7+1,,,"discounts")</f>
        <v/>
      </c>
      <c r="X508" s="36">
        <f>ROUND(IF(ISNA(IF($F$7=0,0,INDIRECT(W509))),0,IF($F$7=0,0,INDIRECT(W509))),0)</f>
        <v/>
      </c>
    </row>
    <row r="509">
      <c r="B509" s="86" t="n"/>
      <c r="C509" s="22" t="n">
        <v>17005</v>
      </c>
      <c r="D509" s="22" t="inlineStr">
        <is>
          <t>Шереметева Галина Борисовна</t>
        </is>
      </c>
      <c r="E509" s="22" t="inlineStr">
        <is>
          <t>Иллюзия и реальность, или Как стать счастливым</t>
        </is>
      </c>
      <c r="F509" s="105">
        <f>ROUNDUP(N510-(N510/100*X510),0)</f>
        <v/>
      </c>
      <c r="H509" s="22" t="inlineStr">
        <is>
          <t>Амрита-русь</t>
        </is>
      </c>
      <c r="I509" s="22" t="n">
        <v>2014</v>
      </c>
      <c r="J509" s="75" t="inlineStr">
        <is>
          <t>9785000531808</t>
        </is>
      </c>
      <c r="K509" s="75" t="inlineStr">
        <is>
          <t>Книги</t>
        </is>
      </c>
      <c r="L509" s="22">
        <f>ROUND(100-(F510/(M510/100)),0)</f>
        <v/>
      </c>
      <c r="M509" s="105" t="n">
        <v>468</v>
      </c>
      <c r="N509" s="105" t="n">
        <v>408</v>
      </c>
      <c r="O509" s="20" t="inlineStr">
        <is>
          <t>https://magic-kniga.ru/items/17005</t>
        </is>
      </c>
      <c r="Q509" s="66" t="inlineStr">
        <is>
          <t>Мало</t>
        </is>
      </c>
      <c r="R509" s="20" t="n">
        <v>2</v>
      </c>
      <c r="V509" s="36">
        <f>MATCH(R510,discounts!A:A)</f>
        <v/>
      </c>
      <c r="W509" s="36">
        <f>ADDRESS(V510,$F$7+1,,,"discounts")</f>
        <v/>
      </c>
      <c r="X509" s="36">
        <f>ROUND(IF(ISNA(IF($F$7=0,0,INDIRECT(W510))),0,IF($F$7=0,0,INDIRECT(W510))),0)</f>
        <v/>
      </c>
    </row>
    <row r="510">
      <c r="B510" s="86" t="n"/>
      <c r="C510" s="22" t="n">
        <v>17037</v>
      </c>
      <c r="D510" s="22" t="inlineStr">
        <is>
          <t>Сило</t>
        </is>
      </c>
      <c r="E510" s="22" t="inlineStr">
        <is>
          <t>Записи по психологии</t>
        </is>
      </c>
      <c r="F510" s="105">
        <f>ROUNDUP(N511-(N511/100*X511),0)</f>
        <v/>
      </c>
      <c r="H510" s="22" t="inlineStr">
        <is>
          <t>Весна</t>
        </is>
      </c>
      <c r="I510" s="22" t="n">
        <v>2012</v>
      </c>
      <c r="J510" s="75" t="inlineStr">
        <is>
          <t>9785905740077</t>
        </is>
      </c>
      <c r="K510" s="75" t="inlineStr">
        <is>
          <t>Книги</t>
        </is>
      </c>
      <c r="L510" s="22">
        <f>ROUND(100-(F511/(M511/100)),0)</f>
        <v/>
      </c>
      <c r="M510" s="105" t="n">
        <v>1748</v>
      </c>
      <c r="N510" s="105" t="n">
        <v>1521</v>
      </c>
      <c r="O510" s="20" t="inlineStr">
        <is>
          <t>https://magic-kniga.ru/items/17037</t>
        </is>
      </c>
      <c r="Q510" s="66" t="inlineStr">
        <is>
          <t>Мало</t>
        </is>
      </c>
      <c r="R510" s="20" t="n">
        <v>5</v>
      </c>
      <c r="V510" s="36">
        <f>MATCH(R511,discounts!A:A)</f>
        <v/>
      </c>
      <c r="W510" s="36">
        <f>ADDRESS(V511,$F$7+1,,,"discounts")</f>
        <v/>
      </c>
      <c r="X510" s="36">
        <f>ROUND(IF(ISNA(IF($F$7=0,0,INDIRECT(W511))),0,IF($F$7=0,0,INDIRECT(W511))),0)</f>
        <v/>
      </c>
    </row>
    <row r="511">
      <c r="B511" s="86" t="n"/>
      <c r="C511" s="22" t="n">
        <v>17253</v>
      </c>
      <c r="D511" s="22" t="inlineStr">
        <is>
          <t>Кичаев</t>
        </is>
      </c>
      <c r="E511" s="22" t="inlineStr">
        <is>
          <t>Как управлять репутацией и сценариями своей жизни. Бренд-коучинг и психоэнергетика лидера</t>
        </is>
      </c>
      <c r="F511" s="105">
        <f>ROUNDUP(N512-(N512/100*X512),0)</f>
        <v/>
      </c>
      <c r="H511" s="22" t="inlineStr">
        <is>
          <t>Весь</t>
        </is>
      </c>
      <c r="I511" s="22" t="n">
        <v>2013</v>
      </c>
      <c r="J511" s="75" t="inlineStr">
        <is>
          <t>9785957325284</t>
        </is>
      </c>
      <c r="K511" s="75" t="inlineStr">
        <is>
          <t>Книги</t>
        </is>
      </c>
      <c r="L511" s="22">
        <f>ROUND(100-(F512/(M512/100)),0)</f>
        <v/>
      </c>
      <c r="M511" s="105" t="n">
        <v>2204</v>
      </c>
      <c r="N511" s="105" t="n">
        <v>1918</v>
      </c>
      <c r="O511" s="20" t="inlineStr">
        <is>
          <t>https://magic-kniga.ru/items/17253</t>
        </is>
      </c>
      <c r="Q511" s="66" t="inlineStr">
        <is>
          <t>Мало</t>
        </is>
      </c>
      <c r="R511" s="20" t="n">
        <v>5</v>
      </c>
      <c r="V511" s="36">
        <f>MATCH(R512,discounts!A:A)</f>
        <v/>
      </c>
      <c r="W511" s="36">
        <f>ADDRESS(V512,$F$7+1,,,"discounts")</f>
        <v/>
      </c>
      <c r="X511" s="36">
        <f>ROUND(IF(ISNA(IF($F$7=0,0,INDIRECT(W512))),0,IF($F$7=0,0,INDIRECT(W512))),0)</f>
        <v/>
      </c>
    </row>
    <row r="512">
      <c r="B512" s="86" t="n"/>
      <c r="C512" s="22" t="n">
        <v>18117</v>
      </c>
      <c r="D512" s="22" t="inlineStr">
        <is>
          <t>Юраш Н.И.</t>
        </is>
      </c>
      <c r="E512" s="22" t="inlineStr">
        <is>
          <t>Берегите нервы - нервы берегите!</t>
        </is>
      </c>
      <c r="F512" s="105">
        <f>ROUNDUP(N513-(N513/100*X513),0)</f>
        <v/>
      </c>
      <c r="H512" s="22" t="inlineStr">
        <is>
          <t>Феникс</t>
        </is>
      </c>
      <c r="I512" s="22" t="n">
        <v>2013</v>
      </c>
      <c r="J512" s="75" t="inlineStr">
        <is>
          <t>9785222206515</t>
        </is>
      </c>
      <c r="K512" s="75" t="inlineStr">
        <is>
          <t>Книги</t>
        </is>
      </c>
      <c r="L512" s="22">
        <f>ROUND(100-(F513/(M513/100)),0)</f>
        <v/>
      </c>
      <c r="M512" s="105" t="n">
        <v>528</v>
      </c>
      <c r="N512" s="105" t="n">
        <v>460</v>
      </c>
      <c r="O512" s="20" t="inlineStr">
        <is>
          <t>https://magic-kniga.ru/items/18117</t>
        </is>
      </c>
      <c r="Q512" s="66" t="inlineStr">
        <is>
          <t>Мало</t>
        </is>
      </c>
      <c r="R512" s="20" t="n">
        <v>5</v>
      </c>
      <c r="V512" s="36">
        <f>MATCH(R513,discounts!A:A)</f>
        <v/>
      </c>
      <c r="W512" s="36">
        <f>ADDRESS(V513,$F$7+1,,,"discounts")</f>
        <v/>
      </c>
      <c r="X512" s="36">
        <f>ROUND(IF(ISNA(IF($F$7=0,0,INDIRECT(W513))),0,IF($F$7=0,0,INDIRECT(W513))),0)</f>
        <v/>
      </c>
    </row>
    <row r="513">
      <c r="B513" s="86" t="n"/>
      <c r="C513" s="22" t="n">
        <v>18321</v>
      </c>
      <c r="D513" s="22" t="inlineStr">
        <is>
          <t>Стюарт Дуглас</t>
        </is>
      </c>
      <c r="E513" s="22" t="inlineStr">
        <is>
          <t>Апокалипсис вынужденных гностиков:  Карл Г. Юнг и Филип К. Дик</t>
        </is>
      </c>
      <c r="F513" s="105">
        <f>ROUNDUP(N514-(N514/100*X514),0)</f>
        <v/>
      </c>
      <c r="H513" s="22" t="inlineStr">
        <is>
          <t>Касталия</t>
        </is>
      </c>
      <c r="I513" s="22" t="n">
        <v>2022</v>
      </c>
      <c r="J513" s="75" t="inlineStr">
        <is>
          <t>9785521164592</t>
        </is>
      </c>
      <c r="K513" s="75" t="inlineStr">
        <is>
          <t>Книги</t>
        </is>
      </c>
      <c r="L513" s="22">
        <f>ROUND(100-(F514/(M514/100)),0)</f>
        <v/>
      </c>
      <c r="M513" s="105" t="n">
        <v>1501</v>
      </c>
      <c r="N513" s="105" t="n">
        <v>1306</v>
      </c>
      <c r="O513" s="20" t="inlineStr">
        <is>
          <t>https://magic-kniga.ru/items/18321</t>
        </is>
      </c>
      <c r="Q513" s="66" t="inlineStr">
        <is>
          <t>Мало</t>
        </is>
      </c>
      <c r="R513" s="20" t="n">
        <v>8</v>
      </c>
      <c r="V513" s="36">
        <f>MATCH(R514,discounts!A:A)</f>
        <v/>
      </c>
      <c r="W513" s="36">
        <f>ADDRESS(V514,$F$7+1,,,"discounts")</f>
        <v/>
      </c>
      <c r="X513" s="36">
        <f>ROUND(IF(ISNA(IF($F$7=0,0,INDIRECT(W514))),0,IF($F$7=0,0,INDIRECT(W514))),0)</f>
        <v/>
      </c>
    </row>
    <row r="514">
      <c r="B514" s="86" t="n"/>
      <c r="C514" s="22" t="n">
        <v>24725</v>
      </c>
      <c r="D514" s="22" t="inlineStr">
        <is>
          <t>Фрея Эостре</t>
        </is>
      </c>
      <c r="E514" s="22" t="inlineStr">
        <is>
          <t>Мужчина вашей мечты. Законы притяжения</t>
        </is>
      </c>
      <c r="F514" s="105">
        <f>ROUNDUP(N515-(N515/100*X515),0)</f>
        <v/>
      </c>
      <c r="H514" s="22" t="inlineStr">
        <is>
          <t>Весь</t>
        </is>
      </c>
      <c r="I514" s="22" t="n">
        <v>2015</v>
      </c>
      <c r="J514" s="75" t="inlineStr">
        <is>
          <t>9785957328414</t>
        </is>
      </c>
      <c r="K514" s="75" t="inlineStr">
        <is>
          <t>Книги</t>
        </is>
      </c>
      <c r="L514" s="22">
        <f>ROUND(100-(F515/(M515/100)),0)</f>
        <v/>
      </c>
      <c r="M514" s="105" t="n">
        <v>519</v>
      </c>
      <c r="N514" s="105" t="n">
        <v>452</v>
      </c>
      <c r="O514" s="20" t="inlineStr">
        <is>
          <t>https://magic-kniga.ru/items/24725</t>
        </is>
      </c>
      <c r="Q514" s="66" t="inlineStr">
        <is>
          <t>Мало</t>
        </is>
      </c>
      <c r="R514" s="20" t="n">
        <v>2</v>
      </c>
      <c r="V514" s="36">
        <f>MATCH(R515,discounts!A:A)</f>
        <v/>
      </c>
      <c r="W514" s="36">
        <f>ADDRESS(V515,$F$7+1,,,"discounts")</f>
        <v/>
      </c>
      <c r="X514" s="36">
        <f>ROUND(IF(ISNA(IF($F$7=0,0,INDIRECT(W515))),0,IF($F$7=0,0,INDIRECT(W515))),0)</f>
        <v/>
      </c>
    </row>
    <row r="515">
      <c r="B515" s="86" t="n"/>
      <c r="C515" s="22" t="n">
        <v>24661</v>
      </c>
      <c r="D515" s="22" t="inlineStr">
        <is>
          <t>Зюзгинов Александр Николаевич</t>
        </is>
      </c>
      <c r="E515" s="22" t="inlineStr">
        <is>
          <t>Жизнь - игра. Правила победителей</t>
        </is>
      </c>
      <c r="F515" s="105">
        <f>ROUNDUP(N516-(N516/100*X516),0)</f>
        <v/>
      </c>
      <c r="H515" s="22" t="inlineStr">
        <is>
          <t>Весь</t>
        </is>
      </c>
      <c r="I515" s="22" t="n">
        <v>2015</v>
      </c>
      <c r="J515" s="75" t="inlineStr">
        <is>
          <t>9785957327806</t>
        </is>
      </c>
      <c r="K515" s="75" t="inlineStr">
        <is>
          <t>Книги</t>
        </is>
      </c>
      <c r="L515" s="22">
        <f>ROUND(100-(F516/(M516/100)),0)</f>
        <v/>
      </c>
      <c r="M515" s="105" t="n">
        <v>765</v>
      </c>
      <c r="N515" s="105" t="n">
        <v>666</v>
      </c>
      <c r="O515" s="20" t="inlineStr">
        <is>
          <t>https://magic-kniga.ru/items/24661</t>
        </is>
      </c>
      <c r="Q515" s="66" t="inlineStr">
        <is>
          <t>Мало</t>
        </is>
      </c>
      <c r="R515" s="20" t="n">
        <v>2</v>
      </c>
      <c r="V515" s="36">
        <f>MATCH(R516,discounts!A:A)</f>
        <v/>
      </c>
      <c r="W515" s="36">
        <f>ADDRESS(V516,$F$7+1,,,"discounts")</f>
        <v/>
      </c>
      <c r="X515" s="36">
        <f>ROUND(IF(ISNA(IF($F$7=0,0,INDIRECT(W516))),0,IF($F$7=0,0,INDIRECT(W516))),0)</f>
        <v/>
      </c>
    </row>
    <row r="516">
      <c r="B516" s="86" t="n"/>
      <c r="C516" s="22" t="n">
        <v>24681</v>
      </c>
      <c r="D516" s="22" t="inlineStr">
        <is>
          <t>Шереметева Галина Борисовна</t>
        </is>
      </c>
      <c r="E516" s="22" t="inlineStr">
        <is>
          <t>Род, семья и судьба человека</t>
        </is>
      </c>
      <c r="F516" s="105">
        <f>ROUNDUP(N517-(N517/100*X517),0)</f>
        <v/>
      </c>
      <c r="H516" s="22" t="inlineStr">
        <is>
          <t>Амрита-русь</t>
        </is>
      </c>
      <c r="I516" s="22" t="n">
        <v>2019</v>
      </c>
      <c r="J516" s="75" t="inlineStr">
        <is>
          <t>9785413019696</t>
        </is>
      </c>
      <c r="K516" s="75" t="inlineStr">
        <is>
          <t>Книги</t>
        </is>
      </c>
      <c r="L516" s="22">
        <f>ROUND(100-(F517/(M517/100)),0)</f>
        <v/>
      </c>
      <c r="M516" s="105" t="n">
        <v>838</v>
      </c>
      <c r="N516" s="105" t="n">
        <v>730</v>
      </c>
      <c r="O516" s="20" t="inlineStr">
        <is>
          <t>https://magic-kniga.ru/items/24681</t>
        </is>
      </c>
      <c r="Q516" s="66" t="inlineStr">
        <is>
          <t>Мало</t>
        </is>
      </c>
      <c r="R516" s="20" t="n">
        <v>7</v>
      </c>
      <c r="V516" s="36">
        <f>MATCH(R517,discounts!A:A)</f>
        <v/>
      </c>
      <c r="W516" s="36">
        <f>ADDRESS(V517,$F$7+1,,,"discounts")</f>
        <v/>
      </c>
      <c r="X516" s="36">
        <f>ROUND(IF(ISNA(IF($F$7=0,0,INDIRECT(W517))),0,IF($F$7=0,0,INDIRECT(W517))),0)</f>
        <v/>
      </c>
    </row>
    <row r="517">
      <c r="B517" s="86" t="n"/>
      <c r="C517" s="22" t="n">
        <v>24647</v>
      </c>
      <c r="D517" s="22" t="inlineStr">
        <is>
          <t>Арджуна Ардах</t>
        </is>
      </c>
      <c r="E517" s="22" t="inlineStr">
        <is>
          <t>Мыслящий мужчина</t>
        </is>
      </c>
      <c r="F517" s="105">
        <f>ROUNDUP(N518-(N518/100*X518),0)</f>
        <v/>
      </c>
      <c r="H517" s="22" t="inlineStr">
        <is>
          <t>София</t>
        </is>
      </c>
      <c r="I517" s="22" t="n">
        <v>2016</v>
      </c>
      <c r="J517" s="75" t="inlineStr">
        <is>
          <t>9785906791627</t>
        </is>
      </c>
      <c r="K517" s="75" t="inlineStr">
        <is>
          <t>Книги</t>
        </is>
      </c>
      <c r="L517" s="22">
        <f>ROUND(100-(F518/(M518/100)),0)</f>
        <v/>
      </c>
      <c r="M517" s="105" t="n">
        <v>776</v>
      </c>
      <c r="N517" s="105" t="n">
        <v>676</v>
      </c>
      <c r="O517" s="20" t="inlineStr">
        <is>
          <t>https://magic-kniga.ru/items/24647</t>
        </is>
      </c>
      <c r="Q517" s="66" t="inlineStr">
        <is>
          <t>Мало</t>
        </is>
      </c>
      <c r="R517" s="20" t="n">
        <v>2</v>
      </c>
      <c r="V517" s="36">
        <f>MATCH(R518,discounts!A:A)</f>
        <v/>
      </c>
      <c r="W517" s="36">
        <f>ADDRESS(V518,$F$7+1,,,"discounts")</f>
        <v/>
      </c>
      <c r="X517" s="36">
        <f>ROUND(IF(ISNA(IF($F$7=0,0,INDIRECT(W518))),0,IF($F$7=0,0,INDIRECT(W518))),0)</f>
        <v/>
      </c>
    </row>
    <row r="518">
      <c r="B518" s="86" t="n"/>
      <c r="C518" s="22" t="n">
        <v>24947</v>
      </c>
      <c r="D518" s="22" t="inlineStr">
        <is>
          <t>Кругляк Лев Григорьевич</t>
        </is>
      </c>
      <c r="E518" s="22" t="inlineStr">
        <is>
          <t>Свобода от зависимости. Что семья должна знать о наркотиках, азартных играх и виртуальной реальности</t>
        </is>
      </c>
      <c r="F518" s="105">
        <f>ROUNDUP(N519-(N519/100*X519),0)</f>
        <v/>
      </c>
      <c r="H518" s="22" t="inlineStr">
        <is>
          <t>Весь</t>
        </is>
      </c>
      <c r="I518" s="22" t="n">
        <v>2015</v>
      </c>
      <c r="J518" s="75" t="inlineStr">
        <is>
          <t>9785957327493</t>
        </is>
      </c>
      <c r="K518" s="75" t="inlineStr">
        <is>
          <t>Книги</t>
        </is>
      </c>
      <c r="L518" s="22">
        <f>ROUND(100-(F519/(M519/100)),0)</f>
        <v/>
      </c>
      <c r="M518" s="105" t="n">
        <v>369</v>
      </c>
      <c r="N518" s="105" t="n">
        <v>322</v>
      </c>
      <c r="O518" s="20" t="inlineStr">
        <is>
          <t>https://magic-kniga.ru/items/24947</t>
        </is>
      </c>
      <c r="Q518" s="66" t="inlineStr">
        <is>
          <t>Мало</t>
        </is>
      </c>
      <c r="R518" s="20" t="n">
        <v>2</v>
      </c>
      <c r="V518" s="36">
        <f>MATCH(R519,discounts!A:A)</f>
        <v/>
      </c>
      <c r="W518" s="36">
        <f>ADDRESS(V519,$F$7+1,,,"discounts")</f>
        <v/>
      </c>
      <c r="X518" s="36">
        <f>ROUND(IF(ISNA(IF($F$7=0,0,INDIRECT(W519))),0,IF($F$7=0,0,INDIRECT(W519))),0)</f>
        <v/>
      </c>
    </row>
    <row r="519">
      <c r="B519" s="86" t="n"/>
      <c r="C519" s="22" t="n">
        <v>24942</v>
      </c>
      <c r="D519" s="22" t="inlineStr">
        <is>
          <t>Федорова Д.С.</t>
        </is>
      </c>
      <c r="E519" s="22" t="inlineStr">
        <is>
          <t>Мысли многодетной мамы вслух, или Полуночные записки на подгузниках</t>
        </is>
      </c>
      <c r="F519" s="105">
        <f>ROUNDUP(N520-(N520/100*X520),0)</f>
        <v/>
      </c>
      <c r="H519" s="22" t="inlineStr">
        <is>
          <t>Весь</t>
        </is>
      </c>
      <c r="I519" s="22" t="n">
        <v>2016</v>
      </c>
      <c r="J519" s="75" t="inlineStr">
        <is>
          <t>9785957330318</t>
        </is>
      </c>
      <c r="K519" s="75" t="inlineStr">
        <is>
          <t>Книги</t>
        </is>
      </c>
      <c r="L519" s="22">
        <f>ROUND(100-(F520/(M520/100)),0)</f>
        <v/>
      </c>
      <c r="M519" s="105" t="n">
        <v>369</v>
      </c>
      <c r="N519" s="105" t="n">
        <v>322</v>
      </c>
      <c r="O519" s="20" t="inlineStr">
        <is>
          <t>https://magic-kniga.ru/items/24942</t>
        </is>
      </c>
      <c r="Q519" s="66" t="inlineStr">
        <is>
          <t>Мало</t>
        </is>
      </c>
      <c r="R519" s="20" t="n">
        <v>2</v>
      </c>
      <c r="V519" s="36">
        <f>MATCH(R520,discounts!A:A)</f>
        <v/>
      </c>
      <c r="W519" s="36">
        <f>ADDRESS(V520,$F$7+1,,,"discounts")</f>
        <v/>
      </c>
      <c r="X519" s="36">
        <f>ROUND(IF(ISNA(IF($F$7=0,0,INDIRECT(W520))),0,IF($F$7=0,0,INDIRECT(W520))),0)</f>
        <v/>
      </c>
    </row>
    <row r="520">
      <c r="B520" s="86" t="n"/>
      <c r="C520" s="22" t="n">
        <v>24664</v>
      </c>
      <c r="D520" s="22" t="inlineStr">
        <is>
          <t>Титов Дмитрий Юрьевич</t>
        </is>
      </c>
      <c r="E520" s="22" t="inlineStr">
        <is>
          <t>Как заработать на своем имидже</t>
        </is>
      </c>
      <c r="F520" s="105">
        <f>ROUNDUP(N521-(N521/100*X521),0)</f>
        <v/>
      </c>
      <c r="H520" s="22" t="inlineStr">
        <is>
          <t>Весь</t>
        </is>
      </c>
      <c r="I520" s="22" t="n">
        <v>2015</v>
      </c>
      <c r="J520" s="75" t="inlineStr">
        <is>
          <t>9785957329114</t>
        </is>
      </c>
      <c r="K520" s="75" t="inlineStr">
        <is>
          <t>Книги</t>
        </is>
      </c>
      <c r="L520" s="22">
        <f>ROUND(100-(F521/(M521/100)),0)</f>
        <v/>
      </c>
      <c r="M520" s="105" t="n">
        <v>765</v>
      </c>
      <c r="N520" s="105" t="n">
        <v>666</v>
      </c>
      <c r="O520" s="20" t="inlineStr">
        <is>
          <t>https://magic-kniga.ru/items/24664</t>
        </is>
      </c>
      <c r="Q520" s="66" t="inlineStr">
        <is>
          <t>Мало</t>
        </is>
      </c>
      <c r="R520" s="20" t="n">
        <v>2</v>
      </c>
      <c r="V520" s="36">
        <f>MATCH(R521,discounts!A:A)</f>
        <v/>
      </c>
      <c r="W520" s="36">
        <f>ADDRESS(V521,$F$7+1,,,"discounts")</f>
        <v/>
      </c>
      <c r="X520" s="36">
        <f>ROUND(IF(ISNA(IF($F$7=0,0,INDIRECT(W521))),0,IF($F$7=0,0,INDIRECT(W521))),0)</f>
        <v/>
      </c>
    </row>
    <row r="521" ht="15" customHeight="1">
      <c r="B521" s="88" t="inlineStr">
        <is>
          <t>Психология общения</t>
        </is>
      </c>
    </row>
    <row r="522">
      <c r="B522" s="86" t="n"/>
      <c r="C522" s="22" t="n">
        <v>25033</v>
      </c>
      <c r="D522" s="22" t="inlineStr">
        <is>
          <t>Кокшаров Д.</t>
        </is>
      </c>
      <c r="E522" s="22" t="inlineStr">
        <is>
          <t>Духовное обьединение человечества</t>
        </is>
      </c>
      <c r="F522" s="105">
        <f>ROUNDUP(N523-(N523/100*X523),0)</f>
        <v/>
      </c>
      <c r="H522" s="22" t="inlineStr">
        <is>
          <t>ИПЛ</t>
        </is>
      </c>
      <c r="I522" s="22" t="n">
        <v>2016</v>
      </c>
      <c r="J522" s="75" t="inlineStr">
        <is>
          <t>9785426001756</t>
        </is>
      </c>
      <c r="K522" s="75" t="inlineStr">
        <is>
          <t>Книги</t>
        </is>
      </c>
      <c r="L522" s="22">
        <f>ROUND(100-(F523/(M523/100)),0)</f>
        <v/>
      </c>
      <c r="M522" s="105" t="n">
        <v>220</v>
      </c>
      <c r="N522" s="105" t="n">
        <v>192</v>
      </c>
      <c r="O522" s="20" t="inlineStr">
        <is>
          <t>https://magic-kniga.ru/items/25033</t>
        </is>
      </c>
      <c r="Q522" s="66" t="inlineStr">
        <is>
          <t>Мало</t>
        </is>
      </c>
      <c r="R522" s="20" t="n">
        <v>2</v>
      </c>
      <c r="V522" s="36">
        <f>MATCH(R523,discounts!A:A)</f>
        <v/>
      </c>
      <c r="W522" s="36">
        <f>ADDRESS(V523,$F$7+1,,,"discounts")</f>
        <v/>
      </c>
      <c r="X522" s="36">
        <f>ROUND(IF(ISNA(IF($F$7=0,0,INDIRECT(W523))),0,IF($F$7=0,0,INDIRECT(W523))),0)</f>
        <v/>
      </c>
    </row>
    <row r="523">
      <c r="B523" s="86" t="n"/>
      <c r="C523" s="22" t="n">
        <v>25513</v>
      </c>
      <c r="D523" s="22" t="inlineStr">
        <is>
          <t>Наумов Александр Леонидович</t>
        </is>
      </c>
      <c r="E523" s="22" t="inlineStr">
        <is>
          <t>Как стать другом своему ребенку. Папа, папочка, папуля</t>
        </is>
      </c>
      <c r="F523" s="105">
        <f>ROUNDUP(N524-(N524/100*X524),0)</f>
        <v/>
      </c>
      <c r="H523" s="22" t="inlineStr">
        <is>
          <t>Весь</t>
        </is>
      </c>
      <c r="I523" s="22" t="n">
        <v>2016</v>
      </c>
      <c r="J523" s="75" t="inlineStr">
        <is>
          <t>9785957331094</t>
        </is>
      </c>
      <c r="K523" s="75" t="inlineStr">
        <is>
          <t>Книги</t>
        </is>
      </c>
      <c r="L523" s="22">
        <f>ROUND(100-(F524/(M524/100)),0)</f>
        <v/>
      </c>
      <c r="M523" s="105" t="n">
        <v>1264</v>
      </c>
      <c r="N523" s="105" t="n">
        <v>1100</v>
      </c>
      <c r="O523" s="20" t="inlineStr">
        <is>
          <t>https://magic-kniga.ru/items/25513</t>
        </is>
      </c>
      <c r="Q523" s="66" t="inlineStr">
        <is>
          <t>Мало</t>
        </is>
      </c>
      <c r="R523" s="20" t="n">
        <v>4</v>
      </c>
      <c r="V523" s="36">
        <f>MATCH(R524,discounts!A:A)</f>
        <v/>
      </c>
      <c r="W523" s="36">
        <f>ADDRESS(V524,$F$7+1,,,"discounts")</f>
        <v/>
      </c>
      <c r="X523" s="36">
        <f>ROUND(IF(ISNA(IF($F$7=0,0,INDIRECT(W524))),0,IF($F$7=0,0,INDIRECT(W524))),0)</f>
        <v/>
      </c>
    </row>
    <row r="524">
      <c r="B524" s="86" t="n"/>
      <c r="C524" s="22" t="n">
        <v>25667</v>
      </c>
      <c r="E524" s="22" t="inlineStr">
        <is>
          <t>Воспитанные дети в этом не слишком воспитанном мире</t>
        </is>
      </c>
      <c r="F524" s="105">
        <f>ROUNDUP(N525-(N525/100*X525),0)</f>
        <v/>
      </c>
      <c r="H524" s="22" t="inlineStr">
        <is>
          <t>София</t>
        </is>
      </c>
      <c r="I524" s="22" t="n">
        <v>2008</v>
      </c>
      <c r="J524" s="75" t="inlineStr">
        <is>
          <t>2100000256679</t>
        </is>
      </c>
      <c r="K524" s="75" t="inlineStr">
        <is>
          <t>Книги</t>
        </is>
      </c>
      <c r="L524" s="22">
        <f>ROUND(100-(F525/(M525/100)),0)</f>
        <v/>
      </c>
      <c r="M524" s="105" t="n">
        <v>1362</v>
      </c>
      <c r="N524" s="105" t="n">
        <v>1185</v>
      </c>
      <c r="O524" s="20" t="inlineStr">
        <is>
          <t>https://magic-kniga.ru/items/25667</t>
        </is>
      </c>
      <c r="Q524" s="66" t="inlineStr">
        <is>
          <t>Мало</t>
        </is>
      </c>
      <c r="R524" s="20" t="n">
        <v>9</v>
      </c>
      <c r="V524" s="36">
        <f>MATCH(R525,discounts!A:A)</f>
        <v/>
      </c>
      <c r="W524" s="36">
        <f>ADDRESS(V525,$F$7+1,,,"discounts")</f>
        <v/>
      </c>
      <c r="X524" s="36">
        <f>ROUND(IF(ISNA(IF($F$7=0,0,INDIRECT(W525))),0,IF($F$7=0,0,INDIRECT(W525))),0)</f>
        <v/>
      </c>
    </row>
    <row r="525">
      <c r="B525" s="86" t="n"/>
      <c r="C525" s="22" t="n">
        <v>24908</v>
      </c>
      <c r="D525" s="22" t="inlineStr">
        <is>
          <t>Дара Преображенская</t>
        </is>
      </c>
      <c r="E525" s="22" t="inlineStr">
        <is>
          <t>Богиня</t>
        </is>
      </c>
      <c r="F525" s="105">
        <f>ROUNDUP(N526-(N526/100*X526),0)</f>
        <v/>
      </c>
      <c r="H525" s="22" t="inlineStr">
        <is>
          <t>Золотое сечение</t>
        </is>
      </c>
      <c r="I525" s="22" t="n">
        <v>2016</v>
      </c>
      <c r="J525" s="75" t="inlineStr">
        <is>
          <t>9785910782994</t>
        </is>
      </c>
      <c r="K525" s="75" t="inlineStr">
        <is>
          <t>Книги</t>
        </is>
      </c>
      <c r="L525" s="22">
        <f>ROUND(100-(F526/(M526/100)),0)</f>
        <v/>
      </c>
      <c r="M525" s="105" t="n">
        <v>369</v>
      </c>
      <c r="N525" s="105" t="n">
        <v>322</v>
      </c>
      <c r="O525" s="20" t="inlineStr">
        <is>
          <t>https://magic-kniga.ru/items/24908</t>
        </is>
      </c>
      <c r="Q525" s="66" t="inlineStr">
        <is>
          <t>Мало</t>
        </is>
      </c>
      <c r="R525" s="20" t="n">
        <v>6</v>
      </c>
      <c r="V525" s="36">
        <f>MATCH(R526,discounts!A:A)</f>
        <v/>
      </c>
      <c r="W525" s="36">
        <f>ADDRESS(V526,$F$7+1,,,"discounts")</f>
        <v/>
      </c>
      <c r="X525" s="36">
        <f>ROUND(IF(ISNA(IF($F$7=0,0,INDIRECT(W526))),0,IF($F$7=0,0,INDIRECT(W526))),0)</f>
        <v/>
      </c>
    </row>
    <row r="526">
      <c r="B526" s="86" t="n"/>
      <c r="C526" s="22" t="n">
        <v>24939</v>
      </c>
      <c r="D526" s="22" t="inlineStr">
        <is>
          <t>Федорова Д.С.</t>
        </is>
      </c>
      <c r="E526" s="22" t="inlineStr">
        <is>
          <t>Как стать лучшей мамой на свете</t>
        </is>
      </c>
      <c r="F526" s="105">
        <f>ROUNDUP(N527-(N527/100*X527),0)</f>
        <v/>
      </c>
      <c r="H526" s="22" t="inlineStr">
        <is>
          <t>Весь</t>
        </is>
      </c>
      <c r="I526" s="22" t="n">
        <v>2016</v>
      </c>
      <c r="J526" s="75" t="inlineStr">
        <is>
          <t>9785957331193</t>
        </is>
      </c>
      <c r="K526" s="75" t="inlineStr">
        <is>
          <t>Книги</t>
        </is>
      </c>
      <c r="L526" s="22">
        <f>ROUND(100-(F527/(M527/100)),0)</f>
        <v/>
      </c>
      <c r="M526" s="105" t="n">
        <v>369</v>
      </c>
      <c r="N526" s="105" t="n">
        <v>322</v>
      </c>
      <c r="O526" s="20" t="inlineStr">
        <is>
          <t>https://magic-kniga.ru/items/24939</t>
        </is>
      </c>
      <c r="Q526" s="66" t="inlineStr">
        <is>
          <t>Мало</t>
        </is>
      </c>
      <c r="R526" s="20" t="n">
        <v>2</v>
      </c>
      <c r="V526" s="36">
        <f>MATCH(R527,discounts!A:A)</f>
        <v/>
      </c>
      <c r="W526" s="36">
        <f>ADDRESS(V527,$F$7+1,,,"discounts")</f>
        <v/>
      </c>
      <c r="X526" s="36">
        <f>ROUND(IF(ISNA(IF($F$7=0,0,INDIRECT(W527))),0,IF($F$7=0,0,INDIRECT(W527))),0)</f>
        <v/>
      </c>
    </row>
    <row r="527">
      <c r="B527" s="86" t="n"/>
      <c r="C527" s="22" t="n">
        <v>24906</v>
      </c>
      <c r="D527" s="22" t="inlineStr">
        <is>
          <t>Добробаба</t>
        </is>
      </c>
      <c r="E527" s="22" t="inlineStr">
        <is>
          <t>Мир отношений</t>
        </is>
      </c>
      <c r="F527" s="105">
        <f>ROUNDUP(N528-(N528/100*X528),0)</f>
        <v/>
      </c>
      <c r="H527" s="22" t="inlineStr">
        <is>
          <t>Золотое сечение</t>
        </is>
      </c>
      <c r="I527" s="22" t="n">
        <v>2016</v>
      </c>
      <c r="J527" s="75" t="inlineStr">
        <is>
          <t>9785910782987</t>
        </is>
      </c>
      <c r="K527" s="75" t="inlineStr">
        <is>
          <t>Книги</t>
        </is>
      </c>
      <c r="L527" s="22">
        <f>ROUND(100-(F528/(M528/100)),0)</f>
        <v/>
      </c>
      <c r="M527" s="105" t="n">
        <v>369</v>
      </c>
      <c r="N527" s="105" t="n">
        <v>322</v>
      </c>
      <c r="O527" s="20" t="inlineStr">
        <is>
          <t>https://magic-kniga.ru/items/24906</t>
        </is>
      </c>
      <c r="Q527" s="66" t="inlineStr">
        <is>
          <t>Мало</t>
        </is>
      </c>
      <c r="R527" s="20" t="n">
        <v>6</v>
      </c>
      <c r="V527" s="36">
        <f>MATCH(R528,discounts!A:A)</f>
        <v/>
      </c>
      <c r="W527" s="36">
        <f>ADDRESS(V528,$F$7+1,,,"discounts")</f>
        <v/>
      </c>
      <c r="X527" s="36">
        <f>ROUND(IF(ISNA(IF($F$7=0,0,INDIRECT(W528))),0,IF($F$7=0,0,INDIRECT(W528))),0)</f>
        <v/>
      </c>
    </row>
    <row r="528">
      <c r="B528" s="86" t="n"/>
      <c r="C528" s="22" t="n">
        <v>24732</v>
      </c>
      <c r="D528" s="22" t="inlineStr">
        <is>
          <t>Федорова Д.С.</t>
        </is>
      </c>
      <c r="E528" s="22" t="inlineStr">
        <is>
          <t>Самое главное, чему стоит научить ребенка</t>
        </is>
      </c>
      <c r="F528" s="105">
        <f>ROUNDUP(N529-(N529/100*X529),0)</f>
        <v/>
      </c>
      <c r="H528" s="22" t="inlineStr">
        <is>
          <t>Весь</t>
        </is>
      </c>
      <c r="I528" s="22" t="n">
        <v>2015</v>
      </c>
      <c r="J528" s="75" t="inlineStr">
        <is>
          <t>9785957328261</t>
        </is>
      </c>
      <c r="K528" s="75" t="inlineStr">
        <is>
          <t>Книги</t>
        </is>
      </c>
      <c r="L528" s="22">
        <f>ROUND(100-(F529/(M529/100)),0)</f>
        <v/>
      </c>
      <c r="M528" s="105" t="n">
        <v>519</v>
      </c>
      <c r="N528" s="105" t="n">
        <v>452</v>
      </c>
      <c r="O528" s="20" t="inlineStr">
        <is>
          <t>https://magic-kniga.ru/items/24732</t>
        </is>
      </c>
      <c r="Q528" s="66" t="inlineStr">
        <is>
          <t>Мало</t>
        </is>
      </c>
      <c r="R528" s="20" t="n">
        <v>3</v>
      </c>
      <c r="V528" s="36">
        <f>MATCH(R529,discounts!A:A)</f>
        <v/>
      </c>
      <c r="W528" s="36">
        <f>ADDRESS(V529,$F$7+1,,,"discounts")</f>
        <v/>
      </c>
      <c r="X528" s="36">
        <f>ROUND(IF(ISNA(IF($F$7=0,0,INDIRECT(W529))),0,IF($F$7=0,0,INDIRECT(W529))),0)</f>
        <v/>
      </c>
    </row>
    <row r="529">
      <c r="B529" s="86" t="n"/>
      <c r="C529" s="22" t="n">
        <v>24764</v>
      </c>
      <c r="D529" s="22" t="inlineStr">
        <is>
          <t>Велькович Л.П.</t>
        </is>
      </c>
      <c r="E529" s="22" t="inlineStr">
        <is>
          <t>Сотрудничество вместо принуждения</t>
        </is>
      </c>
      <c r="F529" s="105">
        <f>ROUNDUP(N530-(N530/100*X530),0)</f>
        <v/>
      </c>
      <c r="H529" s="22" t="inlineStr">
        <is>
          <t>Весь</t>
        </is>
      </c>
      <c r="I529" s="22" t="n">
        <v>2014</v>
      </c>
      <c r="J529" s="75" t="inlineStr">
        <is>
          <t>9785957326816</t>
        </is>
      </c>
      <c r="K529" s="75" t="inlineStr">
        <is>
          <t>Книги</t>
        </is>
      </c>
      <c r="L529" s="22">
        <f>ROUND(100-(F530/(M530/100)),0)</f>
        <v/>
      </c>
      <c r="M529" s="105" t="n">
        <v>519</v>
      </c>
      <c r="N529" s="105" t="n">
        <v>452</v>
      </c>
      <c r="O529" s="20" t="inlineStr">
        <is>
          <t>https://magic-kniga.ru/items/24764</t>
        </is>
      </c>
      <c r="Q529" s="66" t="inlineStr">
        <is>
          <t>Мало</t>
        </is>
      </c>
      <c r="R529" s="20" t="n">
        <v>2</v>
      </c>
      <c r="V529" s="36">
        <f>MATCH(R530,discounts!A:A)</f>
        <v/>
      </c>
      <c r="W529" s="36">
        <f>ADDRESS(V530,$F$7+1,,,"discounts")</f>
        <v/>
      </c>
      <c r="X529" s="36">
        <f>ROUND(IF(ISNA(IF($F$7=0,0,INDIRECT(W530))),0,IF($F$7=0,0,INDIRECT(W530))),0)</f>
        <v/>
      </c>
    </row>
    <row r="530">
      <c r="B530" s="86" t="n"/>
      <c r="C530" s="22" t="n">
        <v>24767</v>
      </c>
      <c r="D530" s="22" t="inlineStr">
        <is>
          <t>Кичаев</t>
        </is>
      </c>
      <c r="E530" s="22" t="inlineStr">
        <is>
          <t>Харизматичный лидер. Эффективный бренд-коучинг на все случаи жизни</t>
        </is>
      </c>
      <c r="F530" s="105">
        <f>ROUNDUP(N531-(N531/100*X531),0)</f>
        <v/>
      </c>
      <c r="H530" s="22" t="inlineStr">
        <is>
          <t>Весь</t>
        </is>
      </c>
      <c r="I530" s="22" t="n">
        <v>2014</v>
      </c>
      <c r="J530" s="75" t="inlineStr">
        <is>
          <t>9785957327974</t>
        </is>
      </c>
      <c r="K530" s="75" t="inlineStr">
        <is>
          <t>Книги</t>
        </is>
      </c>
      <c r="L530" s="22">
        <f>ROUND(100-(F531/(M531/100)),0)</f>
        <v/>
      </c>
      <c r="M530" s="105" t="n">
        <v>519</v>
      </c>
      <c r="N530" s="105" t="n">
        <v>452</v>
      </c>
      <c r="O530" s="20" t="inlineStr">
        <is>
          <t>https://magic-kniga.ru/items/24767</t>
        </is>
      </c>
      <c r="Q530" s="66" t="inlineStr">
        <is>
          <t>Мало</t>
        </is>
      </c>
      <c r="R530" s="20" t="n">
        <v>2</v>
      </c>
      <c r="V530" s="36">
        <f>MATCH(R531,discounts!A:A)</f>
        <v/>
      </c>
      <c r="W530" s="36">
        <f>ADDRESS(V531,$F$7+1,,,"discounts")</f>
        <v/>
      </c>
      <c r="X530" s="36">
        <f>ROUND(IF(ISNA(IF($F$7=0,0,INDIRECT(W531))),0,IF($F$7=0,0,INDIRECT(W531))),0)</f>
        <v/>
      </c>
    </row>
    <row r="531">
      <c r="B531" s="86" t="n"/>
      <c r="C531" s="22" t="n">
        <v>24769</v>
      </c>
      <c r="D531" s="22" t="inlineStr">
        <is>
          <t>Титов Дмитрий Юрьевич</t>
        </is>
      </c>
      <c r="E531" s="22" t="inlineStr">
        <is>
          <t>Хотеть не вредно, дорогая</t>
        </is>
      </c>
      <c r="F531" s="105">
        <f>ROUNDUP(N532-(N532/100*X532),0)</f>
        <v/>
      </c>
      <c r="H531" s="22" t="inlineStr">
        <is>
          <t>Весь</t>
        </is>
      </c>
      <c r="I531" s="22" t="n">
        <v>2015</v>
      </c>
      <c r="J531" s="75" t="inlineStr">
        <is>
          <t>9785957330066</t>
        </is>
      </c>
      <c r="K531" s="75" t="inlineStr">
        <is>
          <t>Книги</t>
        </is>
      </c>
      <c r="L531" s="22">
        <f>ROUND(100-(F532/(M532/100)),0)</f>
        <v/>
      </c>
      <c r="M531" s="105" t="n">
        <v>519</v>
      </c>
      <c r="N531" s="105" t="n">
        <v>452</v>
      </c>
      <c r="O531" s="20" t="inlineStr">
        <is>
          <t>https://magic-kniga.ru/items/24769</t>
        </is>
      </c>
      <c r="Q531" s="66" t="inlineStr">
        <is>
          <t>Мало</t>
        </is>
      </c>
      <c r="R531" s="20" t="n">
        <v>2</v>
      </c>
      <c r="V531" s="36">
        <f>MATCH(R532,discounts!A:A)</f>
        <v/>
      </c>
      <c r="W531" s="36">
        <f>ADDRESS(V532,$F$7+1,,,"discounts")</f>
        <v/>
      </c>
      <c r="X531" s="36">
        <f>ROUND(IF(ISNA(IF($F$7=0,0,INDIRECT(W532))),0,IF($F$7=0,0,INDIRECT(W532))),0)</f>
        <v/>
      </c>
    </row>
    <row r="532">
      <c r="B532" s="86" t="n"/>
      <c r="C532" s="22" t="n">
        <v>21062</v>
      </c>
      <c r="D532" s="22" t="inlineStr">
        <is>
          <t>Маркова Надежда Дмитриевна</t>
        </is>
      </c>
      <c r="E532" s="22" t="inlineStr">
        <is>
          <t>За пределами одиночества</t>
        </is>
      </c>
      <c r="F532" s="105">
        <f>ROUNDUP(N533-(N533/100*X533),0)</f>
        <v/>
      </c>
      <c r="H532" s="22" t="inlineStr">
        <is>
          <t>Весь</t>
        </is>
      </c>
      <c r="I532" s="22" t="n">
        <v>2014</v>
      </c>
      <c r="J532" s="75" t="inlineStr">
        <is>
          <t>9785957326892</t>
        </is>
      </c>
      <c r="K532" s="75" t="inlineStr">
        <is>
          <t>Книги</t>
        </is>
      </c>
      <c r="L532" s="22">
        <f>ROUND(100-(F533/(M533/100)),0)</f>
        <v/>
      </c>
      <c r="M532" s="105" t="n">
        <v>377</v>
      </c>
      <c r="N532" s="105" t="n">
        <v>328</v>
      </c>
      <c r="O532" s="20" t="inlineStr">
        <is>
          <t>https://magic-kniga.ru/items/21062</t>
        </is>
      </c>
      <c r="Q532" s="66" t="inlineStr">
        <is>
          <t>Мало</t>
        </is>
      </c>
      <c r="R532" s="20" t="n">
        <v>2</v>
      </c>
      <c r="V532" s="36">
        <f>MATCH(R533,discounts!A:A)</f>
        <v/>
      </c>
      <c r="W532" s="36">
        <f>ADDRESS(V533,$F$7+1,,,"discounts")</f>
        <v/>
      </c>
      <c r="X532" s="36">
        <f>ROUND(IF(ISNA(IF($F$7=0,0,INDIRECT(W533))),0,IF($F$7=0,0,INDIRECT(W533))),0)</f>
        <v/>
      </c>
    </row>
    <row r="533">
      <c r="B533" s="86" t="n"/>
      <c r="C533" s="22" t="n">
        <v>23242</v>
      </c>
      <c r="D533" s="22" t="inlineStr">
        <is>
          <t>Кичаев</t>
        </is>
      </c>
      <c r="E533" s="22" t="inlineStr">
        <is>
          <t>Переговоры с удовольствием. Садомазохизм в делах и личной жизни</t>
        </is>
      </c>
      <c r="F533" s="105">
        <f>ROUNDUP(N534-(N534/100*X534),0)</f>
        <v/>
      </c>
      <c r="H533" s="22" t="inlineStr">
        <is>
          <t>Весь</t>
        </is>
      </c>
      <c r="I533" s="22" t="n">
        <v>2014</v>
      </c>
      <c r="J533" s="75" t="inlineStr">
        <is>
          <t>9785957327240</t>
        </is>
      </c>
      <c r="K533" s="75" t="inlineStr">
        <is>
          <t>Книги</t>
        </is>
      </c>
      <c r="L533" s="22">
        <f>ROUND(100-(F534/(M534/100)),0)</f>
        <v/>
      </c>
      <c r="M533" s="105" t="n">
        <v>379</v>
      </c>
      <c r="N533" s="105" t="n">
        <v>330</v>
      </c>
      <c r="O533" s="20" t="inlineStr">
        <is>
          <t>https://magic-kniga.ru/items/23242</t>
        </is>
      </c>
      <c r="Q533" s="66" t="inlineStr">
        <is>
          <t>Мало</t>
        </is>
      </c>
      <c r="R533" s="20" t="n">
        <v>2</v>
      </c>
      <c r="V533" s="36">
        <f>MATCH(R534,discounts!A:A)</f>
        <v/>
      </c>
      <c r="W533" s="36">
        <f>ADDRESS(V534,$F$7+1,,,"discounts")</f>
        <v/>
      </c>
      <c r="X533" s="36">
        <f>ROUND(IF(ISNA(IF($F$7=0,0,INDIRECT(W534))),0,IF($F$7=0,0,INDIRECT(W534))),0)</f>
        <v/>
      </c>
    </row>
    <row r="534">
      <c r="B534" s="86" t="n"/>
      <c r="C534" s="22" t="n">
        <v>10660</v>
      </c>
      <c r="D534" s="22" t="inlineStr">
        <is>
          <t>Грэй Джон</t>
        </is>
      </c>
      <c r="E534" s="22" t="inlineStr">
        <is>
          <t>Марс и Венера: почему мы ссоримся?</t>
        </is>
      </c>
      <c r="F534" s="105">
        <f>ROUNDUP(N535-(N535/100*X535),0)</f>
        <v/>
      </c>
      <c r="H534" s="22" t="inlineStr">
        <is>
          <t>София</t>
        </is>
      </c>
      <c r="I534" s="22" t="n">
        <v>2009</v>
      </c>
      <c r="J534" s="75" t="inlineStr">
        <is>
          <t>9785912508097</t>
        </is>
      </c>
      <c r="K534" s="75" t="inlineStr">
        <is>
          <t>Книги</t>
        </is>
      </c>
      <c r="L534" s="22">
        <f>ROUND(100-(F535/(M535/100)),0)</f>
        <v/>
      </c>
      <c r="M534" s="105" t="n">
        <v>141</v>
      </c>
      <c r="N534" s="105" t="n">
        <v>123</v>
      </c>
      <c r="O534" s="20" t="inlineStr">
        <is>
          <t>https://magic-kniga.ru/items/10660</t>
        </is>
      </c>
      <c r="Q534" s="66" t="inlineStr">
        <is>
          <t>Мало</t>
        </is>
      </c>
      <c r="R534" s="20" t="n">
        <v>2</v>
      </c>
      <c r="V534" s="36">
        <f>MATCH(R535,discounts!A:A)</f>
        <v/>
      </c>
      <c r="W534" s="36">
        <f>ADDRESS(V535,$F$7+1,,,"discounts")</f>
        <v/>
      </c>
      <c r="X534" s="36">
        <f>ROUND(IF(ISNA(IF($F$7=0,0,INDIRECT(W535))),0,IF($F$7=0,0,INDIRECT(W535))),0)</f>
        <v/>
      </c>
    </row>
    <row r="535">
      <c r="B535" s="86" t="n"/>
      <c r="C535" s="22" t="n">
        <v>10862</v>
      </c>
      <c r="D535" s="22" t="inlineStr">
        <is>
          <t>Петров И.Н.</t>
        </is>
      </c>
      <c r="E535" s="22" t="inlineStr">
        <is>
          <t>Семейные кризисы: правила компромиссов</t>
        </is>
      </c>
      <c r="F535" s="105">
        <f>ROUNDUP(N536-(N536/100*X536),0)</f>
        <v/>
      </c>
      <c r="H535" s="22" t="inlineStr">
        <is>
          <t>Феникс</t>
        </is>
      </c>
      <c r="I535" s="22" t="n">
        <v>2008</v>
      </c>
      <c r="J535" s="75" t="inlineStr">
        <is>
          <t>9785222129593</t>
        </is>
      </c>
      <c r="K535" s="75" t="inlineStr">
        <is>
          <t>Книги</t>
        </is>
      </c>
      <c r="L535" s="22">
        <f>ROUND(100-(F536/(M536/100)),0)</f>
        <v/>
      </c>
      <c r="M535" s="105" t="n">
        <v>58</v>
      </c>
      <c r="N535" s="105" t="n">
        <v>51</v>
      </c>
      <c r="O535" s="20" t="inlineStr">
        <is>
          <t>https://magic-kniga.ru/items/10862</t>
        </is>
      </c>
      <c r="Q535" s="66" t="inlineStr">
        <is>
          <t>Мало</t>
        </is>
      </c>
      <c r="R535" s="20" t="n">
        <v>7</v>
      </c>
      <c r="V535" s="36">
        <f>MATCH(R536,discounts!A:A)</f>
        <v/>
      </c>
      <c r="W535" s="36">
        <f>ADDRESS(V536,$F$7+1,,,"discounts")</f>
        <v/>
      </c>
      <c r="X535" s="36">
        <f>ROUND(IF(ISNA(IF($F$7=0,0,INDIRECT(W536))),0,IF($F$7=0,0,INDIRECT(W536))),0)</f>
        <v/>
      </c>
    </row>
    <row r="536">
      <c r="B536" s="86" t="n"/>
      <c r="C536" s="22" t="n">
        <v>10969</v>
      </c>
      <c r="D536" s="22" t="inlineStr">
        <is>
          <t>Перлман</t>
        </is>
      </c>
      <c r="E536" s="22" t="inlineStr">
        <is>
          <t>Как воспитать звездных детей</t>
        </is>
      </c>
      <c r="F536" s="105">
        <f>ROUNDUP(N537-(N537/100*X537),0)</f>
        <v/>
      </c>
      <c r="H536" s="22" t="inlineStr">
        <is>
          <t>Центрполиграф</t>
        </is>
      </c>
      <c r="I536" s="22" t="n">
        <v>2008</v>
      </c>
      <c r="J536" s="75" t="inlineStr">
        <is>
          <t>9785952436138</t>
        </is>
      </c>
      <c r="K536" s="75" t="inlineStr">
        <is>
          <t>Книги</t>
        </is>
      </c>
      <c r="L536" s="22">
        <f>ROUND(100-(F537/(M537/100)),0)</f>
        <v/>
      </c>
      <c r="M536" s="105" t="n">
        <v>81</v>
      </c>
      <c r="N536" s="105" t="n">
        <v>71</v>
      </c>
      <c r="O536" s="20" t="inlineStr">
        <is>
          <t>https://magic-kniga.ru/items/10969</t>
        </is>
      </c>
      <c r="Q536" s="66" t="inlineStr">
        <is>
          <t>Мало</t>
        </is>
      </c>
      <c r="R536" s="20" t="n">
        <v>6</v>
      </c>
      <c r="V536" s="36">
        <f>MATCH(R537,discounts!A:A)</f>
        <v/>
      </c>
      <c r="W536" s="36">
        <f>ADDRESS(V537,$F$7+1,,,"discounts")</f>
        <v/>
      </c>
      <c r="X536" s="36">
        <f>ROUND(IF(ISNA(IF($F$7=0,0,INDIRECT(W537))),0,IF($F$7=0,0,INDIRECT(W537))),0)</f>
        <v/>
      </c>
    </row>
    <row r="537">
      <c r="B537" s="86" t="n"/>
      <c r="C537" s="22" t="n">
        <v>13520</v>
      </c>
      <c r="D537" s="22" t="inlineStr">
        <is>
          <t>Майленова Ф.</t>
        </is>
      </c>
      <c r="E537" s="22" t="inlineStr">
        <is>
          <t>Выбор и ответственность в психологическом консультировании</t>
        </is>
      </c>
      <c r="F537" s="105">
        <f>ROUNDUP(N538-(N538/100*X538),0)</f>
        <v/>
      </c>
      <c r="H537" s="22" t="inlineStr">
        <is>
          <t>КСП+</t>
        </is>
      </c>
      <c r="I537" s="22" t="n">
        <v>2002</v>
      </c>
      <c r="J537" s="75" t="inlineStr">
        <is>
          <t>9785896921035</t>
        </is>
      </c>
      <c r="K537" s="75" t="inlineStr">
        <is>
          <t>Книги</t>
        </is>
      </c>
      <c r="L537" s="22">
        <f>ROUND(100-(F538/(M538/100)),0)</f>
        <v/>
      </c>
      <c r="M537" s="105" t="n">
        <v>819</v>
      </c>
      <c r="N537" s="105" t="n">
        <v>713</v>
      </c>
      <c r="O537" s="20" t="inlineStr">
        <is>
          <t>https://magic-kniga.ru/items/13520</t>
        </is>
      </c>
      <c r="Q537" s="66" t="inlineStr">
        <is>
          <t>Мало</t>
        </is>
      </c>
      <c r="R537" s="20" t="n">
        <v>7</v>
      </c>
      <c r="V537" s="36">
        <f>MATCH(R538,discounts!A:A)</f>
        <v/>
      </c>
      <c r="W537" s="36">
        <f>ADDRESS(V538,$F$7+1,,,"discounts")</f>
        <v/>
      </c>
      <c r="X537" s="36">
        <f>ROUND(IF(ISNA(IF($F$7=0,0,INDIRECT(W538))),0,IF($F$7=0,0,INDIRECT(W538))),0)</f>
        <v/>
      </c>
    </row>
    <row r="538">
      <c r="B538" s="86" t="n"/>
      <c r="C538" s="22" t="n">
        <v>3731</v>
      </c>
      <c r="D538" s="22" t="inlineStr">
        <is>
          <t>Питеркина Лиза</t>
        </is>
      </c>
      <c r="E538" s="22" t="inlineStr">
        <is>
          <t>Альфа-самец. Инструкция по применению</t>
        </is>
      </c>
      <c r="F538" s="105">
        <f>ROUNDUP(N539-(N539/100*X539),0)</f>
        <v/>
      </c>
      <c r="H538" s="22" t="inlineStr">
        <is>
          <t>Весь</t>
        </is>
      </c>
      <c r="I538" s="22" t="n">
        <v>2014</v>
      </c>
      <c r="J538" s="75" t="inlineStr">
        <is>
          <t>9785957327691</t>
        </is>
      </c>
      <c r="K538" s="75" t="inlineStr">
        <is>
          <t>Книги</t>
        </is>
      </c>
      <c r="L538" s="22">
        <f>ROUND(100-(F539/(M539/100)),0)</f>
        <v/>
      </c>
      <c r="M538" s="105" t="n">
        <v>509</v>
      </c>
      <c r="N538" s="105" t="n">
        <v>443</v>
      </c>
      <c r="O538" s="20" t="inlineStr">
        <is>
          <t>https://magic-kniga.ru/items/3731</t>
        </is>
      </c>
      <c r="Q538" s="66" t="inlineStr">
        <is>
          <t>Мало</t>
        </is>
      </c>
      <c r="R538" s="20" t="n">
        <v>7</v>
      </c>
      <c r="V538" s="36">
        <f>MATCH(R539,discounts!A:A)</f>
        <v/>
      </c>
      <c r="W538" s="36">
        <f>ADDRESS(V539,$F$7+1,,,"discounts")</f>
        <v/>
      </c>
      <c r="X538" s="36">
        <f>ROUND(IF(ISNA(IF($F$7=0,0,INDIRECT(W539))),0,IF($F$7=0,0,INDIRECT(W539))),0)</f>
        <v/>
      </c>
    </row>
    <row r="539">
      <c r="B539" s="86" t="n"/>
      <c r="C539" s="22" t="n">
        <v>7595</v>
      </c>
      <c r="E539" s="22" t="inlineStr">
        <is>
          <t>Психология менеджмента</t>
        </is>
      </c>
      <c r="F539" s="105">
        <f>ROUNDUP(N540-(N540/100*X540),0)</f>
        <v/>
      </c>
      <c r="H539" s="22" t="inlineStr">
        <is>
          <t>Гуманитарный центр</t>
        </is>
      </c>
      <c r="I539" s="22" t="n">
        <v>2009</v>
      </c>
      <c r="J539" s="75" t="inlineStr">
        <is>
          <t>9789668324574</t>
        </is>
      </c>
      <c r="K539" s="75" t="inlineStr">
        <is>
          <t>Книги</t>
        </is>
      </c>
      <c r="L539" s="22">
        <f>ROUND(100-(F540/(M540/100)),0)</f>
        <v/>
      </c>
      <c r="M539" s="105" t="n">
        <v>796</v>
      </c>
      <c r="N539" s="105" t="n">
        <v>693</v>
      </c>
      <c r="O539" s="20" t="inlineStr">
        <is>
          <t>https://magic-kniga.ru/items/7595</t>
        </is>
      </c>
      <c r="Q539" s="66" t="inlineStr">
        <is>
          <t>Мало</t>
        </is>
      </c>
      <c r="R539" s="20" t="n">
        <v>5</v>
      </c>
      <c r="V539" s="36">
        <f>MATCH(R540,discounts!A:A)</f>
        <v/>
      </c>
      <c r="W539" s="36">
        <f>ADDRESS(V540,$F$7+1,,,"discounts")</f>
        <v/>
      </c>
      <c r="X539" s="36">
        <f>ROUND(IF(ISNA(IF($F$7=0,0,INDIRECT(W540))),0,IF($F$7=0,0,INDIRECT(W540))),0)</f>
        <v/>
      </c>
    </row>
    <row r="540">
      <c r="B540" s="86" t="n"/>
      <c r="C540" s="22" t="n">
        <v>7598</v>
      </c>
      <c r="E540" s="22" t="inlineStr">
        <is>
          <t>Язык коммуникации</t>
        </is>
      </c>
      <c r="F540" s="105">
        <f>ROUNDUP(N541-(N541/100*X541),0)</f>
        <v/>
      </c>
      <c r="H540" s="22" t="inlineStr">
        <is>
          <t>Гуманитарный центр</t>
        </is>
      </c>
      <c r="I540" s="22" t="n">
        <v>2010</v>
      </c>
      <c r="J540" s="75" t="inlineStr">
        <is>
          <t>9789668324666</t>
        </is>
      </c>
      <c r="K540" s="75" t="inlineStr">
        <is>
          <t>Книги</t>
        </is>
      </c>
      <c r="L540" s="22">
        <f>ROUND(100-(F541/(M541/100)),0)</f>
        <v/>
      </c>
      <c r="M540" s="105" t="n">
        <v>357</v>
      </c>
      <c r="N540" s="105" t="n">
        <v>311</v>
      </c>
      <c r="O540" s="20" t="inlineStr">
        <is>
          <t>https://magic-kniga.ru/items/7598</t>
        </is>
      </c>
      <c r="Q540" s="66" t="inlineStr">
        <is>
          <t>Мало</t>
        </is>
      </c>
      <c r="R540" s="20" t="n">
        <v>6</v>
      </c>
      <c r="V540" s="36">
        <f>MATCH(R541,discounts!A:A)</f>
        <v/>
      </c>
      <c r="W540" s="36">
        <f>ADDRESS(V541,$F$7+1,,,"discounts")</f>
        <v/>
      </c>
      <c r="X540" s="36">
        <f>ROUND(IF(ISNA(IF($F$7=0,0,INDIRECT(W541))),0,IF($F$7=0,0,INDIRECT(W541))),0)</f>
        <v/>
      </c>
    </row>
    <row r="541">
      <c r="B541" s="86" t="n"/>
      <c r="C541" s="22" t="n">
        <v>8134</v>
      </c>
      <c r="E541" s="22" t="inlineStr">
        <is>
          <t>Выжить в начальной школе + CD Хочу все знать. Энциклопедия для младших школьников</t>
        </is>
      </c>
      <c r="F541" s="105">
        <f>ROUNDUP(N542-(N542/100*X542),0)</f>
        <v/>
      </c>
      <c r="H541" s="22" t="inlineStr">
        <is>
          <t>Вектор</t>
        </is>
      </c>
      <c r="I541" s="22" t="n">
        <v>2010</v>
      </c>
      <c r="J541" s="75" t="inlineStr">
        <is>
          <t>9785968407238</t>
        </is>
      </c>
      <c r="K541" s="75" t="inlineStr">
        <is>
          <t>Книги</t>
        </is>
      </c>
      <c r="L541" s="22">
        <f>ROUND(100-(F542/(M542/100)),0)</f>
        <v/>
      </c>
      <c r="M541" s="105" t="n">
        <v>300</v>
      </c>
      <c r="N541" s="105" t="n">
        <v>261</v>
      </c>
      <c r="O541" s="20" t="inlineStr">
        <is>
          <t>https://magic-kniga.ru/items/8134</t>
        </is>
      </c>
      <c r="Q541" s="66" t="inlineStr">
        <is>
          <t>Мало</t>
        </is>
      </c>
      <c r="R541" s="20" t="n">
        <v>7</v>
      </c>
      <c r="V541" s="36">
        <f>MATCH(R542,discounts!A:A)</f>
        <v/>
      </c>
      <c r="W541" s="36">
        <f>ADDRESS(V542,$F$7+1,,,"discounts")</f>
        <v/>
      </c>
      <c r="X541" s="36">
        <f>ROUND(IF(ISNA(IF($F$7=0,0,INDIRECT(W542))),0,IF($F$7=0,0,INDIRECT(W542))),0)</f>
        <v/>
      </c>
    </row>
    <row r="542">
      <c r="B542" s="86" t="n"/>
      <c r="C542" s="22" t="n">
        <v>8477</v>
      </c>
      <c r="E542" s="22" t="inlineStr">
        <is>
          <t>Мужчины о женщинах и женщины о мужчинах</t>
        </is>
      </c>
      <c r="F542" s="105">
        <f>ROUNDUP(N543-(N543/100*X543),0)</f>
        <v/>
      </c>
      <c r="H542" s="22" t="inlineStr">
        <is>
          <t>Рипол Классик</t>
        </is>
      </c>
      <c r="I542" s="22" t="n">
        <v>2009</v>
      </c>
      <c r="J542" s="75" t="inlineStr">
        <is>
          <t>9785386011871</t>
        </is>
      </c>
      <c r="K542" s="75" t="inlineStr">
        <is>
          <t>Книги</t>
        </is>
      </c>
      <c r="L542" s="22">
        <f>ROUND(100-(F543/(M543/100)),0)</f>
        <v/>
      </c>
      <c r="M542" s="105" t="n">
        <v>270</v>
      </c>
      <c r="N542" s="105" t="n">
        <v>235</v>
      </c>
      <c r="O542" s="20" t="inlineStr">
        <is>
          <t>https://magic-kniga.ru/items/8477</t>
        </is>
      </c>
      <c r="Q542" s="66" t="inlineStr">
        <is>
          <t>Мало</t>
        </is>
      </c>
      <c r="R542" s="20" t="n">
        <v>7</v>
      </c>
      <c r="V542" s="36">
        <f>MATCH(R543,discounts!A:A)</f>
        <v/>
      </c>
      <c r="W542" s="36">
        <f>ADDRESS(V543,$F$7+1,,,"discounts")</f>
        <v/>
      </c>
      <c r="X542" s="36">
        <f>ROUND(IF(ISNA(IF($F$7=0,0,INDIRECT(W543))),0,IF($F$7=0,0,INDIRECT(W543))),0)</f>
        <v/>
      </c>
    </row>
    <row r="543">
      <c r="B543" s="86" t="n"/>
      <c r="C543" s="22" t="n">
        <v>8860</v>
      </c>
      <c r="D543" s="22" t="inlineStr">
        <is>
          <t>Казарова Нина Андреевна</t>
        </is>
      </c>
      <c r="E543" s="22" t="inlineStr">
        <is>
          <t>Полеты с розовой феей</t>
        </is>
      </c>
      <c r="F543" s="105">
        <f>ROUNDUP(N544-(N544/100*X544),0)</f>
        <v/>
      </c>
      <c r="H543" s="22" t="inlineStr">
        <is>
          <t>Лонгфелло</t>
        </is>
      </c>
      <c r="I543" s="22" t="n">
        <v>2008</v>
      </c>
      <c r="J543" s="75" t="inlineStr">
        <is>
          <t>9785984420419</t>
        </is>
      </c>
      <c r="K543" s="75" t="inlineStr">
        <is>
          <t>Книги</t>
        </is>
      </c>
      <c r="L543" s="22">
        <f>ROUND(100-(F544/(M544/100)),0)</f>
        <v/>
      </c>
      <c r="M543" s="105" t="n">
        <v>505</v>
      </c>
      <c r="N543" s="105" t="n">
        <v>440</v>
      </c>
      <c r="O543" s="20" t="inlineStr">
        <is>
          <t>https://magic-kniga.ru/items/8860</t>
        </is>
      </c>
      <c r="Q543" s="66" t="inlineStr">
        <is>
          <t>Мало</t>
        </is>
      </c>
      <c r="R543" s="20" t="n">
        <v>5</v>
      </c>
      <c r="V543" s="36">
        <f>MATCH(R544,discounts!A:A)</f>
        <v/>
      </c>
      <c r="W543" s="36">
        <f>ADDRESS(V544,$F$7+1,,,"discounts")</f>
        <v/>
      </c>
      <c r="X543" s="36">
        <f>ROUND(IF(ISNA(IF($F$7=0,0,INDIRECT(W544))),0,IF($F$7=0,0,INDIRECT(W544))),0)</f>
        <v/>
      </c>
    </row>
    <row r="544">
      <c r="B544" s="86" t="n"/>
      <c r="C544" s="22" t="n">
        <v>17249</v>
      </c>
      <c r="D544" s="22" t="inlineStr">
        <is>
          <t>Банцхаф Хайо</t>
        </is>
      </c>
      <c r="E544" s="22" t="inlineStr">
        <is>
          <t>Мужчина и Женщина. Секреты взаимности в астрологии и психологии</t>
        </is>
      </c>
      <c r="F544" s="105">
        <f>ROUNDUP(N545-(N545/100*X545),0)</f>
        <v/>
      </c>
      <c r="H544" s="22" t="inlineStr">
        <is>
          <t>Весь</t>
        </is>
      </c>
      <c r="I544" s="22" t="n">
        <v>2012</v>
      </c>
      <c r="J544" s="75" t="inlineStr">
        <is>
          <t>9785957324645</t>
        </is>
      </c>
      <c r="K544" s="75" t="inlineStr">
        <is>
          <t>Книги</t>
        </is>
      </c>
      <c r="L544" s="22">
        <f>ROUND(100-(F545/(M545/100)),0)</f>
        <v/>
      </c>
      <c r="M544" s="105" t="n">
        <v>2204</v>
      </c>
      <c r="N544" s="105" t="n">
        <v>1918</v>
      </c>
      <c r="O544" s="20" t="inlineStr">
        <is>
          <t>https://magic-kniga.ru/items/17249</t>
        </is>
      </c>
      <c r="Q544" s="66" t="inlineStr">
        <is>
          <t>Мало</t>
        </is>
      </c>
      <c r="R544" s="20" t="n">
        <v>2</v>
      </c>
      <c r="V544" s="36">
        <f>MATCH(R545,discounts!A:A)</f>
        <v/>
      </c>
      <c r="W544" s="36">
        <f>ADDRESS(V545,$F$7+1,,,"discounts")</f>
        <v/>
      </c>
      <c r="X544" s="36">
        <f>ROUND(IF(ISNA(IF($F$7=0,0,INDIRECT(W545))),0,IF($F$7=0,0,INDIRECT(W545))),0)</f>
        <v/>
      </c>
    </row>
    <row r="545">
      <c r="B545" s="86" t="n"/>
      <c r="C545" s="22" t="n">
        <v>18916</v>
      </c>
      <c r="D545" s="22" t="inlineStr">
        <is>
          <t>Дубков В.</t>
        </is>
      </c>
      <c r="E545" s="22" t="inlineStr">
        <is>
          <t>Мужчина и женщина. Парацеллариум. Книга 1. Секрет второй половины</t>
        </is>
      </c>
      <c r="F545" s="105">
        <f>ROUNDUP(N546-(N546/100*X546),0)</f>
        <v/>
      </c>
      <c r="H545" s="22" t="inlineStr">
        <is>
          <t>Амрита-русь</t>
        </is>
      </c>
      <c r="I545" s="22" t="n">
        <v>2012</v>
      </c>
      <c r="J545" s="75" t="inlineStr">
        <is>
          <t>9785413007181</t>
        </is>
      </c>
      <c r="K545" s="75" t="inlineStr">
        <is>
          <t>Книги</t>
        </is>
      </c>
      <c r="L545" s="22">
        <f>ROUND(100-(F546/(M546/100)),0)</f>
        <v/>
      </c>
      <c r="M545" s="105" t="n">
        <v>292</v>
      </c>
      <c r="N545" s="105" t="n">
        <v>255</v>
      </c>
      <c r="O545" s="20" t="inlineStr">
        <is>
          <t>https://magic-kniga.ru/items/18916</t>
        </is>
      </c>
      <c r="Q545" s="66" t="inlineStr">
        <is>
          <t>Мало</t>
        </is>
      </c>
      <c r="R545" s="20" t="n">
        <v>7</v>
      </c>
      <c r="V545" s="36">
        <f>MATCH(R546,discounts!A:A)</f>
        <v/>
      </c>
      <c r="W545" s="36">
        <f>ADDRESS(V546,$F$7+1,,,"discounts")</f>
        <v/>
      </c>
      <c r="X545" s="36">
        <f>ROUND(IF(ISNA(IF($F$7=0,0,INDIRECT(W546))),0,IF($F$7=0,0,INDIRECT(W546))),0)</f>
        <v/>
      </c>
    </row>
    <row r="546">
      <c r="B546" s="86" t="n"/>
      <c r="C546" s="22" t="n">
        <v>19004</v>
      </c>
      <c r="D546" s="22" t="inlineStr">
        <is>
          <t>Егоров В.</t>
        </is>
      </c>
      <c r="E546" s="22" t="inlineStr">
        <is>
          <t>Как построить семейную жизнь и воспитать детей. Уроки мудрости</t>
        </is>
      </c>
      <c r="F546" s="105">
        <f>ROUNDUP(N547-(N547/100*X547),0)</f>
        <v/>
      </c>
      <c r="H546" s="22" t="inlineStr">
        <is>
          <t>Амрита-русь</t>
        </is>
      </c>
      <c r="I546" s="22" t="n">
        <v>2012</v>
      </c>
      <c r="J546" s="75" t="inlineStr">
        <is>
          <t>9785413009819</t>
        </is>
      </c>
      <c r="K546" s="75" t="inlineStr">
        <is>
          <t>Книги</t>
        </is>
      </c>
      <c r="L546" s="22">
        <f>ROUND(100-(F547/(M547/100)),0)</f>
        <v/>
      </c>
      <c r="M546" s="105" t="n">
        <v>1239</v>
      </c>
      <c r="N546" s="105" t="n">
        <v>1078</v>
      </c>
      <c r="O546" s="20" t="inlineStr">
        <is>
          <t>https://magic-kniga.ru/items/19004</t>
        </is>
      </c>
      <c r="Q546" s="66" t="inlineStr">
        <is>
          <t>Мало</t>
        </is>
      </c>
      <c r="R546" s="20" t="n">
        <v>4</v>
      </c>
      <c r="V546" s="36">
        <f>MATCH(R547,discounts!A:A)</f>
        <v/>
      </c>
      <c r="W546" s="36">
        <f>ADDRESS(V547,$F$7+1,,,"discounts")</f>
        <v/>
      </c>
      <c r="X546" s="36">
        <f>ROUND(IF(ISNA(IF($F$7=0,0,INDIRECT(W547))),0,IF($F$7=0,0,INDIRECT(W547))),0)</f>
        <v/>
      </c>
    </row>
    <row r="547">
      <c r="B547" s="86" t="n"/>
      <c r="C547" s="22" t="n">
        <v>19506</v>
      </c>
      <c r="D547" s="22" t="inlineStr">
        <is>
          <t>Толстая Наталья</t>
        </is>
      </c>
      <c r="E547" s="22" t="inlineStr">
        <is>
          <t>Четыре сезона любви: от весенней улыбки до зимних холодов</t>
        </is>
      </c>
      <c r="F547" s="105">
        <f>ROUNDUP(N548-(N548/100*X548),0)</f>
        <v/>
      </c>
      <c r="H547" s="22" t="inlineStr">
        <is>
          <t>Феникс</t>
        </is>
      </c>
      <c r="I547" s="22" t="n">
        <v>2015</v>
      </c>
      <c r="J547" s="75" t="inlineStr">
        <is>
          <t>9785222250129</t>
        </is>
      </c>
      <c r="K547" s="75" t="inlineStr">
        <is>
          <t>Книги</t>
        </is>
      </c>
      <c r="L547" s="22">
        <f>ROUND(100-(F548/(M548/100)),0)</f>
        <v/>
      </c>
      <c r="M547" s="105" t="n">
        <v>1162</v>
      </c>
      <c r="N547" s="105" t="n">
        <v>1011</v>
      </c>
      <c r="O547" s="20" t="inlineStr">
        <is>
          <t>https://magic-kniga.ru/items/19506</t>
        </is>
      </c>
      <c r="Q547" s="66" t="inlineStr">
        <is>
          <t>Мало</t>
        </is>
      </c>
      <c r="R547" s="20" t="n">
        <v>5</v>
      </c>
      <c r="V547" s="36">
        <f>MATCH(R548,discounts!A:A)</f>
        <v/>
      </c>
      <c r="W547" s="36">
        <f>ADDRESS(V548,$F$7+1,,,"discounts")</f>
        <v/>
      </c>
      <c r="X547" s="36">
        <f>ROUND(IF(ISNA(IF($F$7=0,0,INDIRECT(W548))),0,IF($F$7=0,0,INDIRECT(W548))),0)</f>
        <v/>
      </c>
    </row>
    <row r="548">
      <c r="B548" s="86" t="n"/>
      <c r="C548" s="22" t="n">
        <v>19740</v>
      </c>
      <c r="D548" s="22" t="inlineStr">
        <is>
          <t>Маркитанов Александр</t>
        </is>
      </c>
      <c r="E548" s="22" t="inlineStr">
        <is>
          <t>Неразделенная любовь? От страдания к счастью</t>
        </is>
      </c>
      <c r="F548" s="105">
        <f>ROUNDUP(N549-(N549/100*X549),0)</f>
        <v/>
      </c>
      <c r="H548" s="22" t="inlineStr">
        <is>
          <t>Амрита-русь</t>
        </is>
      </c>
      <c r="I548" s="22" t="n">
        <v>2013</v>
      </c>
      <c r="J548" s="75" t="inlineStr">
        <is>
          <t>9785413010938</t>
        </is>
      </c>
      <c r="K548" s="75" t="inlineStr">
        <is>
          <t>Книги</t>
        </is>
      </c>
      <c r="L548" s="22">
        <f>ROUND(100-(F549/(M549/100)),0)</f>
        <v/>
      </c>
      <c r="M548" s="105" t="n">
        <v>204</v>
      </c>
      <c r="N548" s="105" t="n">
        <v>178</v>
      </c>
      <c r="O548" s="20" t="inlineStr">
        <is>
          <t>https://magic-kniga.ru/items/19740</t>
        </is>
      </c>
      <c r="Q548" s="66" t="inlineStr">
        <is>
          <t>Мало</t>
        </is>
      </c>
      <c r="R548" s="20" t="n">
        <v>7</v>
      </c>
      <c r="V548" s="36">
        <f>MATCH(R549,discounts!A:A)</f>
        <v/>
      </c>
      <c r="W548" s="36">
        <f>ADDRESS(V549,$F$7+1,,,"discounts")</f>
        <v/>
      </c>
      <c r="X548" s="36">
        <f>ROUND(IF(ISNA(IF($F$7=0,0,INDIRECT(W549))),0,IF($F$7=0,0,INDIRECT(W549))),0)</f>
        <v/>
      </c>
    </row>
    <row r="549">
      <c r="B549" s="86" t="n"/>
      <c r="C549" s="22" t="n">
        <v>19741</v>
      </c>
      <c r="D549" s="22" t="inlineStr">
        <is>
          <t>Маркитанов Александр</t>
        </is>
      </c>
      <c r="E549" s="22" t="inlineStr">
        <is>
          <t>Что такое любовь. Закономерности успеха</t>
        </is>
      </c>
      <c r="F549" s="105">
        <f>ROUNDUP(N550-(N550/100*X550),0)</f>
        <v/>
      </c>
      <c r="H549" s="22" t="inlineStr">
        <is>
          <t>Амрита-русь</t>
        </is>
      </c>
      <c r="I549" s="22" t="n">
        <v>2013</v>
      </c>
      <c r="J549" s="75" t="inlineStr">
        <is>
          <t>9785413011348</t>
        </is>
      </c>
      <c r="K549" s="75" t="inlineStr">
        <is>
          <t>Книги</t>
        </is>
      </c>
      <c r="L549" s="22">
        <f>ROUND(100-(F550/(M550/100)),0)</f>
        <v/>
      </c>
      <c r="M549" s="105" t="n">
        <v>204</v>
      </c>
      <c r="N549" s="105" t="n">
        <v>178</v>
      </c>
      <c r="O549" s="20" t="inlineStr">
        <is>
          <t>https://magic-kniga.ru/items/19741</t>
        </is>
      </c>
      <c r="Q549" s="66" t="inlineStr">
        <is>
          <t>Мало</t>
        </is>
      </c>
      <c r="R549" s="20" t="n">
        <v>7</v>
      </c>
      <c r="V549" s="36">
        <f>MATCH(R550,discounts!A:A)</f>
        <v/>
      </c>
      <c r="W549" s="36">
        <f>ADDRESS(V550,$F$7+1,,,"discounts")</f>
        <v/>
      </c>
      <c r="X549" s="36">
        <f>ROUND(IF(ISNA(IF($F$7=0,0,INDIRECT(W550))),0,IF($F$7=0,0,INDIRECT(W550))),0)</f>
        <v/>
      </c>
    </row>
    <row r="550" ht="15" customHeight="1">
      <c r="B550" s="88" t="inlineStr">
        <is>
          <t>Техники соблазнения</t>
        </is>
      </c>
    </row>
    <row r="551">
      <c r="B551" s="86" t="n"/>
      <c r="C551" s="22" t="n">
        <v>21932</v>
      </c>
      <c r="D551" s="22" t="inlineStr">
        <is>
          <t>Ковтун Александр</t>
        </is>
      </c>
      <c r="E551" s="22" t="inlineStr">
        <is>
          <t>Истерия отношений. Как выжить в любви и получить удовольствие</t>
        </is>
      </c>
      <c r="F551" s="105">
        <f>ROUNDUP(N552-(N552/100*X552),0)</f>
        <v/>
      </c>
      <c r="H551" s="22" t="inlineStr">
        <is>
          <t>Афина</t>
        </is>
      </c>
      <c r="I551" s="22" t="n">
        <v>2014</v>
      </c>
      <c r="J551" s="75" t="inlineStr">
        <is>
          <t>9785912711091</t>
        </is>
      </c>
      <c r="K551" s="75" t="inlineStr">
        <is>
          <t>Книги</t>
        </is>
      </c>
      <c r="L551" s="22">
        <f>ROUND(100-(F552/(M552/100)),0)</f>
        <v/>
      </c>
      <c r="M551" s="105" t="n">
        <v>218</v>
      </c>
      <c r="N551" s="105" t="n">
        <v>190</v>
      </c>
      <c r="O551" s="20" t="inlineStr">
        <is>
          <t>https://magic-kniga.ru/items/21932</t>
        </is>
      </c>
      <c r="Q551" s="66" t="inlineStr">
        <is>
          <t>Мало</t>
        </is>
      </c>
      <c r="R551" s="20" t="n">
        <v>7</v>
      </c>
      <c r="V551" s="36">
        <f>MATCH(R552,discounts!A:A)</f>
        <v/>
      </c>
      <c r="W551" s="36">
        <f>ADDRESS(V552,$F$7+1,,,"discounts")</f>
        <v/>
      </c>
      <c r="X551" s="36">
        <f>ROUND(_xlfn.SINGLE(IF(ISNA(_xlfn.SINGLE(IF($F$7=0,0,INDIRECT(W552)))),0,IF($F$7=0,0,INDIRECT(W552)))),0)</f>
        <v/>
      </c>
    </row>
    <row r="552">
      <c r="B552" s="86" t="n"/>
      <c r="C552" s="22" t="n">
        <v>22185</v>
      </c>
      <c r="D552" s="22" t="inlineStr">
        <is>
          <t>Штевинг Оливер</t>
        </is>
      </c>
      <c r="E552" s="22" t="inlineStr">
        <is>
          <t>Где этот чертов принц на своей старой кляче?</t>
        </is>
      </c>
      <c r="F552" s="105">
        <f>ROUNDUP(N553-(N553/100*X553),0)</f>
        <v/>
      </c>
      <c r="H552" s="22" t="inlineStr">
        <is>
          <t>Феникс</t>
        </is>
      </c>
      <c r="I552" s="22" t="n">
        <v>2014</v>
      </c>
      <c r="J552" s="75" t="inlineStr">
        <is>
          <t>9785222211120</t>
        </is>
      </c>
      <c r="K552" s="75" t="inlineStr">
        <is>
          <t>Книги</t>
        </is>
      </c>
      <c r="L552" s="22">
        <f>ROUND(100-(F553/(M553/100)),0)</f>
        <v/>
      </c>
      <c r="M552" s="105" t="n">
        <v>631</v>
      </c>
      <c r="N552" s="105" t="n">
        <v>549</v>
      </c>
      <c r="O552" s="20" t="inlineStr">
        <is>
          <t>https://magic-kniga.ru/items/22185</t>
        </is>
      </c>
      <c r="Q552" s="66" t="inlineStr">
        <is>
          <t>Мало</t>
        </is>
      </c>
      <c r="R552" s="20" t="n">
        <v>6</v>
      </c>
      <c r="V552" s="36">
        <f>MATCH(R553,discounts!A:A)</f>
        <v/>
      </c>
      <c r="W552" s="36">
        <f>ADDRESS(V553,$F$7+1,,,"discounts")</f>
        <v/>
      </c>
      <c r="X552" s="36">
        <f>ROUND(_xlfn.SINGLE(IF(ISNA(_xlfn.SINGLE(IF($F$7=0,0,INDIRECT(W553)))),0,IF($F$7=0,0,INDIRECT(W553)))),0)</f>
        <v/>
      </c>
    </row>
    <row r="553" ht="15" customHeight="1">
      <c r="B553" s="88" t="inlineStr">
        <is>
          <t>Фитотерапия</t>
        </is>
      </c>
    </row>
    <row r="554">
      <c r="B554" s="86" t="n"/>
      <c r="C554" s="22" t="n">
        <v>23002</v>
      </c>
      <c r="D554" s="22" t="inlineStr">
        <is>
          <t>Василенко Е.А.</t>
        </is>
      </c>
      <c r="E554" s="22" t="inlineStr">
        <is>
          <t>Ароматерапия для похудения</t>
        </is>
      </c>
      <c r="F554" s="105">
        <f>ROUNDUP(N555-(N555/100*X555),0)</f>
        <v/>
      </c>
      <c r="H554" s="22" t="inlineStr">
        <is>
          <t>Феникс</t>
        </is>
      </c>
      <c r="I554" s="22" t="n">
        <v>2014</v>
      </c>
      <c r="J554" s="75" t="inlineStr">
        <is>
          <t>9785222223642</t>
        </is>
      </c>
      <c r="K554" s="75" t="inlineStr">
        <is>
          <t>Книги</t>
        </is>
      </c>
      <c r="L554" s="22">
        <f>ROUND(100-(F555/(M555/100)),0)</f>
        <v/>
      </c>
      <c r="M554" s="105" t="n">
        <v>1350</v>
      </c>
      <c r="N554" s="105" t="n">
        <v>1175</v>
      </c>
      <c r="O554" s="20" t="inlineStr">
        <is>
          <t>https://magic-kniga.ru/items/23002</t>
        </is>
      </c>
      <c r="Q554" s="66" t="inlineStr">
        <is>
          <t>Мало</t>
        </is>
      </c>
      <c r="R554" s="20" t="n">
        <v>6</v>
      </c>
      <c r="V554" s="36">
        <f>MATCH(R555,discounts!A:A)</f>
        <v/>
      </c>
      <c r="W554" s="36">
        <f>ADDRESS(V555,$F$7+1,,,"discounts")</f>
        <v/>
      </c>
      <c r="X554" s="36">
        <f>ROUND(IF(ISNA(IF($F$7=0,0,INDIRECT(W555))),0,IF($F$7=0,0,INDIRECT(W555))),0)</f>
        <v/>
      </c>
    </row>
    <row r="555" ht="15" customHeight="1">
      <c r="B555" s="88" t="inlineStr">
        <is>
          <t>Традиционная медицина</t>
        </is>
      </c>
    </row>
    <row r="556">
      <c r="B556" s="86" t="n"/>
      <c r="C556" s="22" t="n">
        <v>24642</v>
      </c>
      <c r="D556" s="22" t="inlineStr">
        <is>
          <t>Елисеева Ольга Ивановна</t>
        </is>
      </c>
      <c r="E556" s="22" t="inlineStr">
        <is>
          <t>Энциклопедия нераспознанных диагнозов: т. 2</t>
        </is>
      </c>
      <c r="F556" s="105">
        <f>ROUNDUP(N557-(N557/100*X557),0)</f>
        <v/>
      </c>
      <c r="H556" s="22" t="inlineStr">
        <is>
          <t>Весь</t>
        </is>
      </c>
      <c r="I556" s="22" t="n">
        <v>2015</v>
      </c>
      <c r="J556" s="75" t="inlineStr">
        <is>
          <t>9785957327486</t>
        </is>
      </c>
      <c r="K556" s="75" t="inlineStr">
        <is>
          <t>Книги</t>
        </is>
      </c>
      <c r="L556" s="22">
        <f>ROUND(100-(F557/(M557/100)),0)</f>
        <v/>
      </c>
      <c r="M556" s="105" t="n">
        <v>776</v>
      </c>
      <c r="N556" s="105" t="n">
        <v>676</v>
      </c>
      <c r="O556" s="20" t="inlineStr">
        <is>
          <t>https://magic-kniga.ru/items/24642</t>
        </is>
      </c>
      <c r="Q556" s="66" t="inlineStr">
        <is>
          <t>Мало</t>
        </is>
      </c>
      <c r="R556" s="20" t="n">
        <v>2</v>
      </c>
      <c r="V556" s="36">
        <f>MATCH(R557,discounts!A:A)</f>
        <v/>
      </c>
      <c r="W556" s="36">
        <f>ADDRESS(V557,$F$7+1,,,"discounts")</f>
        <v/>
      </c>
      <c r="X556" s="36">
        <f>ROUND(_xlfn.SINGLE(IF(ISNA(_xlfn.SINGLE(IF($F$7=0,0,INDIRECT(W557)))),0,IF($F$7=0,0,INDIRECT(W557)))),0)</f>
        <v/>
      </c>
    </row>
    <row r="557">
      <c r="B557" s="86" t="n"/>
      <c r="C557" s="22" t="n">
        <v>24763</v>
      </c>
      <c r="D557" s="22" t="inlineStr">
        <is>
          <t>Кругляк Лев Григорьевич</t>
        </is>
      </c>
      <c r="E557" s="22" t="inlineStr">
        <is>
          <t>Алкоголизм - радость жизни или тяжелая болезнь?</t>
        </is>
      </c>
      <c r="F557" s="105">
        <f>ROUNDUP(N558-(N558/100*X558),0)</f>
        <v/>
      </c>
      <c r="H557" s="22" t="inlineStr">
        <is>
          <t>Весь</t>
        </is>
      </c>
      <c r="I557" s="22" t="n">
        <v>2014</v>
      </c>
      <c r="J557" s="75" t="inlineStr">
        <is>
          <t>9785957327509</t>
        </is>
      </c>
      <c r="K557" s="75" t="inlineStr">
        <is>
          <t>Книги</t>
        </is>
      </c>
      <c r="L557" s="22">
        <f>ROUND(100-(F558/(M558/100)),0)</f>
        <v/>
      </c>
      <c r="M557" s="105" t="n">
        <v>519</v>
      </c>
      <c r="N557" s="105" t="n">
        <v>452</v>
      </c>
      <c r="O557" s="20" t="inlineStr">
        <is>
          <t>https://magic-kniga.ru/items/24763</t>
        </is>
      </c>
      <c r="Q557" s="66" t="inlineStr">
        <is>
          <t>Мало</t>
        </is>
      </c>
      <c r="R557" s="20" t="n">
        <v>2</v>
      </c>
      <c r="V557" s="36">
        <f>MATCH(R558,discounts!A:A)</f>
        <v/>
      </c>
      <c r="W557" s="36">
        <f>ADDRESS(V558,$F$7+1,,,"discounts")</f>
        <v/>
      </c>
      <c r="X557" s="36">
        <f>ROUND(_xlfn.SINGLE(IF(ISNA(_xlfn.SINGLE(IF($F$7=0,0,INDIRECT(W558)))),0,IF($F$7=0,0,INDIRECT(W558)))),0)</f>
        <v/>
      </c>
    </row>
    <row r="558">
      <c r="B558" s="86" t="n"/>
      <c r="C558" s="22" t="n">
        <v>11794</v>
      </c>
      <c r="D558" s="22" t="inlineStr">
        <is>
          <t>Лопес Ральф</t>
        </is>
      </c>
      <c r="E558" s="22" t="inlineStr">
        <is>
          <t>Здоровье подростков. Справочник для родителей</t>
        </is>
      </c>
      <c r="F558" s="105">
        <f>ROUNDUP(N559-(N559/100*X559),0)</f>
        <v/>
      </c>
      <c r="H558" s="22" t="inlineStr">
        <is>
          <t>Будущее земли</t>
        </is>
      </c>
      <c r="I558" s="22" t="n">
        <v>2004</v>
      </c>
      <c r="J558" s="75" t="inlineStr">
        <is>
          <t>9785944320247</t>
        </is>
      </c>
      <c r="K558" s="75" t="inlineStr">
        <is>
          <t>Книги</t>
        </is>
      </c>
      <c r="L558" s="22">
        <f>ROUND(100-(F559/(M559/100)),0)</f>
        <v/>
      </c>
      <c r="M558" s="105" t="n">
        <v>1557</v>
      </c>
      <c r="N558" s="105" t="n">
        <v>1355</v>
      </c>
      <c r="O558" s="20" t="inlineStr">
        <is>
          <t>https://magic-kniga.ru/items/11794</t>
        </is>
      </c>
      <c r="Q558" s="66" t="inlineStr">
        <is>
          <t>Мало</t>
        </is>
      </c>
      <c r="R558" s="20" t="n">
        <v>6</v>
      </c>
      <c r="V558" s="36">
        <f>MATCH(R559,discounts!A:A)</f>
        <v/>
      </c>
      <c r="W558" s="36">
        <f>ADDRESS(V559,$F$7+1,,,"discounts")</f>
        <v/>
      </c>
      <c r="X558" s="36">
        <f>ROUND(_xlfn.SINGLE(IF(ISNA(_xlfn.SINGLE(IF($F$7=0,0,INDIRECT(W559)))),0,IF($F$7=0,0,INDIRECT(W559)))),0)</f>
        <v/>
      </c>
    </row>
    <row r="559" ht="15" customHeight="1">
      <c r="B559" s="88" t="inlineStr">
        <is>
          <t>Нетрадиционная медицина</t>
        </is>
      </c>
    </row>
    <row r="560">
      <c r="B560" s="86" t="n"/>
      <c r="C560" s="22" t="n">
        <v>10029</v>
      </c>
      <c r="D560" s="22" t="inlineStr">
        <is>
          <t>Миронов А.А.</t>
        </is>
      </c>
      <c r="E560" s="22" t="inlineStr">
        <is>
          <t>Шаг за шагом: полное очищение растительными средствами</t>
        </is>
      </c>
      <c r="F560" s="105">
        <f>ROUNDUP(N561-(N561/100*X561),0)</f>
        <v/>
      </c>
      <c r="H560" s="22" t="inlineStr">
        <is>
          <t>Вектор</t>
        </is>
      </c>
      <c r="I560" s="22" t="n">
        <v>2009</v>
      </c>
      <c r="J560" s="75" t="inlineStr">
        <is>
          <t>9785968413345</t>
        </is>
      </c>
      <c r="K560" s="75" t="inlineStr">
        <is>
          <t>Книги</t>
        </is>
      </c>
      <c r="L560" s="22">
        <f>ROUND(100-(F561/(M561/100)),0)</f>
        <v/>
      </c>
      <c r="M560" s="105" t="n">
        <v>43</v>
      </c>
      <c r="N560" s="105" t="n">
        <v>38</v>
      </c>
      <c r="O560" s="20" t="inlineStr">
        <is>
          <t>https://magic-kniga.ru/items/10029</t>
        </is>
      </c>
      <c r="Q560" s="66" t="inlineStr">
        <is>
          <t>Мало</t>
        </is>
      </c>
      <c r="R560" s="20" t="n">
        <v>5</v>
      </c>
      <c r="V560" s="36">
        <f>MATCH(R561,discounts!A:A)</f>
        <v/>
      </c>
      <c r="W560" s="36">
        <f>ADDRESS(V561,$F$7+1,,,"discounts")</f>
        <v/>
      </c>
      <c r="X560" s="36">
        <f>ROUND(IF(ISNA(IF($F$7=0,0,INDIRECT(W561))),0,IF($F$7=0,0,INDIRECT(W561))),0)</f>
        <v/>
      </c>
    </row>
    <row r="561">
      <c r="B561" s="86" t="n"/>
      <c r="C561" s="22" t="n">
        <v>10572</v>
      </c>
      <c r="D561" s="22" t="inlineStr">
        <is>
          <t>Савельева Юлия</t>
        </is>
      </c>
      <c r="E561" s="22" t="inlineStr">
        <is>
          <t>Варикозное расширение вен</t>
        </is>
      </c>
      <c r="F561" s="105">
        <f>ROUNDUP(N562-(N562/100*X562),0)</f>
        <v/>
      </c>
      <c r="H561" s="22" t="inlineStr">
        <is>
          <t>Рипол Классик</t>
        </is>
      </c>
      <c r="I561" s="22" t="n">
        <v>2010</v>
      </c>
      <c r="J561" s="75" t="inlineStr">
        <is>
          <t>9785790526138</t>
        </is>
      </c>
      <c r="K561" s="75" t="inlineStr">
        <is>
          <t>Книги</t>
        </is>
      </c>
      <c r="L561" s="22">
        <f>ROUND(100-(F562/(M562/100)),0)</f>
        <v/>
      </c>
      <c r="M561" s="105" t="n">
        <v>29201</v>
      </c>
      <c r="N561" s="105" t="n">
        <v>25405</v>
      </c>
      <c r="O561" s="20" t="inlineStr">
        <is>
          <t>https://magic-kniga.ru/items/10572</t>
        </is>
      </c>
      <c r="Q561" s="66" t="inlineStr">
        <is>
          <t>Мало</t>
        </is>
      </c>
      <c r="R561" s="20" t="n">
        <v>7</v>
      </c>
      <c r="V561" s="36">
        <f>MATCH(R562,discounts!A:A)</f>
        <v/>
      </c>
      <c r="W561" s="36">
        <f>ADDRESS(V562,$F$7+1,,,"discounts")</f>
        <v/>
      </c>
      <c r="X561" s="36">
        <f>ROUND(IF(ISNA(IF($F$7=0,0,INDIRECT(W562))),0,IF($F$7=0,0,INDIRECT(W562))),0)</f>
        <v/>
      </c>
    </row>
    <row r="562">
      <c r="B562" s="86" t="n"/>
      <c r="C562" s="22" t="n">
        <v>10717</v>
      </c>
      <c r="D562" s="22" t="inlineStr">
        <is>
          <t>Тележникова Татьяна</t>
        </is>
      </c>
      <c r="E562" s="22" t="inlineStr">
        <is>
          <t>Новейший семейный лечебник</t>
        </is>
      </c>
      <c r="F562" s="105">
        <f>ROUNDUP(N563-(N563/100*X563),0)</f>
        <v/>
      </c>
      <c r="H562" s="22" t="inlineStr">
        <is>
          <t>Удача</t>
        </is>
      </c>
      <c r="I562" s="22" t="n">
        <v>2008</v>
      </c>
      <c r="J562" s="75" t="inlineStr">
        <is>
          <t>9785913141729</t>
        </is>
      </c>
      <c r="K562" s="75" t="inlineStr">
        <is>
          <t>Книги</t>
        </is>
      </c>
      <c r="L562" s="22">
        <f>ROUND(100-(F563/(M563/100)),0)</f>
        <v/>
      </c>
      <c r="M562" s="105" t="n">
        <v>50</v>
      </c>
      <c r="N562" s="105" t="n">
        <v>44</v>
      </c>
      <c r="O562" s="20" t="inlineStr">
        <is>
          <t>https://magic-kniga.ru/items/10717</t>
        </is>
      </c>
      <c r="Q562" s="66" t="inlineStr">
        <is>
          <t>Мало</t>
        </is>
      </c>
      <c r="R562" s="20" t="n">
        <v>7</v>
      </c>
      <c r="V562" s="36">
        <f>MATCH(R563,discounts!A:A)</f>
        <v/>
      </c>
      <c r="W562" s="36">
        <f>ADDRESS(V563,$F$7+1,,,"discounts")</f>
        <v/>
      </c>
      <c r="X562" s="36">
        <f>ROUND(IF(ISNA(IF($F$7=0,0,INDIRECT(W563))),0,IF($F$7=0,0,INDIRECT(W563))),0)</f>
        <v/>
      </c>
    </row>
    <row r="563">
      <c r="B563" s="86" t="n"/>
      <c r="C563" s="22" t="n">
        <v>10915</v>
      </c>
      <c r="D563" s="22" t="inlineStr">
        <is>
          <t>Казьмин В.</t>
        </is>
      </c>
      <c r="E563" s="22" t="inlineStr">
        <is>
          <t>Болезни щитовидной и околощитовидной желез дп</t>
        </is>
      </c>
      <c r="F563" s="105">
        <f>ROUNDUP(N564-(N564/100*X564),0)</f>
        <v/>
      </c>
      <c r="H563" s="22" t="inlineStr">
        <is>
          <t>Феникс</t>
        </is>
      </c>
      <c r="I563" s="22" t="n">
        <v>2009</v>
      </c>
      <c r="J563" s="75" t="inlineStr">
        <is>
          <t>9785222162965</t>
        </is>
      </c>
      <c r="K563" s="75" t="inlineStr">
        <is>
          <t>Книги</t>
        </is>
      </c>
      <c r="L563" s="22">
        <f>ROUND(100-(F564/(M564/100)),0)</f>
        <v/>
      </c>
      <c r="M563" s="105" t="n">
        <v>1255</v>
      </c>
      <c r="N563" s="105" t="n">
        <v>1092</v>
      </c>
      <c r="O563" s="20" t="inlineStr">
        <is>
          <t>https://magic-kniga.ru/items/10915</t>
        </is>
      </c>
      <c r="Q563" s="66" t="inlineStr">
        <is>
          <t>Мало</t>
        </is>
      </c>
      <c r="R563" s="20" t="n">
        <v>5</v>
      </c>
      <c r="V563" s="36">
        <f>MATCH(R564,discounts!A:A)</f>
        <v/>
      </c>
      <c r="W563" s="36">
        <f>ADDRESS(V564,$F$7+1,,,"discounts")</f>
        <v/>
      </c>
      <c r="X563" s="36">
        <f>ROUND(IF(ISNA(IF($F$7=0,0,INDIRECT(W564))),0,IF($F$7=0,0,INDIRECT(W564))),0)</f>
        <v/>
      </c>
    </row>
    <row r="564">
      <c r="B564" s="86" t="n"/>
      <c r="C564" s="22" t="n">
        <v>11171</v>
      </c>
      <c r="D564" s="22" t="inlineStr">
        <is>
          <t>Романова А.</t>
        </is>
      </c>
      <c r="E564" s="22" t="inlineStr">
        <is>
          <t>Целительные смолы. Янтарь, скипидар, прополис, ладан для оздоровления</t>
        </is>
      </c>
      <c r="F564" s="105">
        <f>ROUNDUP(N565-(N565/100*X565),0)</f>
        <v/>
      </c>
      <c r="H564" s="22" t="inlineStr">
        <is>
          <t>Вектор</t>
        </is>
      </c>
      <c r="I564" s="22" t="n">
        <v>2010</v>
      </c>
      <c r="J564" s="75" t="inlineStr">
        <is>
          <t>9785968415899</t>
        </is>
      </c>
      <c r="K564" s="75" t="inlineStr">
        <is>
          <t>Книги</t>
        </is>
      </c>
      <c r="L564" s="22">
        <f>ROUND(100-(F565/(M565/100)),0)</f>
        <v/>
      </c>
      <c r="M564" s="105" t="n">
        <v>178</v>
      </c>
      <c r="N564" s="105" t="n">
        <v>155</v>
      </c>
      <c r="O564" s="20" t="inlineStr">
        <is>
          <t>https://magic-kniga.ru/items/11171</t>
        </is>
      </c>
      <c r="Q564" s="66" t="inlineStr">
        <is>
          <t>Мало</t>
        </is>
      </c>
      <c r="R564" s="20" t="n">
        <v>5</v>
      </c>
      <c r="V564" s="36">
        <f>MATCH(R565,discounts!A:A)</f>
        <v/>
      </c>
      <c r="W564" s="36">
        <f>ADDRESS(V565,$F$7+1,,,"discounts")</f>
        <v/>
      </c>
      <c r="X564" s="36">
        <f>ROUND(IF(ISNA(IF($F$7=0,0,INDIRECT(W565))),0,IF($F$7=0,0,INDIRECT(W565))),0)</f>
        <v/>
      </c>
    </row>
    <row r="565">
      <c r="B565" s="86" t="n"/>
      <c r="C565" s="22" t="n">
        <v>12315</v>
      </c>
      <c r="E565" s="22" t="inlineStr">
        <is>
          <t>Вкусная аптека</t>
        </is>
      </c>
      <c r="F565" s="105">
        <f>ROUNDUP(N566-(N566/100*X566),0)</f>
        <v/>
      </c>
      <c r="H565" s="22" t="inlineStr">
        <is>
          <t>Амфора</t>
        </is>
      </c>
      <c r="I565" s="22" t="n">
        <v>2011</v>
      </c>
      <c r="J565" s="75" t="inlineStr">
        <is>
          <t>9785367019780</t>
        </is>
      </c>
      <c r="K565" s="75" t="inlineStr">
        <is>
          <t>Книги</t>
        </is>
      </c>
      <c r="L565" s="22">
        <f>ROUND(100-(F566/(M566/100)),0)</f>
        <v/>
      </c>
      <c r="M565" s="105" t="n">
        <v>203</v>
      </c>
      <c r="N565" s="105" t="n">
        <v>177</v>
      </c>
      <c r="O565" s="20" t="inlineStr">
        <is>
          <t>https://magic-kniga.ru/items/12315</t>
        </is>
      </c>
      <c r="Q565" s="66" t="inlineStr">
        <is>
          <t>Мало</t>
        </is>
      </c>
      <c r="R565" s="20" t="n">
        <v>6</v>
      </c>
      <c r="V565" s="36">
        <f>MATCH(R566,discounts!A:A)</f>
        <v/>
      </c>
      <c r="W565" s="36">
        <f>ADDRESS(V566,$F$7+1,,,"discounts")</f>
        <v/>
      </c>
      <c r="X565" s="36">
        <f>ROUND(IF(ISNA(IF($F$7=0,0,INDIRECT(W566))),0,IF($F$7=0,0,INDIRECT(W566))),0)</f>
        <v/>
      </c>
    </row>
    <row r="566">
      <c r="B566" s="86" t="n"/>
      <c r="C566" s="22" t="n">
        <v>12319</v>
      </c>
      <c r="E566" s="22" t="inlineStr">
        <is>
          <t>Еда против болезней</t>
        </is>
      </c>
      <c r="F566" s="105">
        <f>ROUNDUP(N567-(N567/100*X567),0)</f>
        <v/>
      </c>
      <c r="H566" s="22" t="inlineStr">
        <is>
          <t>Амфора</t>
        </is>
      </c>
      <c r="I566" s="22" t="n">
        <v>2011</v>
      </c>
      <c r="J566" s="75" t="inlineStr">
        <is>
          <t>9785367019773</t>
        </is>
      </c>
      <c r="K566" s="75" t="inlineStr">
        <is>
          <t>Книги</t>
        </is>
      </c>
      <c r="L566" s="22">
        <f>ROUND(100-(F567/(M567/100)),0)</f>
        <v/>
      </c>
      <c r="M566" s="105" t="n">
        <v>203</v>
      </c>
      <c r="N566" s="105" t="n">
        <v>177</v>
      </c>
      <c r="O566" s="20" t="inlineStr">
        <is>
          <t>https://magic-kniga.ru/items/12319</t>
        </is>
      </c>
      <c r="Q566" s="66" t="inlineStr">
        <is>
          <t>Мало</t>
        </is>
      </c>
      <c r="R566" s="20" t="n">
        <v>6</v>
      </c>
      <c r="V566" s="36">
        <f>MATCH(R567,discounts!A:A)</f>
        <v/>
      </c>
      <c r="W566" s="36">
        <f>ADDRESS(V567,$F$7+1,,,"discounts")</f>
        <v/>
      </c>
      <c r="X566" s="36">
        <f>ROUND(IF(ISNA(IF($F$7=0,0,INDIRECT(W567))),0,IF($F$7=0,0,INDIRECT(W567))),0)</f>
        <v/>
      </c>
    </row>
    <row r="567">
      <c r="B567" s="86" t="n"/>
      <c r="C567" s="22" t="n">
        <v>18935</v>
      </c>
      <c r="D567" s="22" t="inlineStr">
        <is>
          <t>Поздняков Юрий Михайлович</t>
        </is>
      </c>
      <c r="E567" s="22" t="inlineStr">
        <is>
          <t>Молодые сосуды. Как восстановить здоровье сосудов</t>
        </is>
      </c>
      <c r="F567" s="105">
        <f>ROUNDUP(N568-(N568/100*X568),0)</f>
        <v/>
      </c>
      <c r="H567" s="22" t="inlineStr">
        <is>
          <t>Метафора</t>
        </is>
      </c>
      <c r="I567" s="22" t="n">
        <v>2013</v>
      </c>
      <c r="J567" s="75" t="inlineStr">
        <is>
          <t>9785854071123</t>
        </is>
      </c>
      <c r="K567" s="75" t="inlineStr">
        <is>
          <t>Книги</t>
        </is>
      </c>
      <c r="L567" s="22">
        <f>ROUND(100-(F568/(M568/100)),0)</f>
        <v/>
      </c>
      <c r="M567" s="105" t="n">
        <v>292</v>
      </c>
      <c r="N567" s="105" t="n">
        <v>255</v>
      </c>
      <c r="O567" s="20" t="inlineStr">
        <is>
          <t>https://magic-kniga.ru/items/18935</t>
        </is>
      </c>
      <c r="Q567" s="66" t="inlineStr">
        <is>
          <t>Мало</t>
        </is>
      </c>
      <c r="R567" s="20" t="n">
        <v>2</v>
      </c>
      <c r="V567" s="36">
        <f>MATCH(R568,discounts!A:A)</f>
        <v/>
      </c>
      <c r="W567" s="36">
        <f>ADDRESS(V568,$F$7+1,,,"discounts")</f>
        <v/>
      </c>
      <c r="X567" s="36">
        <f>ROUND(IF(ISNA(IF($F$7=0,0,INDIRECT(W568))),0,IF($F$7=0,0,INDIRECT(W568))),0)</f>
        <v/>
      </c>
    </row>
    <row r="568">
      <c r="B568" s="86" t="n"/>
      <c r="C568" s="22" t="n">
        <v>19463</v>
      </c>
      <c r="D568" s="22" t="inlineStr">
        <is>
          <t>Оливьеро Франческо</t>
        </is>
      </c>
      <c r="E568" s="22" t="inlineStr">
        <is>
          <t>Руководство по здоровью и благополучию</t>
        </is>
      </c>
      <c r="F568" s="105">
        <f>ROUNDUP(N569-(N569/100*X569),0)</f>
        <v/>
      </c>
      <c r="H568" s="22" t="inlineStr">
        <is>
          <t>Велигор</t>
        </is>
      </c>
      <c r="I568" s="22" t="n">
        <v>2015</v>
      </c>
      <c r="J568" s="75" t="inlineStr">
        <is>
          <t>9785888752975</t>
        </is>
      </c>
      <c r="K568" s="75" t="inlineStr">
        <is>
          <t>Книги</t>
        </is>
      </c>
      <c r="L568" s="22">
        <f>ROUND(100-(F569/(M569/100)),0)</f>
        <v/>
      </c>
      <c r="M568" s="105" t="n">
        <v>714</v>
      </c>
      <c r="N568" s="105" t="n">
        <v>622</v>
      </c>
      <c r="O568" s="20" t="inlineStr">
        <is>
          <t>https://magic-kniga.ru/items/19463</t>
        </is>
      </c>
      <c r="Q568" s="66" t="inlineStr">
        <is>
          <t>Мало</t>
        </is>
      </c>
      <c r="R568" s="20" t="n">
        <v>6</v>
      </c>
      <c r="V568" s="36">
        <f>MATCH(R569,discounts!A:A)</f>
        <v/>
      </c>
      <c r="W568" s="36">
        <f>ADDRESS(V569,$F$7+1,,,"discounts")</f>
        <v/>
      </c>
      <c r="X568" s="36">
        <f>ROUND(IF(ISNA(IF($F$7=0,0,INDIRECT(W569))),0,IF($F$7=0,0,INDIRECT(W569))),0)</f>
        <v/>
      </c>
    </row>
    <row r="569">
      <c r="B569" s="86" t="n"/>
      <c r="C569" s="22" t="n">
        <v>21037</v>
      </c>
      <c r="D569" s="22" t="inlineStr">
        <is>
          <t>Кибардин Геннадий Михайлович</t>
        </is>
      </c>
      <c r="E569" s="22" t="inlineStr">
        <is>
          <t>Как сохранить зрение детей. Эффективные упражнения</t>
        </is>
      </c>
      <c r="F569" s="105">
        <f>ROUNDUP(N570-(N570/100*X570),0)</f>
        <v/>
      </c>
      <c r="H569" s="22" t="inlineStr">
        <is>
          <t>Амрита-русь</t>
        </is>
      </c>
      <c r="I569" s="22" t="n">
        <v>2014</v>
      </c>
      <c r="J569" s="75" t="inlineStr">
        <is>
          <t>9785000531563</t>
        </is>
      </c>
      <c r="K569" s="75" t="inlineStr">
        <is>
          <t>Книги</t>
        </is>
      </c>
      <c r="L569" s="22">
        <f>ROUND(100-(F570/(M570/100)),0)</f>
        <v/>
      </c>
      <c r="M569" s="105" t="n">
        <v>377</v>
      </c>
      <c r="N569" s="105" t="n">
        <v>328</v>
      </c>
      <c r="O569" s="20" t="inlineStr">
        <is>
          <t>https://magic-kniga.ru/items/21037</t>
        </is>
      </c>
      <c r="Q569" s="66" t="inlineStr">
        <is>
          <t>Мало</t>
        </is>
      </c>
      <c r="R569" s="20" t="n">
        <v>7</v>
      </c>
      <c r="V569" s="36">
        <f>MATCH(R570,discounts!A:A)</f>
        <v/>
      </c>
      <c r="W569" s="36">
        <f>ADDRESS(V570,$F$7+1,,,"discounts")</f>
        <v/>
      </c>
      <c r="X569" s="36">
        <f>ROUND(IF(ISNA(IF($F$7=0,0,INDIRECT(W570))),0,IF($F$7=0,0,INDIRECT(W570))),0)</f>
        <v/>
      </c>
    </row>
    <row r="570">
      <c r="B570" s="86" t="n"/>
      <c r="C570" s="22" t="n">
        <v>21761</v>
      </c>
      <c r="D570" s="22" t="inlineStr">
        <is>
          <t>Шарма М.К.</t>
        </is>
      </c>
      <c r="E570" s="22" t="inlineStr">
        <is>
          <t>Избавиться от боли в суставах и позвоночнике</t>
        </is>
      </c>
      <c r="F570" s="105">
        <f>ROUNDUP(N571-(N571/100*X571),0)</f>
        <v/>
      </c>
      <c r="H570" s="22" t="inlineStr">
        <is>
          <t>Рипол Классик</t>
        </is>
      </c>
      <c r="I570" s="22" t="n">
        <v>2013</v>
      </c>
      <c r="J570" s="75" t="inlineStr">
        <is>
          <t>9785386060381</t>
        </is>
      </c>
      <c r="K570" s="75" t="inlineStr">
        <is>
          <t>Книги</t>
        </is>
      </c>
      <c r="L570" s="22">
        <f>ROUND(100-(F571/(M571/100)),0)</f>
        <v/>
      </c>
      <c r="M570" s="105" t="n">
        <v>152</v>
      </c>
      <c r="N570" s="105" t="n">
        <v>133</v>
      </c>
      <c r="O570" s="20" t="inlineStr">
        <is>
          <t>https://magic-kniga.ru/items/21761</t>
        </is>
      </c>
      <c r="Q570" s="66" t="inlineStr">
        <is>
          <t>Мало</t>
        </is>
      </c>
      <c r="R570" s="20" t="n">
        <v>7</v>
      </c>
      <c r="V570" s="36">
        <f>MATCH(R571,discounts!A:A)</f>
        <v/>
      </c>
      <c r="W570" s="36">
        <f>ADDRESS(V571,$F$7+1,,,"discounts")</f>
        <v/>
      </c>
      <c r="X570" s="36">
        <f>ROUND(IF(ISNA(IF($F$7=0,0,INDIRECT(W571))),0,IF($F$7=0,0,INDIRECT(W571))),0)</f>
        <v/>
      </c>
    </row>
    <row r="571">
      <c r="B571" s="86" t="n"/>
      <c r="C571" s="22" t="n">
        <v>21762</v>
      </c>
      <c r="D571" s="22" t="inlineStr">
        <is>
          <t>Дуа Шив</t>
        </is>
      </c>
      <c r="E571" s="22" t="inlineStr">
        <is>
          <t>Избавиться от боли в шее навсегда</t>
        </is>
      </c>
      <c r="F571" s="105">
        <f>ROUNDUP(N572-(N572/100*X572),0)</f>
        <v/>
      </c>
      <c r="H571" s="22" t="inlineStr">
        <is>
          <t>Рипол Классик</t>
        </is>
      </c>
      <c r="I571" s="22" t="n">
        <v>2013</v>
      </c>
      <c r="J571" s="75" t="inlineStr">
        <is>
          <t>9785386060374</t>
        </is>
      </c>
      <c r="K571" s="75" t="inlineStr">
        <is>
          <t>Книги</t>
        </is>
      </c>
      <c r="L571" s="22">
        <f>ROUND(100-(F572/(M572/100)),0)</f>
        <v/>
      </c>
      <c r="M571" s="105" t="n">
        <v>152</v>
      </c>
      <c r="N571" s="105" t="n">
        <v>133</v>
      </c>
      <c r="O571" s="20" t="inlineStr">
        <is>
          <t>https://magic-kniga.ru/items/21762</t>
        </is>
      </c>
      <c r="Q571" s="66" t="inlineStr">
        <is>
          <t>Мало</t>
        </is>
      </c>
      <c r="R571" s="20" t="n">
        <v>7</v>
      </c>
      <c r="V571" s="36">
        <f>MATCH(R572,discounts!A:A)</f>
        <v/>
      </c>
      <c r="W571" s="36">
        <f>ADDRESS(V572,$F$7+1,,,"discounts")</f>
        <v/>
      </c>
      <c r="X571" s="36">
        <f>ROUND(IF(ISNA(IF($F$7=0,0,INDIRECT(W572))),0,IF($F$7=0,0,INDIRECT(W572))),0)</f>
        <v/>
      </c>
    </row>
    <row r="572">
      <c r="B572" s="86" t="n"/>
      <c r="C572" s="22" t="n">
        <v>22755</v>
      </c>
      <c r="D572" s="22" t="inlineStr">
        <is>
          <t>Блаво Рушель</t>
        </is>
      </c>
      <c r="E572" s="22" t="inlineStr">
        <is>
          <t>Исцеляющие ритмы сердца: новый пульс вашего здоровья!</t>
        </is>
      </c>
      <c r="F572" s="105">
        <f>ROUNDUP(N573-(N573/100*X573),0)</f>
        <v/>
      </c>
      <c r="H572" s="22" t="inlineStr">
        <is>
          <t>Феникс</t>
        </is>
      </c>
      <c r="I572" s="22" t="n">
        <v>2016</v>
      </c>
      <c r="J572" s="75" t="inlineStr">
        <is>
          <t>9785222235027</t>
        </is>
      </c>
      <c r="K572" s="75" t="inlineStr">
        <is>
          <t>Книги</t>
        </is>
      </c>
      <c r="L572" s="22">
        <f>ROUND(100-(F573/(M573/100)),0)</f>
        <v/>
      </c>
      <c r="M572" s="105" t="n">
        <v>796</v>
      </c>
      <c r="N572" s="105" t="n">
        <v>693</v>
      </c>
      <c r="O572" s="20" t="inlineStr">
        <is>
          <t>https://magic-kniga.ru/items/22755</t>
        </is>
      </c>
      <c r="Q572" s="66" t="inlineStr">
        <is>
          <t>Мало</t>
        </is>
      </c>
      <c r="R572" s="20" t="n">
        <v>5</v>
      </c>
      <c r="V572" s="36">
        <f>MATCH(R573,discounts!A:A)</f>
        <v/>
      </c>
      <c r="W572" s="36">
        <f>ADDRESS(V573,$F$7+1,,,"discounts")</f>
        <v/>
      </c>
      <c r="X572" s="36">
        <f>ROUND(IF(ISNA(IF($F$7=0,0,INDIRECT(W573))),0,IF($F$7=0,0,INDIRECT(W573))),0)</f>
        <v/>
      </c>
    </row>
    <row r="573">
      <c r="B573" s="86" t="n"/>
      <c r="C573" s="22" t="n">
        <v>23249</v>
      </c>
      <c r="D573" s="22" t="inlineStr">
        <is>
          <t>Кругляк Лев Григорьевич</t>
        </is>
      </c>
      <c r="E573" s="22" t="inlineStr">
        <is>
          <t>Всё о бесплодии: поиски истины, лечение, перспективы. Мы хотим ребенка</t>
        </is>
      </c>
      <c r="F573" s="105">
        <f>ROUNDUP(N574-(N574/100*X574),0)</f>
        <v/>
      </c>
      <c r="H573" s="22" t="inlineStr">
        <is>
          <t>Диля</t>
        </is>
      </c>
      <c r="I573" s="22" t="n">
        <v>2014</v>
      </c>
      <c r="J573" s="75" t="inlineStr">
        <is>
          <t>9785423602109</t>
        </is>
      </c>
      <c r="K573" s="75" t="inlineStr">
        <is>
          <t>Книги</t>
        </is>
      </c>
      <c r="L573" s="22">
        <f>ROUND(100-(F574/(M574/100)),0)</f>
        <v/>
      </c>
      <c r="M573" s="105" t="n">
        <v>379</v>
      </c>
      <c r="N573" s="105" t="n">
        <v>330</v>
      </c>
      <c r="O573" s="20" t="inlineStr">
        <is>
          <t>https://magic-kniga.ru/items/23249</t>
        </is>
      </c>
      <c r="Q573" s="66" t="inlineStr">
        <is>
          <t>Мало</t>
        </is>
      </c>
      <c r="R573" s="20" t="n">
        <v>5</v>
      </c>
      <c r="V573" s="36">
        <f>MATCH(R574,discounts!A:A)</f>
        <v/>
      </c>
      <c r="W573" s="36">
        <f>ADDRESS(V574,$F$7+1,,,"discounts")</f>
        <v/>
      </c>
      <c r="X573" s="36">
        <f>ROUND(IF(ISNA(IF($F$7=0,0,INDIRECT(W574))),0,IF($F$7=0,0,INDIRECT(W574))),0)</f>
        <v/>
      </c>
    </row>
    <row r="574">
      <c r="B574" s="86" t="n"/>
      <c r="C574" s="22" t="n">
        <v>23414</v>
      </c>
      <c r="D574" s="22" t="inlineStr">
        <is>
          <t>Месник Н.</t>
        </is>
      </c>
      <c r="E574" s="22" t="inlineStr">
        <is>
          <t>Простуда. Как защитить иммунитет?</t>
        </is>
      </c>
      <c r="F574" s="105">
        <f>ROUNDUP(N575-(N575/100*X575),0)</f>
        <v/>
      </c>
      <c r="H574" s="22" t="inlineStr">
        <is>
          <t>Эксмо пресс</t>
        </is>
      </c>
      <c r="I574" s="22" t="n">
        <v>2013</v>
      </c>
      <c r="J574" s="75" t="inlineStr">
        <is>
          <t>9785699681358</t>
        </is>
      </c>
      <c r="K574" s="75" t="inlineStr">
        <is>
          <t>Книги</t>
        </is>
      </c>
      <c r="L574" s="22">
        <f>ROUND(100-(F575/(M575/100)),0)</f>
        <v/>
      </c>
      <c r="M574" s="105" t="n">
        <v>99</v>
      </c>
      <c r="N574" s="105" t="n">
        <v>87</v>
      </c>
      <c r="O574" s="20" t="inlineStr">
        <is>
          <t>https://magic-kniga.ru/items/23414</t>
        </is>
      </c>
      <c r="Q574" s="66" t="inlineStr">
        <is>
          <t>Мало</t>
        </is>
      </c>
      <c r="R574" s="20" t="n">
        <v>7</v>
      </c>
      <c r="V574" s="36">
        <f>MATCH(R575,discounts!A:A)</f>
        <v/>
      </c>
      <c r="W574" s="36">
        <f>ADDRESS(V575,$F$7+1,,,"discounts")</f>
        <v/>
      </c>
      <c r="X574" s="36">
        <f>ROUND(IF(ISNA(IF($F$7=0,0,INDIRECT(W575))),0,IF($F$7=0,0,INDIRECT(W575))),0)</f>
        <v/>
      </c>
    </row>
    <row r="575">
      <c r="B575" s="86" t="n"/>
      <c r="C575" s="22" t="n">
        <v>17231</v>
      </c>
      <c r="D575" s="22" t="inlineStr">
        <is>
          <t>Улесова Галина Васильевна</t>
        </is>
      </c>
      <c r="E575" s="22" t="inlineStr">
        <is>
          <t>Здоровое сердце и сосуды. Профилактика и лечение. Средства нетрадиционной медицины. Первая помощь при острых состояниях</t>
        </is>
      </c>
      <c r="F575" s="105">
        <f>ROUNDUP(N576-(N576/100*X576),0)</f>
        <v/>
      </c>
      <c r="H575" s="22" t="inlineStr">
        <is>
          <t>Клуб семейного досуга</t>
        </is>
      </c>
      <c r="I575" s="22" t="n">
        <v>2012</v>
      </c>
      <c r="J575" s="75" t="inlineStr">
        <is>
          <t>9785991020978</t>
        </is>
      </c>
      <c r="K575" s="75" t="inlineStr">
        <is>
          <t>Книги</t>
        </is>
      </c>
      <c r="L575" s="22">
        <f>ROUND(100-(F576/(M576/100)),0)</f>
        <v/>
      </c>
      <c r="M575" s="105" t="n">
        <v>404</v>
      </c>
      <c r="N575" s="105" t="n">
        <v>352</v>
      </c>
      <c r="O575" s="20" t="inlineStr">
        <is>
          <t>https://magic-kniga.ru/items/17231</t>
        </is>
      </c>
      <c r="Q575" s="66" t="inlineStr">
        <is>
          <t>Мало</t>
        </is>
      </c>
      <c r="R575" s="20" t="n">
        <v>5</v>
      </c>
      <c r="V575" s="36">
        <f>MATCH(R576,discounts!A:A)</f>
        <v/>
      </c>
      <c r="W575" s="36">
        <f>ADDRESS(V576,$F$7+1,,,"discounts")</f>
        <v/>
      </c>
      <c r="X575" s="36">
        <f>ROUND(IF(ISNA(IF($F$7=0,0,INDIRECT(W576))),0,IF($F$7=0,0,INDIRECT(W576))),0)</f>
        <v/>
      </c>
    </row>
    <row r="576">
      <c r="B576" s="86" t="n"/>
      <c r="C576" s="22" t="n">
        <v>17293</v>
      </c>
      <c r="D576" s="22" t="inlineStr">
        <is>
          <t>Киркалди-Уиллис</t>
        </is>
      </c>
      <c r="E576" s="22" t="inlineStr">
        <is>
          <t>Традиционная и нетрадиционная медицина: союз в меняющемся мире</t>
        </is>
      </c>
      <c r="F576" s="105">
        <f>ROUNDUP(N577-(N577/100*X577),0)</f>
        <v/>
      </c>
      <c r="H576" s="22" t="inlineStr">
        <is>
          <t>Весь</t>
        </is>
      </c>
      <c r="I576" s="22" t="n">
        <v>2011</v>
      </c>
      <c r="J576" s="75" t="inlineStr">
        <is>
          <t>9785957317708</t>
        </is>
      </c>
      <c r="K576" s="75" t="inlineStr">
        <is>
          <t>Книги</t>
        </is>
      </c>
      <c r="L576" s="22">
        <f>ROUND(100-(F577/(M577/100)),0)</f>
        <v/>
      </c>
      <c r="M576" s="105" t="n">
        <v>625</v>
      </c>
      <c r="N576" s="105" t="n">
        <v>544</v>
      </c>
      <c r="O576" s="20" t="inlineStr">
        <is>
          <t>https://magic-kniga.ru/items/17293</t>
        </is>
      </c>
      <c r="Q576" s="66" t="inlineStr">
        <is>
          <t>Мало</t>
        </is>
      </c>
      <c r="R576" s="20" t="n">
        <v>2</v>
      </c>
      <c r="V576" s="36">
        <f>MATCH(R577,discounts!A:A)</f>
        <v/>
      </c>
      <c r="W576" s="36">
        <f>ADDRESS(V577,$F$7+1,,,"discounts")</f>
        <v/>
      </c>
      <c r="X576" s="36">
        <f>ROUND(IF(ISNA(IF($F$7=0,0,INDIRECT(W577))),0,IF($F$7=0,0,INDIRECT(W577))),0)</f>
        <v/>
      </c>
    </row>
    <row r="577">
      <c r="B577" s="86" t="n"/>
      <c r="C577" s="22" t="n">
        <v>17312</v>
      </c>
      <c r="D577" s="22" t="inlineStr">
        <is>
          <t>Семенова Анастасия</t>
        </is>
      </c>
      <c r="E577" s="22" t="inlineStr">
        <is>
          <t>Книга здоровья для всей семьи</t>
        </is>
      </c>
      <c r="F577" s="105">
        <f>ROUNDUP(N578-(N578/100*X578),0)</f>
        <v/>
      </c>
      <c r="H577" s="22" t="inlineStr">
        <is>
          <t>Крылов</t>
        </is>
      </c>
      <c r="I577" s="22" t="n">
        <v>2009</v>
      </c>
      <c r="J577" s="75" t="inlineStr">
        <is>
          <t>9785971707042</t>
        </is>
      </c>
      <c r="K577" s="75" t="inlineStr">
        <is>
          <t>Книги</t>
        </is>
      </c>
      <c r="L577" s="22">
        <f>ROUND(100-(F578/(M578/100)),0)</f>
        <v/>
      </c>
      <c r="M577" s="105" t="n">
        <v>244</v>
      </c>
      <c r="N577" s="105" t="n">
        <v>213</v>
      </c>
      <c r="O577" s="20" t="inlineStr">
        <is>
          <t>https://magic-kniga.ru/items/17312</t>
        </is>
      </c>
      <c r="Q577" s="66" t="inlineStr">
        <is>
          <t>Мало</t>
        </is>
      </c>
      <c r="R577" s="20" t="n">
        <v>6</v>
      </c>
      <c r="V577" s="36">
        <f>MATCH(R578,discounts!A:A)</f>
        <v/>
      </c>
      <c r="W577" s="36">
        <f>ADDRESS(V578,$F$7+1,,,"discounts")</f>
        <v/>
      </c>
      <c r="X577" s="36">
        <f>ROUND(IF(ISNA(IF($F$7=0,0,INDIRECT(W578))),0,IF($F$7=0,0,INDIRECT(W578))),0)</f>
        <v/>
      </c>
    </row>
    <row r="578">
      <c r="B578" s="86" t="n"/>
      <c r="C578" s="22" t="n">
        <v>17395</v>
      </c>
      <c r="D578" s="22" t="inlineStr">
        <is>
          <t>Дальке Рудигер</t>
        </is>
      </c>
      <c r="E578" s="22" t="inlineStr">
        <is>
          <t>Проблемы сердца и органов кровообращения. Как справиться с сердечными недугами</t>
        </is>
      </c>
      <c r="F578" s="105">
        <f>ROUNDUP(N579-(N579/100*X579),0)</f>
        <v/>
      </c>
      <c r="H578" s="22" t="inlineStr">
        <is>
          <t>Весь</t>
        </is>
      </c>
      <c r="I578" s="22" t="n">
        <v>2012</v>
      </c>
      <c r="J578" s="75" t="inlineStr">
        <is>
          <t>9785957319627</t>
        </is>
      </c>
      <c r="K578" s="75" t="inlineStr">
        <is>
          <t>Книги</t>
        </is>
      </c>
      <c r="L578" s="22">
        <f>ROUND(100-(F579/(M579/100)),0)</f>
        <v/>
      </c>
      <c r="M578" s="105" t="n">
        <v>48</v>
      </c>
      <c r="N578" s="105" t="n">
        <v>42</v>
      </c>
      <c r="O578" s="20" t="inlineStr">
        <is>
          <t>https://magic-kniga.ru/items/17395</t>
        </is>
      </c>
      <c r="Q578" s="66" t="inlineStr">
        <is>
          <t>Мало</t>
        </is>
      </c>
      <c r="R578" s="20" t="n">
        <v>2</v>
      </c>
      <c r="V578" s="36">
        <f>MATCH(R579,discounts!A:A)</f>
        <v/>
      </c>
      <c r="W578" s="36">
        <f>ADDRESS(V579,$F$7+1,,,"discounts")</f>
        <v/>
      </c>
      <c r="X578" s="36">
        <f>ROUND(IF(ISNA(IF($F$7=0,0,INDIRECT(W579))),0,IF($F$7=0,0,INDIRECT(W579))),0)</f>
        <v/>
      </c>
    </row>
    <row r="579">
      <c r="B579" s="86" t="n"/>
      <c r="C579" s="22" t="n">
        <v>5861</v>
      </c>
      <c r="D579" s="22" t="inlineStr">
        <is>
          <t>Дружинин</t>
        </is>
      </c>
      <c r="E579" s="22" t="inlineStr">
        <is>
          <t>Животные-целители</t>
        </is>
      </c>
      <c r="F579" s="105">
        <f>ROUNDUP(N580-(N580/100*X580),0)</f>
        <v/>
      </c>
      <c r="H579" s="22" t="inlineStr">
        <is>
          <t>Издательство А. Голода</t>
        </is>
      </c>
      <c r="I579" s="22" t="n">
        <v>2004</v>
      </c>
      <c r="J579" s="75" t="inlineStr">
        <is>
          <t>9785949740149</t>
        </is>
      </c>
      <c r="K579" s="75" t="inlineStr">
        <is>
          <t>Книги</t>
        </is>
      </c>
      <c r="L579" s="22">
        <f>ROUND(100-(F580/(M580/100)),0)</f>
        <v/>
      </c>
      <c r="M579" s="105" t="n">
        <v>188</v>
      </c>
      <c r="N579" s="105" t="n">
        <v>164</v>
      </c>
      <c r="O579" s="20" t="inlineStr">
        <is>
          <t>https://magic-kniga.ru/items/5861</t>
        </is>
      </c>
      <c r="Q579" s="66" t="inlineStr">
        <is>
          <t>Мало</t>
        </is>
      </c>
      <c r="R579" s="20" t="n">
        <v>6</v>
      </c>
      <c r="V579" s="36">
        <f>MATCH(R580,discounts!A:A)</f>
        <v/>
      </c>
      <c r="W579" s="36">
        <f>ADDRESS(V580,$F$7+1,,,"discounts")</f>
        <v/>
      </c>
      <c r="X579" s="36">
        <f>ROUND(IF(ISNA(IF($F$7=0,0,INDIRECT(W580))),0,IF($F$7=0,0,INDIRECT(W580))),0)</f>
        <v/>
      </c>
    </row>
    <row r="580">
      <c r="B580" s="86" t="n"/>
      <c r="C580" s="22" t="n">
        <v>6258</v>
      </c>
      <c r="D580" s="22" t="inlineStr">
        <is>
          <t>Янг-Сауэрз</t>
        </is>
      </c>
      <c r="E580" s="22" t="inlineStr">
        <is>
          <t>Дух исцеляет. Интуитивные духовные знания в борьбе с раком и другими тяжелыми болезнями</t>
        </is>
      </c>
      <c r="F580" s="105">
        <f>ROUNDUP(N581-(N581/100*X581),0)</f>
        <v/>
      </c>
      <c r="H580" s="22" t="inlineStr">
        <is>
          <t>Весь</t>
        </is>
      </c>
      <c r="I580" s="22" t="n">
        <v>2009</v>
      </c>
      <c r="J580" s="75" t="inlineStr">
        <is>
          <t>9785957316176</t>
        </is>
      </c>
      <c r="K580" s="75" t="inlineStr">
        <is>
          <t>Книги</t>
        </is>
      </c>
      <c r="L580" s="22">
        <f>ROUND(100-(F581/(M581/100)),0)</f>
        <v/>
      </c>
      <c r="M580" s="105" t="n">
        <v>292</v>
      </c>
      <c r="N580" s="105" t="n">
        <v>255</v>
      </c>
      <c r="O580" s="20" t="inlineStr">
        <is>
          <t>https://magic-kniga.ru/items/6258</t>
        </is>
      </c>
      <c r="Q580" s="66" t="inlineStr">
        <is>
          <t>Мало</t>
        </is>
      </c>
      <c r="R580" s="20" t="n">
        <v>2</v>
      </c>
      <c r="V580" s="36">
        <f>MATCH(R581,discounts!A:A)</f>
        <v/>
      </c>
      <c r="W580" s="36">
        <f>ADDRESS(V581,$F$7+1,,,"discounts")</f>
        <v/>
      </c>
      <c r="X580" s="36">
        <f>ROUND(IF(ISNA(IF($F$7=0,0,INDIRECT(W581))),0,IF($F$7=0,0,INDIRECT(W581))),0)</f>
        <v/>
      </c>
    </row>
    <row r="581" ht="15" customHeight="1">
      <c r="B581" s="88" t="inlineStr">
        <is>
          <t>Профилактика болезней</t>
        </is>
      </c>
    </row>
    <row r="582">
      <c r="B582" s="86" t="n"/>
      <c r="C582" s="22" t="n">
        <v>18663</v>
      </c>
      <c r="D582" s="22" t="inlineStr">
        <is>
          <t>Большаков А.В.</t>
        </is>
      </c>
      <c r="E582" s="22" t="inlineStr">
        <is>
          <t>Целебные силы нашего организма, или Как управлять своим здоровьем</t>
        </is>
      </c>
      <c r="F582" s="105">
        <f>ROUNDUP(N583-(N583/100*X583),0)</f>
        <v/>
      </c>
      <c r="H582" s="22" t="inlineStr">
        <is>
          <t>Феникс</t>
        </is>
      </c>
      <c r="I582" s="22" t="n">
        <v>2015</v>
      </c>
      <c r="J582" s="75" t="inlineStr">
        <is>
          <t>9785222242360</t>
        </is>
      </c>
      <c r="K582" s="75" t="inlineStr">
        <is>
          <t>Книги</t>
        </is>
      </c>
      <c r="L582" s="22">
        <f>ROUND(100-(F583/(M583/100)),0)</f>
        <v/>
      </c>
      <c r="M582" s="105" t="n">
        <v>155</v>
      </c>
      <c r="N582" s="105" t="n">
        <v>135</v>
      </c>
      <c r="O582" s="20" t="inlineStr">
        <is>
          <t>https://magic-kniga.ru/items/18663</t>
        </is>
      </c>
      <c r="Q582" s="66" t="inlineStr">
        <is>
          <t>Мало</t>
        </is>
      </c>
      <c r="R582" s="20" t="n">
        <v>5</v>
      </c>
      <c r="V582" s="36">
        <f>MATCH(R583,discounts!A:A)</f>
        <v/>
      </c>
      <c r="W582" s="36">
        <f>ADDRESS(V583,$F$7+1,,,"discounts")</f>
        <v/>
      </c>
      <c r="X582" s="36">
        <f>ROUND(_xlfn.SINGLE(IF(ISNA(_xlfn.SINGLE(IF($F$7=0,0,INDIRECT(W583)))),0,IF($F$7=0,0,INDIRECT(W583)))),0)</f>
        <v/>
      </c>
    </row>
    <row r="583">
      <c r="B583" s="86" t="n"/>
      <c r="C583" s="22" t="n">
        <v>18902</v>
      </c>
      <c r="D583" s="22" t="inlineStr">
        <is>
          <t>Попова Ю.С.</t>
        </is>
      </c>
      <c r="E583" s="22" t="inlineStr">
        <is>
          <t>Болезни сердца и сосудов: Диагностика, лечение, профилактика</t>
        </is>
      </c>
      <c r="F583" s="105">
        <f>ROUNDUP(N584-(N584/100*X584),0)</f>
        <v/>
      </c>
      <c r="H583" s="22" t="inlineStr">
        <is>
          <t>Амрита-русь</t>
        </is>
      </c>
      <c r="I583" s="22" t="n">
        <v>2013</v>
      </c>
      <c r="J583" s="75" t="inlineStr">
        <is>
          <t>9785906304414</t>
        </is>
      </c>
      <c r="K583" s="75" t="inlineStr">
        <is>
          <t>Книги</t>
        </is>
      </c>
      <c r="L583" s="22">
        <f>ROUND(100-(F584/(M584/100)),0)</f>
        <v/>
      </c>
      <c r="M583" s="105" t="n">
        <v>292</v>
      </c>
      <c r="N583" s="105" t="n">
        <v>255</v>
      </c>
      <c r="O583" s="20" t="inlineStr">
        <is>
          <t>https://magic-kniga.ru/items/18902</t>
        </is>
      </c>
      <c r="Q583" s="66" t="inlineStr">
        <is>
          <t>Мало</t>
        </is>
      </c>
      <c r="R583" s="20" t="n">
        <v>2</v>
      </c>
      <c r="V583" s="36">
        <f>MATCH(R584,discounts!A:A)</f>
        <v/>
      </c>
      <c r="W583" s="36">
        <f>ADDRESS(V584,$F$7+1,,,"discounts")</f>
        <v/>
      </c>
      <c r="X583" s="36">
        <f>ROUND(_xlfn.SINGLE(IF(ISNA(_xlfn.SINGLE(IF($F$7=0,0,INDIRECT(W584)))),0,IF($F$7=0,0,INDIRECT(W584)))),0)</f>
        <v/>
      </c>
    </row>
    <row r="584">
      <c r="B584" s="86" t="n"/>
      <c r="C584" s="22" t="n">
        <v>22962</v>
      </c>
      <c r="D584" s="22" t="inlineStr">
        <is>
          <t>Живая Любава</t>
        </is>
      </c>
      <c r="E584" s="22" t="inlineStr">
        <is>
          <t>Экологичное питание. Натуральное, природное, живое!</t>
        </is>
      </c>
      <c r="F584" s="105">
        <f>ROUNDUP(N585-(N585/100*X585),0)</f>
        <v/>
      </c>
      <c r="H584" s="22" t="inlineStr">
        <is>
          <t>Амрита-русь</t>
        </is>
      </c>
      <c r="I584" s="22" t="n">
        <v>2014</v>
      </c>
      <c r="J584" s="75" t="inlineStr">
        <is>
          <t>9785000531631</t>
        </is>
      </c>
      <c r="K584" s="75" t="inlineStr">
        <is>
          <t>Книги</t>
        </is>
      </c>
      <c r="L584" s="22">
        <f>ROUND(100-(F585/(M585/100)),0)</f>
        <v/>
      </c>
      <c r="M584" s="105" t="n">
        <v>1739</v>
      </c>
      <c r="N584" s="105" t="n">
        <v>1513</v>
      </c>
      <c r="O584" s="20" t="inlineStr">
        <is>
          <t>https://magic-kniga.ru/items/22962</t>
        </is>
      </c>
      <c r="Q584" s="66" t="inlineStr">
        <is>
          <t>Мало</t>
        </is>
      </c>
      <c r="R584" s="20" t="n">
        <v>2</v>
      </c>
      <c r="V584" s="36">
        <f>MATCH(R585,discounts!A:A)</f>
        <v/>
      </c>
      <c r="W584" s="36">
        <f>ADDRESS(V585,$F$7+1,,,"discounts")</f>
        <v/>
      </c>
      <c r="X584" s="36">
        <f>ROUND(_xlfn.SINGLE(IF(ISNA(_xlfn.SINGLE(IF($F$7=0,0,INDIRECT(W585)))),0,IF($F$7=0,0,INDIRECT(W585)))),0)</f>
        <v/>
      </c>
    </row>
    <row r="585">
      <c r="B585" s="86" t="n"/>
      <c r="C585" s="22" t="n">
        <v>23432</v>
      </c>
      <c r="D585" s="22" t="inlineStr">
        <is>
          <t>Новикова Зоя</t>
        </is>
      </c>
      <c r="E585" s="22" t="inlineStr">
        <is>
          <t>Опасные родинки</t>
        </is>
      </c>
      <c r="F585" s="105">
        <f>ROUNDUP(N586-(N586/100*X586),0)</f>
        <v/>
      </c>
      <c r="H585" s="22" t="inlineStr">
        <is>
          <t>Эксмо пресс</t>
        </is>
      </c>
      <c r="I585" s="22" t="n">
        <v>2013</v>
      </c>
      <c r="J585" s="75" t="inlineStr">
        <is>
          <t>9785699649778</t>
        </is>
      </c>
      <c r="K585" s="75" t="inlineStr">
        <is>
          <t>Книги</t>
        </is>
      </c>
      <c r="L585" s="22">
        <f>ROUND(100-(F586/(M586/100)),0)</f>
        <v/>
      </c>
      <c r="M585" s="105" t="n">
        <v>99</v>
      </c>
      <c r="N585" s="105" t="n">
        <v>87</v>
      </c>
      <c r="O585" s="20" t="inlineStr">
        <is>
          <t>https://magic-kniga.ru/items/23432</t>
        </is>
      </c>
      <c r="Q585" s="66" t="inlineStr">
        <is>
          <t>Мало</t>
        </is>
      </c>
      <c r="R585" s="20" t="n">
        <v>5</v>
      </c>
      <c r="V585" s="36">
        <f>MATCH(R586,discounts!A:A)</f>
        <v/>
      </c>
      <c r="W585" s="36">
        <f>ADDRESS(V586,$F$7+1,,,"discounts")</f>
        <v/>
      </c>
      <c r="X585" s="36">
        <f>ROUND(_xlfn.SINGLE(IF(ISNA(_xlfn.SINGLE(IF($F$7=0,0,INDIRECT(W586)))),0,IF($F$7=0,0,INDIRECT(W586)))),0)</f>
        <v/>
      </c>
    </row>
    <row r="586" ht="15" customHeight="1">
      <c r="B586" s="88" t="inlineStr">
        <is>
          <t>Самодиагностика</t>
        </is>
      </c>
    </row>
    <row r="587">
      <c r="B587" s="86" t="n"/>
      <c r="C587" s="22" t="n">
        <v>18663</v>
      </c>
      <c r="D587" s="22" t="inlineStr">
        <is>
          <t>Большаков А.В.</t>
        </is>
      </c>
      <c r="E587" s="22" t="inlineStr">
        <is>
          <t>Целебные силы нашего организма, или Как управлять своим здоровьем</t>
        </is>
      </c>
      <c r="F587" s="105">
        <f>ROUNDUP(N588-(N588/100*X588),0)</f>
        <v/>
      </c>
      <c r="H587" s="22" t="inlineStr">
        <is>
          <t>Феникс</t>
        </is>
      </c>
      <c r="I587" s="22" t="n">
        <v>2015</v>
      </c>
      <c r="J587" s="75" t="inlineStr">
        <is>
          <t>9785222242360</t>
        </is>
      </c>
      <c r="K587" s="75" t="inlineStr">
        <is>
          <t>Книги</t>
        </is>
      </c>
      <c r="L587" s="22">
        <f>ROUND(100-(F588/(M588/100)),0)</f>
        <v/>
      </c>
      <c r="M587" s="105" t="n">
        <v>155</v>
      </c>
      <c r="N587" s="105" t="n">
        <v>135</v>
      </c>
      <c r="O587" s="20" t="inlineStr">
        <is>
          <t>https://magic-kniga.ru/items/18663</t>
        </is>
      </c>
      <c r="Q587" s="66" t="inlineStr">
        <is>
          <t>Мало</t>
        </is>
      </c>
      <c r="R587" s="20" t="n">
        <v>5</v>
      </c>
      <c r="V587" s="36">
        <f>MATCH(R588,discounts!A:A)</f>
        <v/>
      </c>
      <c r="W587" s="36">
        <f>ADDRESS(V588,$F$7+1,,,"discounts")</f>
        <v/>
      </c>
      <c r="X587" s="36">
        <f>ROUND(IF(ISNA(IF($F$7=0,0,INDIRECT(W588))),0,IF($F$7=0,0,INDIRECT(W588))),0)</f>
        <v/>
      </c>
    </row>
    <row r="588" ht="15" customHeight="1">
      <c r="B588" s="88" t="inlineStr">
        <is>
          <t>Сборники рецептов</t>
        </is>
      </c>
    </row>
    <row r="589">
      <c r="B589" s="86" t="n"/>
      <c r="C589" s="22" t="n">
        <v>9958</v>
      </c>
      <c r="D589" s="22" t="inlineStr">
        <is>
          <t>Корнеев А.</t>
        </is>
      </c>
      <c r="E589" s="22" t="inlineStr">
        <is>
          <t>Современный лечебник профессиональных заболеваний человека</t>
        </is>
      </c>
      <c r="F589" s="105">
        <f>ROUNDUP(N590-(N590/100*X590),0)</f>
        <v/>
      </c>
      <c r="H589" s="22" t="inlineStr">
        <is>
          <t>Удача</t>
        </is>
      </c>
      <c r="I589" s="22" t="n">
        <v>2009</v>
      </c>
      <c r="J589" s="75" t="inlineStr">
        <is>
          <t>9785913141958</t>
        </is>
      </c>
      <c r="K589" s="75" t="inlineStr">
        <is>
          <t>Книги</t>
        </is>
      </c>
      <c r="L589" s="22">
        <f>ROUND(100-(F590/(M590/100)),0)</f>
        <v/>
      </c>
      <c r="M589" s="105" t="n">
        <v>30</v>
      </c>
      <c r="N589" s="105" t="n">
        <v>27</v>
      </c>
      <c r="O589" s="20" t="inlineStr">
        <is>
          <t>https://magic-kniga.ru/items/9958</t>
        </is>
      </c>
      <c r="Q589" s="66" t="inlineStr">
        <is>
          <t>Мало</t>
        </is>
      </c>
      <c r="R589" s="20" t="n">
        <v>7</v>
      </c>
      <c r="V589" s="36">
        <f>MATCH(R590,discounts!A:A)</f>
        <v/>
      </c>
      <c r="W589" s="36">
        <f>ADDRESS(V590,$F$7+1,,,"discounts")</f>
        <v/>
      </c>
      <c r="X589" s="36">
        <f>ROUND(_xlfn.SINGLE(IF(ISNA(_xlfn.SINGLE(IF($F$7=0,0,INDIRECT(W590)))),0,IF($F$7=0,0,INDIRECT(W590)))),0)</f>
        <v/>
      </c>
    </row>
    <row r="590">
      <c r="B590" s="86" t="n"/>
      <c r="C590" s="22" t="n">
        <v>10019</v>
      </c>
      <c r="D590" s="22" t="inlineStr">
        <is>
          <t>Родионова О.Н.</t>
        </is>
      </c>
      <c r="E590" s="22" t="inlineStr">
        <is>
          <t>Радикулит. Лучшие методы лечения</t>
        </is>
      </c>
      <c r="F590" s="105">
        <f>ROUNDUP(N591-(N591/100*X591),0)</f>
        <v/>
      </c>
      <c r="H590" s="22" t="inlineStr">
        <is>
          <t>Вектор</t>
        </is>
      </c>
      <c r="I590" s="22" t="n">
        <v>2008</v>
      </c>
      <c r="J590" s="75" t="inlineStr">
        <is>
          <t>9785968409706</t>
        </is>
      </c>
      <c r="K590" s="75" t="inlineStr">
        <is>
          <t>Книги</t>
        </is>
      </c>
      <c r="L590" s="22">
        <f>ROUND(100-(F591/(M591/100)),0)</f>
        <v/>
      </c>
      <c r="M590" s="105" t="n">
        <v>43</v>
      </c>
      <c r="N590" s="105" t="n">
        <v>38</v>
      </c>
      <c r="O590" s="20" t="inlineStr">
        <is>
          <t>https://magic-kniga.ru/items/10019</t>
        </is>
      </c>
      <c r="Q590" s="66" t="inlineStr">
        <is>
          <t>Мало</t>
        </is>
      </c>
      <c r="R590" s="20" t="n">
        <v>4</v>
      </c>
      <c r="V590" s="36">
        <f>MATCH(R591,discounts!A:A)</f>
        <v/>
      </c>
      <c r="W590" s="36">
        <f>ADDRESS(V591,$F$7+1,,,"discounts")</f>
        <v/>
      </c>
      <c r="X590" s="36">
        <f>ROUND(_xlfn.SINGLE(IF(ISNA(_xlfn.SINGLE(IF($F$7=0,0,INDIRECT(W591)))),0,IF($F$7=0,0,INDIRECT(W591)))),0)</f>
        <v/>
      </c>
    </row>
    <row r="591" ht="15" customHeight="1">
      <c r="B591" s="88" t="inlineStr">
        <is>
          <t>Мысли творящие здоровье</t>
        </is>
      </c>
    </row>
    <row r="592">
      <c r="B592" s="86" t="n"/>
      <c r="C592" s="22" t="n">
        <v>7231</v>
      </c>
      <c r="D592" s="22" t="inlineStr">
        <is>
          <t>Сытин Георгий Николаевич</t>
        </is>
      </c>
      <c r="E592" s="22" t="inlineStr">
        <is>
          <t>Мысли, творящие красоту и молодость женщины до 100 лет и дальше</t>
        </is>
      </c>
      <c r="F592" s="105">
        <f>ROUNDUP(N593-(N593/100*X593),0)</f>
        <v/>
      </c>
      <c r="H592" s="22" t="inlineStr">
        <is>
          <t>Весь</t>
        </is>
      </c>
      <c r="I592" s="22" t="n">
        <v>2010</v>
      </c>
      <c r="J592" s="75" t="inlineStr">
        <is>
          <t>9785957306429</t>
        </is>
      </c>
      <c r="K592" s="75" t="inlineStr">
        <is>
          <t>Книги</t>
        </is>
      </c>
      <c r="L592" s="22">
        <f>ROUND(100-(F593/(M593/100)),0)</f>
        <v/>
      </c>
      <c r="M592" s="105" t="n">
        <v>403</v>
      </c>
      <c r="N592" s="105" t="n">
        <v>351</v>
      </c>
      <c r="O592" s="20" t="inlineStr">
        <is>
          <t>https://magic-kniga.ru/items/7231</t>
        </is>
      </c>
      <c r="Q592" s="66" t="inlineStr">
        <is>
          <t>Мало</t>
        </is>
      </c>
      <c r="R592" s="20" t="n">
        <v>3</v>
      </c>
      <c r="V592" s="36">
        <f>MATCH(R593,discounts!A:A)</f>
        <v/>
      </c>
      <c r="W592" s="36">
        <f>ADDRESS(V593,$F$7+1,,,"discounts")</f>
        <v/>
      </c>
      <c r="X592" s="36">
        <f>ROUND(_xlfn.SINGLE(IF(ISNA(_xlfn.SINGLE(IF($F$7=0,0,INDIRECT(W593)))),0,IF($F$7=0,0,INDIRECT(W593)))),0)</f>
        <v/>
      </c>
    </row>
    <row r="593">
      <c r="B593" s="86" t="n"/>
      <c r="C593" s="22" t="n">
        <v>7235</v>
      </c>
      <c r="D593" s="22" t="inlineStr">
        <is>
          <t>Сытин Георгий Николаевич</t>
        </is>
      </c>
      <c r="E593" s="22" t="inlineStr">
        <is>
          <t>Мысли, творящие сильную волю</t>
        </is>
      </c>
      <c r="F593" s="105">
        <f>ROUNDUP(N594-(N594/100*X594),0)</f>
        <v/>
      </c>
      <c r="H593" s="22" t="inlineStr">
        <is>
          <t>Весь</t>
        </is>
      </c>
      <c r="I593" s="22" t="n">
        <v>2007</v>
      </c>
      <c r="J593" s="75" t="inlineStr">
        <is>
          <t>9785957310013</t>
        </is>
      </c>
      <c r="K593" s="75" t="inlineStr">
        <is>
          <t>Книги</t>
        </is>
      </c>
      <c r="L593" s="22">
        <f>ROUND(100-(F594/(M594/100)),0)</f>
        <v/>
      </c>
      <c r="M593" s="105" t="n">
        <v>403</v>
      </c>
      <c r="N593" s="105" t="n">
        <v>351</v>
      </c>
      <c r="O593" s="20" t="inlineStr">
        <is>
          <t>https://magic-kniga.ru/items/7235</t>
        </is>
      </c>
      <c r="Q593" s="66" t="inlineStr">
        <is>
          <t>Мало</t>
        </is>
      </c>
      <c r="R593" s="20" t="n">
        <v>2</v>
      </c>
      <c r="V593" s="36">
        <f>MATCH(R594,discounts!A:A)</f>
        <v/>
      </c>
      <c r="W593" s="36">
        <f>ADDRESS(V594,$F$7+1,,,"discounts")</f>
        <v/>
      </c>
      <c r="X593" s="36">
        <f>ROUND(_xlfn.SINGLE(IF(ISNA(_xlfn.SINGLE(IF($F$7=0,0,INDIRECT(W594)))),0,IF($F$7=0,0,INDIRECT(W594)))),0)</f>
        <v/>
      </c>
    </row>
    <row r="594">
      <c r="B594" s="86" t="n"/>
      <c r="C594" s="22" t="n">
        <v>15466</v>
      </c>
      <c r="D594" s="22" t="inlineStr">
        <is>
          <t>Зюман А</t>
        </is>
      </c>
      <c r="E594" s="22" t="inlineStr">
        <is>
          <t>В плену иллюзий или как мысль возвращает здоровье</t>
        </is>
      </c>
      <c r="F594" s="105">
        <f>ROUNDUP(N595-(N595/100*X595),0)</f>
        <v/>
      </c>
      <c r="H594" s="22" t="inlineStr">
        <is>
          <t>Золотое сечение</t>
        </is>
      </c>
      <c r="I594" s="22" t="n">
        <v>2012</v>
      </c>
      <c r="J594" s="75" t="inlineStr">
        <is>
          <t>9785910781911</t>
        </is>
      </c>
      <c r="K594" s="75" t="inlineStr">
        <is>
          <t>Книги</t>
        </is>
      </c>
      <c r="L594" s="22">
        <f>ROUND(100-(F595/(M595/100)),0)</f>
        <v/>
      </c>
      <c r="M594" s="105" t="n">
        <v>292</v>
      </c>
      <c r="N594" s="105" t="n">
        <v>255</v>
      </c>
      <c r="O594" s="20" t="inlineStr">
        <is>
          <t>https://magic-kniga.ru/items/15466</t>
        </is>
      </c>
      <c r="Q594" s="66" t="inlineStr">
        <is>
          <t>Мало</t>
        </is>
      </c>
      <c r="R594" s="20" t="n">
        <v>6</v>
      </c>
      <c r="V594" s="36">
        <f>MATCH(R595,discounts!A:A)</f>
        <v/>
      </c>
      <c r="W594" s="36">
        <f>ADDRESS(V595,$F$7+1,,,"discounts")</f>
        <v/>
      </c>
      <c r="X594" s="36">
        <f>ROUND(_xlfn.SINGLE(IF(ISNA(_xlfn.SINGLE(IF($F$7=0,0,INDIRECT(W595)))),0,IF($F$7=0,0,INDIRECT(W595)))),0)</f>
        <v/>
      </c>
    </row>
    <row r="595" ht="15" customHeight="1">
      <c r="B595" s="88" t="inlineStr">
        <is>
          <t>Ароматерапия</t>
        </is>
      </c>
    </row>
    <row r="596">
      <c r="B596" s="86" t="n"/>
      <c r="C596" s="22" t="n">
        <v>19276</v>
      </c>
      <c r="E596" s="22" t="inlineStr">
        <is>
          <t>Ароматерапия. Профилактика и лечение заболеваний. Что необходимо знать о лечебных свойствах эфирных масел</t>
        </is>
      </c>
      <c r="F596" s="105">
        <f>ROUNDUP(N597-(N597/100*X597),0)</f>
        <v/>
      </c>
      <c r="H596" s="22" t="inlineStr">
        <is>
          <t>Амрита-русь</t>
        </is>
      </c>
      <c r="I596" s="22" t="n">
        <v>2017</v>
      </c>
      <c r="J596" s="75" t="inlineStr">
        <is>
          <t>9785413013502</t>
        </is>
      </c>
      <c r="K596" s="75" t="inlineStr">
        <is>
          <t>Книги</t>
        </is>
      </c>
      <c r="L596" s="22">
        <f>ROUND(100-(F597/(M597/100)),0)</f>
        <v/>
      </c>
      <c r="M596" s="105" t="n">
        <v>325</v>
      </c>
      <c r="N596" s="105" t="n">
        <v>283</v>
      </c>
      <c r="O596" s="20" t="inlineStr">
        <is>
          <t>https://magic-kniga.ru/items/19276</t>
        </is>
      </c>
      <c r="Q596" s="66" t="inlineStr">
        <is>
          <t>Мало</t>
        </is>
      </c>
      <c r="R596" s="20" t="n">
        <v>7</v>
      </c>
      <c r="V596" s="36">
        <f>MATCH(R597,discounts!A:A)</f>
        <v/>
      </c>
      <c r="W596" s="36">
        <f>ADDRESS(V597,$F$7+1,,,"discounts")</f>
        <v/>
      </c>
      <c r="X596" s="36">
        <f>ROUND(IF(ISNA(IF($F$7=0,0,INDIRECT(W597))),0,IF($F$7=0,0,INDIRECT(W597))),0)</f>
        <v/>
      </c>
    </row>
    <row r="597" ht="15" customHeight="1">
      <c r="B597" s="88" t="inlineStr">
        <is>
          <t>Книги по духовным практикам</t>
        </is>
      </c>
    </row>
    <row r="598">
      <c r="B598" s="86" t="n"/>
      <c r="C598" s="22" t="n">
        <v>19946</v>
      </c>
      <c r="D598" s="22" t="inlineStr">
        <is>
          <t>Трощенко Сергей Николаевич</t>
        </is>
      </c>
      <c r="E598" s="22" t="inlineStr">
        <is>
          <t>Иероглифы. Прописные истины духовного роста</t>
        </is>
      </c>
      <c r="F598" s="105">
        <f>ROUNDUP(N599-(N599/100*X599),0)</f>
        <v/>
      </c>
      <c r="H598" s="22" t="inlineStr">
        <is>
          <t>Весь</t>
        </is>
      </c>
      <c r="I598" s="22" t="n">
        <v>2013</v>
      </c>
      <c r="J598" s="75" t="inlineStr">
        <is>
          <t>9785957325277</t>
        </is>
      </c>
      <c r="K598" s="75" t="inlineStr">
        <is>
          <t>Книги</t>
        </is>
      </c>
      <c r="L598" s="22">
        <f>ROUND(100-(F599/(M599/100)),0)</f>
        <v/>
      </c>
      <c r="M598" s="105" t="n">
        <v>585</v>
      </c>
      <c r="N598" s="105" t="n">
        <v>509</v>
      </c>
      <c r="O598" s="20" t="inlineStr">
        <is>
          <t>https://magic-kniga.ru/items/19946</t>
        </is>
      </c>
      <c r="Q598" s="66" t="inlineStr">
        <is>
          <t>Мало</t>
        </is>
      </c>
      <c r="R598" s="20" t="n">
        <v>4</v>
      </c>
      <c r="V598" s="36">
        <f>MATCH(R599,discounts!A:A)</f>
        <v/>
      </c>
      <c r="W598" s="36">
        <f>ADDRESS(V599,$F$7+1,,,"discounts")</f>
        <v/>
      </c>
      <c r="X598" s="36">
        <f>ROUND(IF(ISNA(IF($F$7=0,0,INDIRECT(W599))),0,IF($F$7=0,0,INDIRECT(W599))),0)</f>
        <v/>
      </c>
    </row>
    <row r="599">
      <c r="B599" s="86" t="n"/>
      <c r="C599" s="22" t="n">
        <v>20513</v>
      </c>
      <c r="D599" s="22" t="inlineStr">
        <is>
          <t>Кристал Филлис</t>
        </is>
      </c>
      <c r="E599" s="22" t="inlineStr">
        <is>
          <t>Обуздание ума</t>
        </is>
      </c>
      <c r="F599" s="105">
        <f>ROUNDUP(N600-(N600/100*X600),0)</f>
        <v/>
      </c>
      <c r="H599" s="22" t="inlineStr">
        <is>
          <t>Амрита-русь</t>
        </is>
      </c>
      <c r="I599" s="22" t="n">
        <v>2014</v>
      </c>
      <c r="J599" s="75" t="inlineStr">
        <is>
          <t>9785000531174</t>
        </is>
      </c>
      <c r="K599" s="75" t="inlineStr">
        <is>
          <t>Книги</t>
        </is>
      </c>
      <c r="L599" s="22">
        <f>ROUND(100-(F600/(M600/100)),0)</f>
        <v/>
      </c>
      <c r="M599" s="105" t="n">
        <v>52</v>
      </c>
      <c r="N599" s="105" t="n">
        <v>46</v>
      </c>
      <c r="O599" s="20" t="inlineStr">
        <is>
          <t>https://magic-kniga.ru/items/20513</t>
        </is>
      </c>
      <c r="Q599" s="66" t="inlineStr">
        <is>
          <t>Мало</t>
        </is>
      </c>
      <c r="R599" s="20" t="n">
        <v>2</v>
      </c>
      <c r="V599" s="36">
        <f>MATCH(R600,discounts!A:A)</f>
        <v/>
      </c>
      <c r="W599" s="36">
        <f>ADDRESS(V600,$F$7+1,,,"discounts")</f>
        <v/>
      </c>
      <c r="X599" s="36">
        <f>ROUND(IF(ISNA(IF($F$7=0,0,INDIRECT(W600))),0,IF($F$7=0,0,INDIRECT(W600))),0)</f>
        <v/>
      </c>
    </row>
    <row r="600">
      <c r="B600" s="86" t="n"/>
      <c r="C600" s="22" t="n">
        <v>14341</v>
      </c>
      <c r="D600" s="22" t="inlineStr">
        <is>
          <t>Свердлова Татьяна</t>
        </is>
      </c>
      <c r="E600" s="22" t="inlineStr">
        <is>
          <t>Путь открытого сердца. Послание идущему, или Как попросить, получить и принять Божественную помощь</t>
        </is>
      </c>
      <c r="F600" s="105">
        <f>ROUNDUP(N601-(N601/100*X601),0)</f>
        <v/>
      </c>
      <c r="H600" s="22" t="inlineStr">
        <is>
          <t>Вектор</t>
        </is>
      </c>
      <c r="I600" s="22" t="n">
        <v>2012</v>
      </c>
      <c r="J600" s="75" t="inlineStr">
        <is>
          <t>9785968419699</t>
        </is>
      </c>
      <c r="K600" s="75" t="inlineStr">
        <is>
          <t>Книги</t>
        </is>
      </c>
      <c r="L600" s="22">
        <f>ROUND(100-(F601/(M601/100)),0)</f>
        <v/>
      </c>
      <c r="M600" s="105" t="n">
        <v>175</v>
      </c>
      <c r="N600" s="105" t="n">
        <v>153</v>
      </c>
      <c r="O600" s="20" t="inlineStr">
        <is>
          <t>https://magic-kniga.ru/items/14341</t>
        </is>
      </c>
      <c r="Q600" s="66" t="inlineStr">
        <is>
          <t>Мало</t>
        </is>
      </c>
      <c r="R600" s="20" t="n">
        <v>5</v>
      </c>
      <c r="V600" s="36">
        <f>MATCH(R601,discounts!A:A)</f>
        <v/>
      </c>
      <c r="W600" s="36">
        <f>ADDRESS(V601,$F$7+1,,,"discounts")</f>
        <v/>
      </c>
      <c r="X600" s="36">
        <f>ROUND(IF(ISNA(IF($F$7=0,0,INDIRECT(W601))),0,IF($F$7=0,0,INDIRECT(W601))),0)</f>
        <v/>
      </c>
    </row>
    <row r="601">
      <c r="B601" s="86" t="n"/>
      <c r="C601" s="22" t="n">
        <v>14770</v>
      </c>
      <c r="D601" s="22" t="inlineStr">
        <is>
          <t>Кэррингтон-Смит Сандра</t>
        </is>
      </c>
      <c r="E601" s="22" t="inlineStr">
        <is>
          <t>Поддержание порядка в душе: практическое руководство по достижению эмоционального комфорта</t>
        </is>
      </c>
      <c r="F601" s="105">
        <f>ROUNDUP(N602-(N602/100*X602),0)</f>
        <v/>
      </c>
      <c r="H601" s="22" t="inlineStr">
        <is>
          <t>Весь</t>
        </is>
      </c>
      <c r="I601" s="22" t="n">
        <v>2012</v>
      </c>
      <c r="J601" s="75" t="inlineStr">
        <is>
          <t>9785957323822</t>
        </is>
      </c>
      <c r="K601" s="75" t="inlineStr">
        <is>
          <t>Книги</t>
        </is>
      </c>
      <c r="L601" s="22">
        <f>ROUND(100-(F602/(M602/100)),0)</f>
        <v/>
      </c>
      <c r="M601" s="105" t="n">
        <v>999</v>
      </c>
      <c r="N601" s="105" t="n">
        <v>870</v>
      </c>
      <c r="O601" s="20" t="inlineStr">
        <is>
          <t>https://magic-kniga.ru/items/14770</t>
        </is>
      </c>
      <c r="Q601" s="66" t="inlineStr">
        <is>
          <t>Мало</t>
        </is>
      </c>
      <c r="R601" s="20" t="n">
        <v>2</v>
      </c>
      <c r="V601" s="36">
        <f>MATCH(R602,discounts!A:A)</f>
        <v/>
      </c>
      <c r="W601" s="36">
        <f>ADDRESS(V602,$F$7+1,,,"discounts")</f>
        <v/>
      </c>
      <c r="X601" s="36">
        <f>ROUND(IF(ISNA(IF($F$7=0,0,INDIRECT(W602))),0,IF($F$7=0,0,INDIRECT(W602))),0)</f>
        <v/>
      </c>
    </row>
    <row r="602">
      <c r="B602" s="86" t="n"/>
      <c r="C602" s="22" t="n">
        <v>14816</v>
      </c>
      <c r="D602" s="22" t="inlineStr">
        <is>
          <t>Бендер Ш.</t>
        </is>
      </c>
      <c r="E602" s="22" t="inlineStr">
        <is>
          <t>Энергия веры. Психологические навыки фокусировки намерения</t>
        </is>
      </c>
      <c r="F602" s="105">
        <f>ROUNDUP(N603-(N603/100*X603),0)</f>
        <v/>
      </c>
      <c r="H602" s="22" t="inlineStr">
        <is>
          <t>Весь</t>
        </is>
      </c>
      <c r="I602" s="22" t="n">
        <v>2011</v>
      </c>
      <c r="J602" s="75" t="inlineStr">
        <is>
          <t>9785957317210</t>
        </is>
      </c>
      <c r="K602" s="75" t="inlineStr">
        <is>
          <t>Книги</t>
        </is>
      </c>
      <c r="L602" s="22">
        <f>ROUND(100-(F603/(M603/100)),0)</f>
        <v/>
      </c>
      <c r="M602" s="105" t="n">
        <v>1455</v>
      </c>
      <c r="N602" s="105" t="n">
        <v>1266</v>
      </c>
      <c r="O602" s="20" t="inlineStr">
        <is>
          <t>https://magic-kniga.ru/items/14816</t>
        </is>
      </c>
      <c r="Q602" s="66" t="inlineStr">
        <is>
          <t>Мало</t>
        </is>
      </c>
      <c r="R602" s="20" t="n">
        <v>2</v>
      </c>
      <c r="V602" s="36">
        <f>MATCH(R603,discounts!A:A)</f>
        <v/>
      </c>
      <c r="W602" s="36">
        <f>ADDRESS(V603,$F$7+1,,,"discounts")</f>
        <v/>
      </c>
      <c r="X602" s="36">
        <f>ROUND(IF(ISNA(IF($F$7=0,0,INDIRECT(W603))),0,IF($F$7=0,0,INDIRECT(W603))),0)</f>
        <v/>
      </c>
    </row>
    <row r="603">
      <c r="B603" s="86" t="n"/>
      <c r="C603" s="22" t="n">
        <v>15798</v>
      </c>
      <c r="D603" s="22" t="inlineStr">
        <is>
          <t>Евграфова Е.</t>
        </is>
      </c>
      <c r="E603" s="22" t="inlineStr">
        <is>
          <t>Достичь просветления в современных условиях</t>
        </is>
      </c>
      <c r="F603" s="105">
        <f>ROUNDUP(N604-(N604/100*X604),0)</f>
        <v/>
      </c>
      <c r="H603" s="22" t="inlineStr">
        <is>
          <t>Золотое сечение</t>
        </is>
      </c>
      <c r="I603" s="22" t="n">
        <v>2012</v>
      </c>
      <c r="J603" s="75" t="inlineStr">
        <is>
          <t>9785910781928</t>
        </is>
      </c>
      <c r="K603" s="75" t="inlineStr">
        <is>
          <t>Книги</t>
        </is>
      </c>
      <c r="L603" s="22">
        <f>ROUND(100-(F604/(M604/100)),0)</f>
        <v/>
      </c>
      <c r="M603" s="105" t="n">
        <v>500</v>
      </c>
      <c r="N603" s="105" t="n">
        <v>435</v>
      </c>
      <c r="O603" s="20" t="inlineStr">
        <is>
          <t>https://magic-kniga.ru/items/15798</t>
        </is>
      </c>
      <c r="Q603" s="66" t="inlineStr">
        <is>
          <t>Мало</t>
        </is>
      </c>
      <c r="R603" s="20" t="n">
        <v>6</v>
      </c>
      <c r="V603" s="36">
        <f>MATCH(R604,discounts!A:A)</f>
        <v/>
      </c>
      <c r="W603" s="36">
        <f>ADDRESS(V604,$F$7+1,,,"discounts")</f>
        <v/>
      </c>
      <c r="X603" s="36">
        <f>ROUND(IF(ISNA(IF($F$7=0,0,INDIRECT(W604))),0,IF($F$7=0,0,INDIRECT(W604))),0)</f>
        <v/>
      </c>
    </row>
    <row r="604">
      <c r="B604" s="86" t="n"/>
      <c r="C604" s="22" t="n">
        <v>16059</v>
      </c>
      <c r="E604" s="22" t="inlineStr">
        <is>
          <t>Путь к истине</t>
        </is>
      </c>
      <c r="F604" s="105">
        <f>ROUNDUP(N605-(N605/100*X605),0)</f>
        <v/>
      </c>
      <c r="H604" s="22" t="inlineStr">
        <is>
          <t>Медков</t>
        </is>
      </c>
      <c r="I604" s="22" t="n">
        <v>2013</v>
      </c>
      <c r="J604" s="75" t="inlineStr">
        <is>
          <t>9785902582311</t>
        </is>
      </c>
      <c r="K604" s="75" t="inlineStr">
        <is>
          <t>Книги</t>
        </is>
      </c>
      <c r="L604" s="22">
        <f>ROUND(100-(F605/(M605/100)),0)</f>
        <v/>
      </c>
      <c r="M604" s="105" t="n">
        <v>711</v>
      </c>
      <c r="N604" s="105" t="n">
        <v>619</v>
      </c>
      <c r="O604" s="20" t="inlineStr">
        <is>
          <t>https://magic-kniga.ru/items/16059</t>
        </is>
      </c>
      <c r="Q604" s="66" t="inlineStr">
        <is>
          <t>Мало</t>
        </is>
      </c>
      <c r="R604" s="20" t="n">
        <v>7</v>
      </c>
      <c r="V604" s="36">
        <f>MATCH(R605,discounts!A:A)</f>
        <v/>
      </c>
      <c r="W604" s="36">
        <f>ADDRESS(V605,$F$7+1,,,"discounts")</f>
        <v/>
      </c>
      <c r="X604" s="36">
        <f>ROUND(IF(ISNA(IF($F$7=0,0,INDIRECT(W605))),0,IF($F$7=0,0,INDIRECT(W605))),0)</f>
        <v/>
      </c>
    </row>
    <row r="605">
      <c r="B605" s="86" t="n"/>
      <c r="C605" s="22" t="n">
        <v>17260</v>
      </c>
      <c r="D605" s="22" t="inlineStr">
        <is>
          <t>Сиворд Брайн Люк</t>
        </is>
      </c>
      <c r="E605" s="22" t="inlineStr">
        <is>
          <t>Жизнь в гармонии. Стресс как стимул к духовному росту</t>
        </is>
      </c>
      <c r="F605" s="105">
        <f>ROUNDUP(N606-(N606/100*X606),0)</f>
        <v/>
      </c>
      <c r="H605" s="22" t="inlineStr">
        <is>
          <t>Весь</t>
        </is>
      </c>
      <c r="I605" s="22" t="n">
        <v>2011</v>
      </c>
      <c r="J605" s="75" t="inlineStr">
        <is>
          <t>9785957318453</t>
        </is>
      </c>
      <c r="K605" s="75" t="inlineStr">
        <is>
          <t>Книги</t>
        </is>
      </c>
      <c r="L605" s="22">
        <f>ROUND(100-(F606/(M606/100)),0)</f>
        <v/>
      </c>
      <c r="M605" s="105" t="n">
        <v>2204</v>
      </c>
      <c r="N605" s="105" t="n">
        <v>1918</v>
      </c>
      <c r="O605" s="20" t="inlineStr">
        <is>
          <t>https://magic-kniga.ru/items/17260</t>
        </is>
      </c>
      <c r="Q605" s="66" t="inlineStr">
        <is>
          <t>Мало</t>
        </is>
      </c>
      <c r="R605" s="20" t="n">
        <v>2</v>
      </c>
      <c r="V605" s="36">
        <f>MATCH(R606,discounts!A:A)</f>
        <v/>
      </c>
      <c r="W605" s="36">
        <f>ADDRESS(V606,$F$7+1,,,"discounts")</f>
        <v/>
      </c>
      <c r="X605" s="36">
        <f>ROUND(IF(ISNA(IF($F$7=0,0,INDIRECT(W606))),0,IF($F$7=0,0,INDIRECT(W606))),0)</f>
        <v/>
      </c>
    </row>
    <row r="606">
      <c r="B606" s="86" t="n"/>
      <c r="C606" s="22" t="n">
        <v>18125</v>
      </c>
      <c r="D606" s="22" t="inlineStr">
        <is>
          <t>Мамчиц А.</t>
        </is>
      </c>
      <c r="E606" s="22" t="inlineStr">
        <is>
          <t>Прикосновение Необычный духовный опыт</t>
        </is>
      </c>
      <c r="F606" s="105">
        <f>ROUNDUP(N607-(N607/100*X607),0)</f>
        <v/>
      </c>
      <c r="H606" s="22" t="inlineStr">
        <is>
          <t>Золотое сечение</t>
        </is>
      </c>
      <c r="I606" s="22" t="n">
        <v>2013</v>
      </c>
      <c r="J606" s="75" t="inlineStr">
        <is>
          <t>9785910782215</t>
        </is>
      </c>
      <c r="K606" s="75" t="inlineStr">
        <is>
          <t>Книги</t>
        </is>
      </c>
      <c r="L606" s="22">
        <f>ROUND(100-(F607/(M607/100)),0)</f>
        <v/>
      </c>
      <c r="M606" s="105" t="n">
        <v>432</v>
      </c>
      <c r="N606" s="105" t="n">
        <v>376</v>
      </c>
      <c r="O606" s="20" t="inlineStr">
        <is>
          <t>https://magic-kniga.ru/items/18125</t>
        </is>
      </c>
      <c r="Q606" s="66" t="inlineStr">
        <is>
          <t>Мало</t>
        </is>
      </c>
      <c r="R606" s="20" t="n">
        <v>6</v>
      </c>
      <c r="V606" s="36">
        <f>MATCH(R607,discounts!A:A)</f>
        <v/>
      </c>
      <c r="W606" s="36">
        <f>ADDRESS(V607,$F$7+1,,,"discounts")</f>
        <v/>
      </c>
      <c r="X606" s="36">
        <f>ROUND(IF(ISNA(IF($F$7=0,0,INDIRECT(W607))),0,IF($F$7=0,0,INDIRECT(W607))),0)</f>
        <v/>
      </c>
    </row>
    <row r="607">
      <c r="B607" s="86" t="n"/>
      <c r="C607" s="22" t="n">
        <v>18249</v>
      </c>
      <c r="D607" s="22" t="inlineStr">
        <is>
          <t>Роберт Сарделло</t>
        </is>
      </c>
      <c r="E607" s="22" t="inlineStr">
        <is>
          <t>Любовь и душа. Создавая будущее земли. Глядя на мир глазами души</t>
        </is>
      </c>
      <c r="F607" s="105">
        <f>ROUNDUP(N608-(N608/100*X608),0)</f>
        <v/>
      </c>
      <c r="H607" s="22" t="inlineStr">
        <is>
          <t>Касталия</t>
        </is>
      </c>
      <c r="I607" s="22" t="n">
        <v>2022</v>
      </c>
      <c r="J607" s="75" t="inlineStr">
        <is>
          <t>9785521164516</t>
        </is>
      </c>
      <c r="K607" s="75" t="inlineStr">
        <is>
          <t>Книги</t>
        </is>
      </c>
      <c r="L607" s="22">
        <f>ROUND(100-(F608/(M608/100)),0)</f>
        <v/>
      </c>
      <c r="M607" s="105" t="n">
        <v>1501</v>
      </c>
      <c r="N607" s="105" t="n">
        <v>1306</v>
      </c>
      <c r="O607" s="20" t="inlineStr">
        <is>
          <t>https://magic-kniga.ru/items/18249</t>
        </is>
      </c>
      <c r="Q607" s="66" t="inlineStr">
        <is>
          <t>Мало</t>
        </is>
      </c>
      <c r="R607" s="20" t="n">
        <v>8</v>
      </c>
      <c r="V607" s="36">
        <f>MATCH(R608,discounts!A:A)</f>
        <v/>
      </c>
      <c r="W607" s="36">
        <f>ADDRESS(V608,$F$7+1,,,"discounts")</f>
        <v/>
      </c>
      <c r="X607" s="36">
        <f>ROUND(IF(ISNA(IF($F$7=0,0,INDIRECT(W608))),0,IF($F$7=0,0,INDIRECT(W608))),0)</f>
        <v/>
      </c>
    </row>
    <row r="608">
      <c r="B608" s="86" t="n"/>
      <c r="C608" s="22" t="n">
        <v>25038</v>
      </c>
      <c r="D608" s="22" t="inlineStr">
        <is>
          <t>Верная Т</t>
        </is>
      </c>
      <c r="E608" s="22" t="inlineStr">
        <is>
          <t>Жизнь-это таинство. Проявленный мир- заблуждение</t>
        </is>
      </c>
      <c r="F608" s="105">
        <f>ROUNDUP(N609-(N609/100*X609),0)</f>
        <v/>
      </c>
      <c r="H608" s="22" t="inlineStr">
        <is>
          <t>Амрита-русь</t>
        </is>
      </c>
      <c r="I608" s="22" t="n">
        <v>2015</v>
      </c>
      <c r="J608" s="75" t="inlineStr">
        <is>
          <t>9785413013649</t>
        </is>
      </c>
      <c r="K608" s="75" t="inlineStr">
        <is>
          <t>Книги</t>
        </is>
      </c>
      <c r="L608" s="22">
        <f>ROUND(100-(F609/(M609/100)),0)</f>
        <v/>
      </c>
      <c r="M608" s="105" t="n">
        <v>220</v>
      </c>
      <c r="N608" s="105" t="n">
        <v>192</v>
      </c>
      <c r="O608" s="20" t="inlineStr">
        <is>
          <t>https://magic-kniga.ru/items/25038</t>
        </is>
      </c>
      <c r="Q608" s="66" t="inlineStr">
        <is>
          <t>Мало</t>
        </is>
      </c>
      <c r="R608" s="20" t="n">
        <v>2</v>
      </c>
      <c r="V608" s="36">
        <f>MATCH(R609,discounts!A:A)</f>
        <v/>
      </c>
      <c r="W608" s="36">
        <f>ADDRESS(V609,$F$7+1,,,"discounts")</f>
        <v/>
      </c>
      <c r="X608" s="36">
        <f>ROUND(IF(ISNA(IF($F$7=0,0,INDIRECT(W609))),0,IF($F$7=0,0,INDIRECT(W609))),0)</f>
        <v/>
      </c>
    </row>
    <row r="609">
      <c r="B609" s="86" t="n"/>
      <c r="C609" s="22" t="n">
        <v>24578</v>
      </c>
      <c r="D609" s="22" t="inlineStr">
        <is>
          <t>Донцов В.И.</t>
        </is>
      </c>
      <c r="E609" s="22" t="inlineStr">
        <is>
          <t>Сознание - универсальный инструмент духовных практик</t>
        </is>
      </c>
      <c r="F609" s="105">
        <f>ROUNDUP(N610-(N610/100*X610),0)</f>
        <v/>
      </c>
      <c r="H609" s="22" t="inlineStr">
        <is>
          <t>Велигор</t>
        </is>
      </c>
      <c r="I609" s="22" t="n">
        <v>2018</v>
      </c>
      <c r="J609" s="75" t="inlineStr">
        <is>
          <t>9785888756140</t>
        </is>
      </c>
      <c r="K609" s="75" t="inlineStr">
        <is>
          <t>Книги</t>
        </is>
      </c>
      <c r="L609" s="22">
        <f>ROUND(100-(F610/(M610/100)),0)</f>
        <v/>
      </c>
      <c r="M609" s="105" t="n">
        <v>2940</v>
      </c>
      <c r="N609" s="105" t="n">
        <v>2558</v>
      </c>
      <c r="O609" s="20" t="inlineStr">
        <is>
          <t>https://magic-kniga.ru/items/24578</t>
        </is>
      </c>
      <c r="Q609" s="66" t="inlineStr">
        <is>
          <t>Мало</t>
        </is>
      </c>
      <c r="R609" s="20" t="n">
        <v>9</v>
      </c>
      <c r="V609" s="36">
        <f>MATCH(R610,discounts!A:A)</f>
        <v/>
      </c>
      <c r="W609" s="36">
        <f>ADDRESS(V610,$F$7+1,,,"discounts")</f>
        <v/>
      </c>
      <c r="X609" s="36">
        <f>ROUND(IF(ISNA(IF($F$7=0,0,INDIRECT(W610))),0,IF($F$7=0,0,INDIRECT(W610))),0)</f>
        <v/>
      </c>
    </row>
    <row r="610">
      <c r="B610" s="86" t="n"/>
      <c r="C610" s="22" t="n">
        <v>24978</v>
      </c>
      <c r="D610" s="22" t="inlineStr">
        <is>
          <t>Кшанти Е.</t>
        </is>
      </c>
      <c r="E610" s="22" t="inlineStr">
        <is>
          <t>Дорога над пропастью. Духовная практика в Гималаях</t>
        </is>
      </c>
      <c r="F610" s="105">
        <f>ROUNDUP(N611-(N611/100*X611),0)</f>
        <v/>
      </c>
      <c r="H610" s="22" t="inlineStr">
        <is>
          <t>Амрита-русь</t>
        </is>
      </c>
      <c r="I610" s="22" t="n">
        <v>2015</v>
      </c>
      <c r="J610" s="75" t="inlineStr">
        <is>
          <t>9785000534823</t>
        </is>
      </c>
      <c r="K610" s="75" t="inlineStr">
        <is>
          <t>Книги</t>
        </is>
      </c>
      <c r="L610" s="22">
        <f>ROUND(100-(F611/(M611/100)),0)</f>
        <v/>
      </c>
      <c r="M610" s="105" t="n">
        <v>756</v>
      </c>
      <c r="N610" s="105" t="n">
        <v>658</v>
      </c>
      <c r="O610" s="20" t="inlineStr">
        <is>
          <t>https://magic-kniga.ru/items/24978</t>
        </is>
      </c>
      <c r="Q610" s="66" t="inlineStr">
        <is>
          <t>Мало</t>
        </is>
      </c>
      <c r="R610" s="20" t="n">
        <v>2</v>
      </c>
      <c r="V610" s="36">
        <f>MATCH(R611,discounts!A:A)</f>
        <v/>
      </c>
      <c r="W610" s="36">
        <f>ADDRESS(V611,$F$7+1,,,"discounts")</f>
        <v/>
      </c>
      <c r="X610" s="36">
        <f>ROUND(IF(ISNA(IF($F$7=0,0,INDIRECT(W611))),0,IF($F$7=0,0,INDIRECT(W611))),0)</f>
        <v/>
      </c>
    </row>
    <row r="611">
      <c r="B611" s="86" t="n"/>
      <c r="C611" s="22" t="n">
        <v>12247</v>
      </c>
      <c r="D611" s="22" t="inlineStr">
        <is>
          <t>Карен Дэнрич «Мила»</t>
        </is>
      </c>
      <c r="E611" s="22" t="inlineStr">
        <is>
          <t>Путеводитель по ступеням Вознесения. Книга 4. Групповая динамика</t>
        </is>
      </c>
      <c r="F611" s="105">
        <f>ROUNDUP(N612-(N612/100*X612),0)</f>
        <v/>
      </c>
      <c r="H611" s="22" t="inlineStr">
        <is>
          <t>Велигор</t>
        </is>
      </c>
      <c r="I611" s="22" t="n">
        <v>2011</v>
      </c>
      <c r="J611" s="75" t="inlineStr">
        <is>
          <t>9785917420738</t>
        </is>
      </c>
      <c r="K611" s="75" t="inlineStr">
        <is>
          <t>Книги</t>
        </is>
      </c>
      <c r="L611" s="22">
        <f>ROUND(100-(F612/(M612/100)),0)</f>
        <v/>
      </c>
      <c r="M611" s="105" t="n">
        <v>50</v>
      </c>
      <c r="N611" s="105" t="n">
        <v>44</v>
      </c>
      <c r="O611" s="20" t="inlineStr">
        <is>
          <t>https://magic-kniga.ru/items/12247</t>
        </is>
      </c>
      <c r="Q611" s="66" t="inlineStr">
        <is>
          <t>Мало</t>
        </is>
      </c>
      <c r="R611" s="20" t="n">
        <v>6</v>
      </c>
      <c r="V611" s="36">
        <f>MATCH(R612,discounts!A:A)</f>
        <v/>
      </c>
      <c r="W611" s="36">
        <f>ADDRESS(V612,$F$7+1,,,"discounts")</f>
        <v/>
      </c>
      <c r="X611" s="36">
        <f>ROUND(IF(ISNA(IF($F$7=0,0,INDIRECT(W612))),0,IF($F$7=0,0,INDIRECT(W612))),0)</f>
        <v/>
      </c>
    </row>
    <row r="612">
      <c r="B612" s="86" t="n"/>
      <c r="C612" s="22" t="n">
        <v>13323</v>
      </c>
      <c r="D612" s="22" t="inlineStr">
        <is>
          <t>Хоум Римма</t>
        </is>
      </c>
      <c r="E612" s="22" t="inlineStr">
        <is>
          <t>Как быть счастливой женщиной. 14 приятных шагов к новой жизни</t>
        </is>
      </c>
      <c r="F612" s="105">
        <f>ROUNDUP(N613-(N613/100*X613),0)</f>
        <v/>
      </c>
      <c r="H612" s="22" t="inlineStr">
        <is>
          <t>Весь</t>
        </is>
      </c>
      <c r="I612" s="22" t="n">
        <v>2011</v>
      </c>
      <c r="J612" s="75" t="inlineStr">
        <is>
          <t>9785957323303</t>
        </is>
      </c>
      <c r="K612" s="75" t="inlineStr">
        <is>
          <t>Книги</t>
        </is>
      </c>
      <c r="L612" s="22">
        <f>ROUND(100-(F613/(M613/100)),0)</f>
        <v/>
      </c>
      <c r="M612" s="105" t="n">
        <v>253</v>
      </c>
      <c r="N612" s="105" t="n">
        <v>221</v>
      </c>
      <c r="O612" s="20" t="inlineStr">
        <is>
          <t>https://magic-kniga.ru/items/13323</t>
        </is>
      </c>
      <c r="Q612" s="66" t="inlineStr">
        <is>
          <t>Мало</t>
        </is>
      </c>
      <c r="R612" s="20" t="n">
        <v>2</v>
      </c>
      <c r="V612" s="36">
        <f>MATCH(R613,discounts!A:A)</f>
        <v/>
      </c>
      <c r="W612" s="36">
        <f>ADDRESS(V613,$F$7+1,,,"discounts")</f>
        <v/>
      </c>
      <c r="X612" s="36">
        <f>ROUND(IF(ISNA(IF($F$7=0,0,INDIRECT(W613))),0,IF($F$7=0,0,INDIRECT(W613))),0)</f>
        <v/>
      </c>
    </row>
    <row r="613">
      <c r="B613" s="86" t="n"/>
      <c r="C613" s="22" t="n">
        <v>13568</v>
      </c>
      <c r="D613" s="22" t="inlineStr">
        <is>
          <t>Коровин В.</t>
        </is>
      </c>
      <c r="E613" s="22" t="inlineStr">
        <is>
          <t>Любовь к Богу и слияние с ним</t>
        </is>
      </c>
      <c r="F613" s="105">
        <f>ROUNDUP(N614-(N614/100*X614),0)</f>
        <v/>
      </c>
      <c r="H613" s="22" t="inlineStr">
        <is>
          <t>Профит-Стайл</t>
        </is>
      </c>
      <c r="I613" s="22" t="n">
        <v>2011</v>
      </c>
      <c r="J613" s="75" t="inlineStr">
        <is>
          <t>9785988572022</t>
        </is>
      </c>
      <c r="K613" s="75" t="inlineStr">
        <is>
          <t>Книги</t>
        </is>
      </c>
      <c r="L613" s="22">
        <f>ROUND(100-(F614/(M614/100)),0)</f>
        <v/>
      </c>
      <c r="M613" s="105" t="n">
        <v>819</v>
      </c>
      <c r="N613" s="105" t="n">
        <v>713</v>
      </c>
      <c r="O613" s="20" t="inlineStr">
        <is>
          <t>https://magic-kniga.ru/items/13568</t>
        </is>
      </c>
      <c r="Q613" s="66" t="inlineStr">
        <is>
          <t>Мало</t>
        </is>
      </c>
      <c r="R613" s="20" t="n">
        <v>2</v>
      </c>
      <c r="V613" s="36">
        <f>MATCH(R614,discounts!A:A)</f>
        <v/>
      </c>
      <c r="W613" s="36">
        <f>ADDRESS(V614,$F$7+1,,,"discounts")</f>
        <v/>
      </c>
      <c r="X613" s="36">
        <f>ROUND(IF(ISNA(IF($F$7=0,0,INDIRECT(W614))),0,IF($F$7=0,0,INDIRECT(W614))),0)</f>
        <v/>
      </c>
    </row>
    <row r="614">
      <c r="B614" s="86" t="n"/>
      <c r="C614" s="22" t="n">
        <v>13753</v>
      </c>
      <c r="D614" s="22" t="inlineStr">
        <is>
          <t>Абоймова Светлана</t>
        </is>
      </c>
      <c r="E614" s="22" t="inlineStr">
        <is>
          <t>Начало. Стихи. Ищущим истину и любовь посвящается</t>
        </is>
      </c>
      <c r="F614" s="105">
        <f>ROUNDUP(N615-(N615/100*X615),0)</f>
        <v/>
      </c>
      <c r="H614" s="22" t="inlineStr">
        <is>
          <t>Амрита-русь</t>
        </is>
      </c>
      <c r="I614" s="22" t="n">
        <v>2002</v>
      </c>
      <c r="J614" s="75" t="inlineStr">
        <is>
          <t>9785943550072</t>
        </is>
      </c>
      <c r="K614" s="75" t="inlineStr">
        <is>
          <t>Книги</t>
        </is>
      </c>
      <c r="L614" s="22">
        <f>ROUND(100-(F615/(M615/100)),0)</f>
        <v/>
      </c>
      <c r="M614" s="105" t="n">
        <v>220</v>
      </c>
      <c r="N614" s="105" t="n">
        <v>192</v>
      </c>
      <c r="O614" s="20" t="inlineStr">
        <is>
          <t>https://magic-kniga.ru/items/13753</t>
        </is>
      </c>
      <c r="Q614" s="66" t="inlineStr">
        <is>
          <t>Мало</t>
        </is>
      </c>
      <c r="R614" s="20" t="n">
        <v>4</v>
      </c>
      <c r="V614" s="36">
        <f>MATCH(R615,discounts!A:A)</f>
        <v/>
      </c>
      <c r="W614" s="36">
        <f>ADDRESS(V615,$F$7+1,,,"discounts")</f>
        <v/>
      </c>
      <c r="X614" s="36">
        <f>ROUND(IF(ISNA(IF($F$7=0,0,INDIRECT(W615))),0,IF($F$7=0,0,INDIRECT(W615))),0)</f>
        <v/>
      </c>
    </row>
    <row r="615">
      <c r="B615" s="86" t="n"/>
      <c r="C615" s="22" t="n">
        <v>13769</v>
      </c>
      <c r="D615" s="22" t="inlineStr">
        <is>
          <t>Комаровских</t>
        </is>
      </c>
      <c r="E615" s="22" t="inlineStr">
        <is>
          <t>Свет истины из Сибири</t>
        </is>
      </c>
      <c r="F615" s="105">
        <f>ROUNDUP(N616-(N616/100*X616),0)</f>
        <v/>
      </c>
      <c r="H615" s="22" t="inlineStr">
        <is>
          <t>Николаев</t>
        </is>
      </c>
      <c r="I615" s="22" t="n">
        <v>2000</v>
      </c>
      <c r="J615" s="75" t="inlineStr">
        <is>
          <t>9785940350033</t>
        </is>
      </c>
      <c r="K615" s="75" t="inlineStr">
        <is>
          <t>Книги</t>
        </is>
      </c>
      <c r="L615" s="22">
        <f>ROUND(100-(F616/(M616/100)),0)</f>
        <v/>
      </c>
      <c r="M615" s="105" t="n">
        <v>220</v>
      </c>
      <c r="N615" s="105" t="n">
        <v>192</v>
      </c>
      <c r="O615" s="20" t="inlineStr">
        <is>
          <t>https://magic-kniga.ru/items/13769</t>
        </is>
      </c>
      <c r="Q615" s="66" t="inlineStr">
        <is>
          <t>Мало</t>
        </is>
      </c>
      <c r="R615" s="20" t="n">
        <v>7</v>
      </c>
      <c r="V615" s="36">
        <f>MATCH(R616,discounts!A:A)</f>
        <v/>
      </c>
      <c r="W615" s="36">
        <f>ADDRESS(V616,$F$7+1,,,"discounts")</f>
        <v/>
      </c>
      <c r="X615" s="36">
        <f>ROUND(IF(ISNA(IF($F$7=0,0,INDIRECT(W616))),0,IF($F$7=0,0,INDIRECT(W616))),0)</f>
        <v/>
      </c>
    </row>
    <row r="616">
      <c r="B616" s="86" t="n"/>
      <c r="C616" s="22" t="n">
        <v>13858</v>
      </c>
      <c r="D616" s="22" t="inlineStr">
        <is>
          <t>Коровин В.</t>
        </is>
      </c>
      <c r="E616" s="22" t="inlineStr">
        <is>
          <t>Океан Бога и миры Тьмы и Света. Слово Всевышнего Бога</t>
        </is>
      </c>
      <c r="F616" s="105">
        <f>ROUNDUP(N617-(N617/100*X617),0)</f>
        <v/>
      </c>
      <c r="H616" s="22" t="inlineStr">
        <is>
          <t>Амрита-русь</t>
        </is>
      </c>
      <c r="I616" s="22" t="n">
        <v>2011</v>
      </c>
      <c r="J616" s="75" t="inlineStr">
        <is>
          <t>9785426000032</t>
        </is>
      </c>
      <c r="K616" s="75" t="inlineStr">
        <is>
          <t>Книги</t>
        </is>
      </c>
      <c r="L616" s="22">
        <f>ROUND(100-(F617/(M617/100)),0)</f>
        <v/>
      </c>
      <c r="M616" s="105" t="n">
        <v>81</v>
      </c>
      <c r="N616" s="105" t="n">
        <v>71</v>
      </c>
      <c r="O616" s="20" t="inlineStr">
        <is>
          <t>https://magic-kniga.ru/items/13858</t>
        </is>
      </c>
      <c r="Q616" s="66" t="inlineStr">
        <is>
          <t>Мало</t>
        </is>
      </c>
      <c r="R616" s="20" t="n">
        <v>2</v>
      </c>
      <c r="V616" s="36">
        <f>MATCH(R617,discounts!A:A)</f>
        <v/>
      </c>
      <c r="W616" s="36">
        <f>ADDRESS(V617,$F$7+1,,,"discounts")</f>
        <v/>
      </c>
      <c r="X616" s="36">
        <f>ROUND(IF(ISNA(IF($F$7=0,0,INDIRECT(W617))),0,IF($F$7=0,0,INDIRECT(W617))),0)</f>
        <v/>
      </c>
    </row>
    <row r="617">
      <c r="B617" s="86" t="n"/>
      <c r="C617" s="22" t="n">
        <v>5014</v>
      </c>
      <c r="D617" s="22" t="inlineStr">
        <is>
          <t>Соловьев В.</t>
        </is>
      </c>
      <c r="E617" s="22" t="inlineStr">
        <is>
          <t>Сотвори себя...</t>
        </is>
      </c>
      <c r="F617" s="105">
        <f>ROUNDUP(N618-(N618/100*X618),0)</f>
        <v/>
      </c>
      <c r="H617" s="22" t="inlineStr">
        <is>
          <t>Медков</t>
        </is>
      </c>
      <c r="I617" s="22" t="n">
        <v>2010</v>
      </c>
      <c r="J617" s="75" t="inlineStr">
        <is>
          <t>9785902582212</t>
        </is>
      </c>
      <c r="K617" s="75" t="inlineStr">
        <is>
          <t>Книги</t>
        </is>
      </c>
      <c r="L617" s="22">
        <f>ROUND(100-(F618/(M618/100)),0)</f>
        <v/>
      </c>
      <c r="M617" s="105" t="n">
        <v>228</v>
      </c>
      <c r="N617" s="105" t="n">
        <v>199</v>
      </c>
      <c r="O617" s="20" t="inlineStr">
        <is>
          <t>https://magic-kniga.ru/items/5014</t>
        </is>
      </c>
      <c r="Q617" s="66" t="inlineStr">
        <is>
          <t>Мало</t>
        </is>
      </c>
      <c r="R617" s="20" t="n">
        <v>7</v>
      </c>
      <c r="V617" s="36">
        <f>MATCH(R618,discounts!A:A)</f>
        <v/>
      </c>
      <c r="W617" s="36">
        <f>ADDRESS(V618,$F$7+1,,,"discounts")</f>
        <v/>
      </c>
      <c r="X617" s="36">
        <f>ROUND(IF(ISNA(IF($F$7=0,0,INDIRECT(W618))),0,IF($F$7=0,0,INDIRECT(W618))),0)</f>
        <v/>
      </c>
    </row>
    <row r="618">
      <c r="B618" s="86" t="n"/>
      <c r="C618" s="22" t="n">
        <v>5304</v>
      </c>
      <c r="D618" s="22" t="inlineStr">
        <is>
          <t>Саманта-Лафтон</t>
        </is>
      </c>
      <c r="E618" s="22" t="inlineStr">
        <is>
          <t>Альтернативная наука. Что скрывает Божественный разум</t>
        </is>
      </c>
      <c r="F618" s="105">
        <f>ROUNDUP(N619-(N619/100*X619),0)</f>
        <v/>
      </c>
      <c r="H618" s="22" t="inlineStr">
        <is>
          <t>Весь</t>
        </is>
      </c>
      <c r="I618" s="22" t="n">
        <v>2009</v>
      </c>
      <c r="J618" s="75" t="inlineStr">
        <is>
          <t>9785957316510</t>
        </is>
      </c>
      <c r="K618" s="75" t="inlineStr">
        <is>
          <t>Книги</t>
        </is>
      </c>
      <c r="L618" s="22">
        <f>ROUND(100-(F619/(M619/100)),0)</f>
        <v/>
      </c>
      <c r="M618" s="105" t="n">
        <v>292</v>
      </c>
      <c r="N618" s="105" t="n">
        <v>255</v>
      </c>
      <c r="O618" s="20" t="inlineStr">
        <is>
          <t>https://magic-kniga.ru/items/5304</t>
        </is>
      </c>
      <c r="Q618" s="66" t="inlineStr">
        <is>
          <t>Мало</t>
        </is>
      </c>
      <c r="R618" s="20" t="n">
        <v>2</v>
      </c>
      <c r="V618" s="36">
        <f>MATCH(R619,discounts!A:A)</f>
        <v/>
      </c>
      <c r="W618" s="36">
        <f>ADDRESS(V619,$F$7+1,,,"discounts")</f>
        <v/>
      </c>
      <c r="X618" s="36">
        <f>ROUND(IF(ISNA(IF($F$7=0,0,INDIRECT(W619))),0,IF($F$7=0,0,INDIRECT(W619))),0)</f>
        <v/>
      </c>
    </row>
    <row r="619">
      <c r="B619" s="86" t="n"/>
      <c r="C619" s="22" t="n">
        <v>5343</v>
      </c>
      <c r="D619" s="22" t="inlineStr">
        <is>
          <t>Дабаев В.</t>
        </is>
      </c>
      <c r="E619" s="22" t="inlineStr">
        <is>
          <t>Учебник жизни. Практическое пособие по формированию своей реальности</t>
        </is>
      </c>
      <c r="F619" s="105">
        <f>ROUNDUP(N620-(N620/100*X620),0)</f>
        <v/>
      </c>
      <c r="H619" s="22" t="inlineStr">
        <is>
          <t>Амрита-русь</t>
        </is>
      </c>
      <c r="I619" s="22" t="n">
        <v>2010</v>
      </c>
      <c r="J619" s="75" t="inlineStr">
        <is>
          <t>9785413000571</t>
        </is>
      </c>
      <c r="K619" s="75" t="inlineStr">
        <is>
          <t>Книги</t>
        </is>
      </c>
      <c r="L619" s="22">
        <f>ROUND(100-(F620/(M620/100)),0)</f>
        <v/>
      </c>
      <c r="M619" s="105" t="n">
        <v>354</v>
      </c>
      <c r="N619" s="105" t="n">
        <v>308</v>
      </c>
      <c r="O619" s="20" t="inlineStr">
        <is>
          <t>https://magic-kniga.ru/items/5343</t>
        </is>
      </c>
      <c r="Q619" s="66" t="inlineStr">
        <is>
          <t>Мало</t>
        </is>
      </c>
      <c r="R619" s="20" t="n">
        <v>7</v>
      </c>
      <c r="V619" s="36">
        <f>MATCH(R620,discounts!A:A)</f>
        <v/>
      </c>
      <c r="W619" s="36">
        <f>ADDRESS(V620,$F$7+1,,,"discounts")</f>
        <v/>
      </c>
      <c r="X619" s="36">
        <f>ROUND(IF(ISNA(IF($F$7=0,0,INDIRECT(W620))),0,IF($F$7=0,0,INDIRECT(W620))),0)</f>
        <v/>
      </c>
    </row>
    <row r="620">
      <c r="B620" s="86" t="n"/>
      <c r="C620" s="22" t="n">
        <v>6774</v>
      </c>
      <c r="D620" s="22" t="inlineStr">
        <is>
          <t>Эберт</t>
        </is>
      </c>
      <c r="E620" s="22" t="inlineStr">
        <is>
          <t>Бог для 21 века. сумерки заводного Бога. беседы о науке и духовности на закате эпохи</t>
        </is>
      </c>
      <c r="F620" s="105">
        <f>ROUNDUP(N621-(N621/100*X621),0)</f>
        <v/>
      </c>
      <c r="H620" s="22" t="inlineStr">
        <is>
          <t>Весь</t>
        </is>
      </c>
      <c r="I620" s="22" t="n">
        <v>2008</v>
      </c>
      <c r="J620" s="75" t="inlineStr">
        <is>
          <t>9785957313557</t>
        </is>
      </c>
      <c r="K620" s="75" t="inlineStr">
        <is>
          <t>Книги</t>
        </is>
      </c>
      <c r="L620" s="22">
        <f>ROUND(100-(F621/(M621/100)),0)</f>
        <v/>
      </c>
      <c r="M620" s="105" t="n">
        <v>414</v>
      </c>
      <c r="N620" s="105" t="n">
        <v>361</v>
      </c>
      <c r="O620" s="20" t="inlineStr">
        <is>
          <t>https://magic-kniga.ru/items/6774</t>
        </is>
      </c>
      <c r="Q620" s="66" t="inlineStr">
        <is>
          <t>Мало</t>
        </is>
      </c>
      <c r="R620" s="20" t="n">
        <v>5</v>
      </c>
      <c r="V620" s="36">
        <f>MATCH(R621,discounts!A:A)</f>
        <v/>
      </c>
      <c r="W620" s="36">
        <f>ADDRESS(V621,$F$7+1,,,"discounts")</f>
        <v/>
      </c>
      <c r="X620" s="36">
        <f>ROUND(IF(ISNA(IF($F$7=0,0,INDIRECT(W621))),0,IF($F$7=0,0,INDIRECT(W621))),0)</f>
        <v/>
      </c>
    </row>
    <row r="621">
      <c r="B621" s="86" t="n"/>
      <c r="C621" s="22" t="n">
        <v>7030</v>
      </c>
      <c r="D621" s="22" t="inlineStr">
        <is>
          <t>Лебедько Владислав</t>
        </is>
      </c>
      <c r="E621" s="22" t="inlineStr">
        <is>
          <t>Боги и эпохи. Беседы с богами по-взрослому</t>
        </is>
      </c>
      <c r="F621" s="105">
        <f>ROUNDUP(N622-(N622/100*X622),0)</f>
        <v/>
      </c>
      <c r="H621" s="22" t="inlineStr">
        <is>
          <t>Весь</t>
        </is>
      </c>
      <c r="I621" s="22" t="n">
        <v>2007</v>
      </c>
      <c r="J621" s="75" t="inlineStr">
        <is>
          <t>9785957310822</t>
        </is>
      </c>
      <c r="K621" s="75" t="inlineStr">
        <is>
          <t>Книги</t>
        </is>
      </c>
      <c r="L621" s="22">
        <f>ROUND(100-(F622/(M622/100)),0)</f>
        <v/>
      </c>
      <c r="M621" s="105" t="n">
        <v>154</v>
      </c>
      <c r="N621" s="105" t="n">
        <v>134</v>
      </c>
      <c r="O621" s="20" t="inlineStr">
        <is>
          <t>https://magic-kniga.ru/items/7030</t>
        </is>
      </c>
      <c r="Q621" s="66" t="inlineStr">
        <is>
          <t>Мало</t>
        </is>
      </c>
      <c r="R621" s="20" t="n">
        <v>5</v>
      </c>
      <c r="V621" s="36">
        <f>MATCH(R622,discounts!A:A)</f>
        <v/>
      </c>
      <c r="W621" s="36">
        <f>ADDRESS(V622,$F$7+1,,,"discounts")</f>
        <v/>
      </c>
      <c r="X621" s="36">
        <f>ROUND(IF(ISNA(IF($F$7=0,0,INDIRECT(W622))),0,IF($F$7=0,0,INDIRECT(W622))),0)</f>
        <v/>
      </c>
    </row>
    <row r="622">
      <c r="B622" s="86" t="n"/>
      <c r="C622" s="22" t="n">
        <v>7678</v>
      </c>
      <c r="E622" s="22" t="inlineStr">
        <is>
          <t>Духовный каннибализм</t>
        </is>
      </c>
      <c r="F622" s="105">
        <f>ROUNDUP(N623-(N623/100*X623),0)</f>
        <v/>
      </c>
      <c r="H622" s="22" t="inlineStr">
        <is>
          <t>Йога Экс-Пресс</t>
        </is>
      </c>
      <c r="I622" s="22" t="n">
        <v>2008</v>
      </c>
      <c r="J622" s="75" t="inlineStr">
        <is>
          <t>9785903084142</t>
        </is>
      </c>
      <c r="K622" s="75" t="inlineStr">
        <is>
          <t>Книги</t>
        </is>
      </c>
      <c r="L622" s="22">
        <f>ROUND(100-(F623/(M623/100)),0)</f>
        <v/>
      </c>
      <c r="M622" s="105" t="n">
        <v>918</v>
      </c>
      <c r="N622" s="105" t="n">
        <v>799</v>
      </c>
      <c r="O622" s="20" t="inlineStr">
        <is>
          <t>https://magic-kniga.ru/items/7678</t>
        </is>
      </c>
      <c r="Q622" s="66" t="inlineStr">
        <is>
          <t>Мало</t>
        </is>
      </c>
      <c r="R622" s="20" t="n">
        <v>7</v>
      </c>
      <c r="V622" s="36">
        <f>MATCH(R623,discounts!A:A)</f>
        <v/>
      </c>
      <c r="W622" s="36">
        <f>ADDRESS(V623,$F$7+1,,,"discounts")</f>
        <v/>
      </c>
      <c r="X622" s="36">
        <f>ROUND(IF(ISNA(IF($F$7=0,0,INDIRECT(W623))),0,IF($F$7=0,0,INDIRECT(W623))),0)</f>
        <v/>
      </c>
    </row>
    <row r="623">
      <c r="B623" s="86" t="n"/>
      <c r="C623" s="22" t="n">
        <v>7767</v>
      </c>
      <c r="E623" s="22" t="inlineStr">
        <is>
          <t>Сокровенное в заповеданном. Познание неизмеримых глубин Истины</t>
        </is>
      </c>
      <c r="F623" s="105">
        <f>ROUNDUP(N624-(N624/100*X624),0)</f>
        <v/>
      </c>
      <c r="H623" s="22" t="inlineStr">
        <is>
          <t>Центр Экологии Живой Природы</t>
        </is>
      </c>
      <c r="I623" s="22" t="n">
        <v>1998</v>
      </c>
      <c r="J623" s="75" t="inlineStr">
        <is>
          <t>9785890180056</t>
        </is>
      </c>
      <c r="K623" s="75" t="inlineStr">
        <is>
          <t>Книги</t>
        </is>
      </c>
      <c r="L623" s="22">
        <f>ROUND(100-(F624/(M624/100)),0)</f>
        <v/>
      </c>
      <c r="M623" s="105" t="n">
        <v>30</v>
      </c>
      <c r="N623" s="105" t="n">
        <v>27</v>
      </c>
      <c r="O623" s="20" t="inlineStr">
        <is>
          <t>https://magic-kniga.ru/items/7767</t>
        </is>
      </c>
      <c r="Q623" s="66" t="inlineStr">
        <is>
          <t>Мало</t>
        </is>
      </c>
      <c r="R623" s="20" t="n">
        <v>4</v>
      </c>
      <c r="V623" s="36">
        <f>MATCH(R624,discounts!A:A)</f>
        <v/>
      </c>
      <c r="W623" s="36">
        <f>ADDRESS(V624,$F$7+1,,,"discounts")</f>
        <v/>
      </c>
      <c r="X623" s="36">
        <f>ROUND(IF(ISNA(IF($F$7=0,0,INDIRECT(W624))),0,IF($F$7=0,0,INDIRECT(W624))),0)</f>
        <v/>
      </c>
    </row>
    <row r="624">
      <c r="B624" s="86" t="n"/>
      <c r="C624" s="22" t="n">
        <v>8228</v>
      </c>
      <c r="E624" s="22" t="inlineStr">
        <is>
          <t>Окно в миры параллели</t>
        </is>
      </c>
      <c r="F624" s="105">
        <f>ROUNDUP(N625-(N625/100*X625),0)</f>
        <v/>
      </c>
      <c r="H624" s="22" t="inlineStr">
        <is>
          <t>Москва</t>
        </is>
      </c>
      <c r="I624" s="22" t="n">
        <v>2019</v>
      </c>
      <c r="J624" s="75" t="inlineStr">
        <is>
          <t>9785990640740</t>
        </is>
      </c>
      <c r="K624" s="75" t="inlineStr">
        <is>
          <t>Книги</t>
        </is>
      </c>
      <c r="L624" s="22">
        <f>ROUND(100-(F625/(M625/100)),0)</f>
        <v/>
      </c>
      <c r="M624" s="105" t="n">
        <v>446</v>
      </c>
      <c r="N624" s="105" t="n">
        <v>389</v>
      </c>
      <c r="O624" s="20" t="inlineStr">
        <is>
          <t>https://magic-kniga.ru/items/8228</t>
        </is>
      </c>
      <c r="Q624" s="66" t="inlineStr">
        <is>
          <t>Мало</t>
        </is>
      </c>
      <c r="R624" s="20" t="n">
        <v>3</v>
      </c>
      <c r="V624" s="36">
        <f>MATCH(R625,discounts!A:A)</f>
        <v/>
      </c>
      <c r="W624" s="36">
        <f>ADDRESS(V625,$F$7+1,,,"discounts")</f>
        <v/>
      </c>
      <c r="X624" s="36">
        <f>ROUND(IF(ISNA(IF($F$7=0,0,INDIRECT(W625))),0,IF($F$7=0,0,INDIRECT(W625))),0)</f>
        <v/>
      </c>
    </row>
    <row r="625">
      <c r="B625" s="86" t="n"/>
      <c r="C625" s="22" t="n">
        <v>8572</v>
      </c>
      <c r="D625" s="22" t="inlineStr">
        <is>
          <t>Айенгар Б.К.С. и Гита</t>
        </is>
      </c>
      <c r="E625" s="22" t="inlineStr">
        <is>
          <t>Свет жизни: Йога</t>
        </is>
      </c>
      <c r="F625" s="105">
        <f>ROUNDUP(N626-(N626/100*X626),0)</f>
        <v/>
      </c>
      <c r="H625" s="22" t="inlineStr">
        <is>
          <t>Альпина Нон-Фикшн</t>
        </is>
      </c>
      <c r="I625" s="22" t="n">
        <v>2017</v>
      </c>
      <c r="J625" s="75" t="inlineStr">
        <is>
          <t>9785916716665</t>
        </is>
      </c>
      <c r="K625" s="75" t="inlineStr">
        <is>
          <t>Книги</t>
        </is>
      </c>
      <c r="L625" s="22">
        <f>ROUND(100-(F626/(M626/100)),0)</f>
        <v/>
      </c>
      <c r="M625" s="105" t="n">
        <v>269</v>
      </c>
      <c r="N625" s="105" t="n">
        <v>235</v>
      </c>
      <c r="O625" s="20" t="inlineStr">
        <is>
          <t>https://magic-kniga.ru/items/8572</t>
        </is>
      </c>
      <c r="Q625" s="66" t="inlineStr">
        <is>
          <t>Мало</t>
        </is>
      </c>
      <c r="R625" s="20" t="n">
        <v>7</v>
      </c>
      <c r="V625" s="36">
        <f>MATCH(R626,discounts!A:A)</f>
        <v/>
      </c>
      <c r="W625" s="36">
        <f>ADDRESS(V626,$F$7+1,,,"discounts")</f>
        <v/>
      </c>
      <c r="X625" s="36">
        <f>ROUND(IF(ISNA(IF($F$7=0,0,INDIRECT(W626))),0,IF($F$7=0,0,INDIRECT(W626))),0)</f>
        <v/>
      </c>
    </row>
    <row r="626">
      <c r="B626" s="86" t="n"/>
      <c r="C626" s="22" t="n">
        <v>9106</v>
      </c>
      <c r="D626" s="22" t="inlineStr">
        <is>
          <t>Кевхишвили В.</t>
        </is>
      </c>
      <c r="E626" s="22" t="inlineStr">
        <is>
          <t>Поэма о Любви</t>
        </is>
      </c>
      <c r="F626" s="105">
        <f>ROUNDUP(N627-(N627/100*X627),0)</f>
        <v/>
      </c>
      <c r="H626" s="22" t="inlineStr">
        <is>
          <t>Амрита-русь</t>
        </is>
      </c>
      <c r="I626" s="22" t="n">
        <v>2007</v>
      </c>
      <c r="J626" s="75" t="inlineStr">
        <is>
          <t>9785943554544</t>
        </is>
      </c>
      <c r="K626" s="75" t="inlineStr">
        <is>
          <t>Книги</t>
        </is>
      </c>
      <c r="L626" s="22">
        <f>ROUND(100-(F627/(M627/100)),0)</f>
        <v/>
      </c>
      <c r="M626" s="105" t="n">
        <v>58</v>
      </c>
      <c r="N626" s="105" t="n">
        <v>51</v>
      </c>
      <c r="O626" s="20" t="inlineStr">
        <is>
          <t>https://magic-kniga.ru/items/9106</t>
        </is>
      </c>
      <c r="Q626" s="66" t="inlineStr">
        <is>
          <t>Мало</t>
        </is>
      </c>
      <c r="R626" s="20" t="n">
        <v>7</v>
      </c>
      <c r="V626" s="36">
        <f>MATCH(R627,discounts!A:A)</f>
        <v/>
      </c>
      <c r="W626" s="36">
        <f>ADDRESS(V627,$F$7+1,,,"discounts")</f>
        <v/>
      </c>
      <c r="X626" s="36">
        <f>ROUND(IF(ISNA(IF($F$7=0,0,INDIRECT(W627))),0,IF($F$7=0,0,INDIRECT(W627))),0)</f>
        <v/>
      </c>
    </row>
    <row r="627">
      <c r="B627" s="86" t="n"/>
      <c r="C627" s="22" t="n">
        <v>21306</v>
      </c>
      <c r="D627" s="22" t="inlineStr">
        <is>
          <t>Гладких Марина</t>
        </is>
      </c>
      <c r="E627" s="22" t="inlineStr">
        <is>
          <t>Разговоры по душам. Путешествие внутрь себя</t>
        </is>
      </c>
      <c r="F627" s="105">
        <f>ROUNDUP(N628-(N628/100*X628),0)</f>
        <v/>
      </c>
      <c r="H627" s="22" t="inlineStr">
        <is>
          <t>Русский шахматный дом</t>
        </is>
      </c>
      <c r="I627" s="22" t="n">
        <v>2014</v>
      </c>
      <c r="J627" s="75" t="inlineStr">
        <is>
          <t>9785946933599</t>
        </is>
      </c>
      <c r="K627" s="75" t="inlineStr">
        <is>
          <t>Книги</t>
        </is>
      </c>
      <c r="L627" s="22">
        <f>ROUND(100-(F628/(M628/100)),0)</f>
        <v/>
      </c>
      <c r="M627" s="105" t="n">
        <v>267</v>
      </c>
      <c r="N627" s="105" t="n">
        <v>233</v>
      </c>
      <c r="O627" s="20" t="inlineStr">
        <is>
          <t>https://magic-kniga.ru/items/21306</t>
        </is>
      </c>
      <c r="Q627" s="66" t="inlineStr">
        <is>
          <t>Мало</t>
        </is>
      </c>
      <c r="R627" s="20" t="n">
        <v>5</v>
      </c>
      <c r="V627" s="36">
        <f>MATCH(R628,discounts!A:A)</f>
        <v/>
      </c>
      <c r="W627" s="36">
        <f>ADDRESS(V628,$F$7+1,,,"discounts")</f>
        <v/>
      </c>
      <c r="X627" s="36">
        <f>ROUND(IF(ISNA(IF($F$7=0,0,INDIRECT(W628))),0,IF($F$7=0,0,INDIRECT(W628))),0)</f>
        <v/>
      </c>
    </row>
    <row r="628" ht="15" customHeight="1">
      <c r="B628" s="88" t="inlineStr">
        <is>
          <t>Общие работы по эзотерике</t>
        </is>
      </c>
    </row>
    <row r="629">
      <c r="B629" s="86" t="n"/>
      <c r="C629" s="22" t="n">
        <v>21031</v>
      </c>
      <c r="D629" s="22" t="inlineStr">
        <is>
          <t>Поспелов Е.</t>
        </is>
      </c>
      <c r="E629" s="22" t="inlineStr">
        <is>
          <t>Восточные Врата. Поэтические миниатюры</t>
        </is>
      </c>
      <c r="F629" s="105">
        <f>ROUNDUP(N630-(N630/100*X630),0)</f>
        <v/>
      </c>
      <c r="H629" s="22" t="inlineStr">
        <is>
          <t>Неизвестно</t>
        </is>
      </c>
      <c r="I629" s="22" t="n">
        <v>2014</v>
      </c>
      <c r="J629" s="75" t="inlineStr">
        <is>
          <t>9785864722268</t>
        </is>
      </c>
      <c r="K629" s="75" t="inlineStr">
        <is>
          <t>Книги</t>
        </is>
      </c>
      <c r="L629" s="22">
        <f>ROUND(100-(F630/(M630/100)),0)</f>
        <v/>
      </c>
      <c r="M629" s="105" t="n">
        <v>377</v>
      </c>
      <c r="N629" s="105" t="n">
        <v>328</v>
      </c>
      <c r="O629" s="20" t="inlineStr">
        <is>
          <t>https://magic-kniga.ru/items/21031</t>
        </is>
      </c>
      <c r="Q629" s="66" t="inlineStr">
        <is>
          <t>Мало</t>
        </is>
      </c>
      <c r="R629" s="20" t="n">
        <v>2</v>
      </c>
      <c r="V629" s="36">
        <f>MATCH(R630,discounts!A:A)</f>
        <v/>
      </c>
      <c r="W629" s="36">
        <f>ADDRESS(V630,$F$7+1,,,"discounts")</f>
        <v/>
      </c>
      <c r="X629" s="36">
        <f>ROUND(IF(ISNA(IF($F$7=0,0,INDIRECT(W630))),0,IF($F$7=0,0,INDIRECT(W630))),0)</f>
        <v/>
      </c>
    </row>
    <row r="630">
      <c r="B630" s="86" t="n"/>
      <c r="C630" s="22" t="n">
        <v>21118</v>
      </c>
      <c r="D630" s="22" t="inlineStr">
        <is>
          <t>Бардина Елена</t>
        </is>
      </c>
      <c r="E630" s="22" t="inlineStr">
        <is>
          <t>Проклятия древних цивилизаций. Что сбывается, что должно произойти</t>
        </is>
      </c>
      <c r="F630" s="105">
        <f>ROUNDUP(N631-(N631/100*X631),0)</f>
        <v/>
      </c>
      <c r="H630" s="22" t="inlineStr">
        <is>
          <t>Рипол Классик</t>
        </is>
      </c>
      <c r="I630" s="22" t="n">
        <v>2014</v>
      </c>
      <c r="J630" s="75" t="inlineStr">
        <is>
          <t>9785386072070</t>
        </is>
      </c>
      <c r="K630" s="75" t="inlineStr">
        <is>
          <t>Книги</t>
        </is>
      </c>
      <c r="L630" s="22">
        <f>ROUND(100-(F631/(M631/100)),0)</f>
        <v/>
      </c>
      <c r="M630" s="105" t="n">
        <v>80</v>
      </c>
      <c r="N630" s="105" t="n">
        <v>70</v>
      </c>
      <c r="O630" s="20" t="inlineStr">
        <is>
          <t>https://magic-kniga.ru/items/21118</t>
        </is>
      </c>
      <c r="Q630" s="66" t="inlineStr">
        <is>
          <t>Мало</t>
        </is>
      </c>
      <c r="R630" s="20" t="n">
        <v>7</v>
      </c>
      <c r="V630" s="36">
        <f>MATCH(R631,discounts!A:A)</f>
        <v/>
      </c>
      <c r="W630" s="36">
        <f>ADDRESS(V631,$F$7+1,,,"discounts")</f>
        <v/>
      </c>
      <c r="X630" s="36">
        <f>ROUND(IF(ISNA(IF($F$7=0,0,INDIRECT(W631))),0,IF($F$7=0,0,INDIRECT(W631))),0)</f>
        <v/>
      </c>
    </row>
    <row r="631">
      <c r="B631" s="86" t="n"/>
      <c r="C631" s="22" t="n">
        <v>21331</v>
      </c>
      <c r="E631" s="22" t="inlineStr">
        <is>
          <t>Таинственные явления природы и Вселенной</t>
        </is>
      </c>
      <c r="F631" s="105">
        <f>ROUNDUP(N632-(N632/100*X632),0)</f>
        <v/>
      </c>
      <c r="H631" s="22" t="inlineStr">
        <is>
          <t>Клуб семейного досуга</t>
        </is>
      </c>
      <c r="I631" s="22" t="n">
        <v>2014</v>
      </c>
      <c r="J631" s="75" t="inlineStr">
        <is>
          <t>9785991028165</t>
        </is>
      </c>
      <c r="K631" s="75" t="inlineStr">
        <is>
          <t>Книги</t>
        </is>
      </c>
      <c r="L631" s="22">
        <f>ROUND(100-(F632/(M632/100)),0)</f>
        <v/>
      </c>
      <c r="M631" s="105" t="n">
        <v>2666</v>
      </c>
      <c r="N631" s="105" t="n">
        <v>2320</v>
      </c>
      <c r="O631" s="20" t="inlineStr">
        <is>
          <t>https://magic-kniga.ru/items/21331</t>
        </is>
      </c>
      <c r="Q631" s="66" t="inlineStr">
        <is>
          <t>Мало</t>
        </is>
      </c>
      <c r="R631" s="20" t="n">
        <v>5</v>
      </c>
      <c r="V631" s="36">
        <f>MATCH(R632,discounts!A:A)</f>
        <v/>
      </c>
      <c r="W631" s="36">
        <f>ADDRESS(V632,$F$7+1,,,"discounts")</f>
        <v/>
      </c>
      <c r="X631" s="36">
        <f>ROUND(IF(ISNA(IF($F$7=0,0,INDIRECT(W632))),0,IF($F$7=0,0,INDIRECT(W632))),0)</f>
        <v/>
      </c>
    </row>
    <row r="632">
      <c r="B632" s="86" t="n"/>
      <c r="C632" s="22" t="n">
        <v>21752</v>
      </c>
      <c r="D632" s="22" t="inlineStr">
        <is>
          <t>Никитенко А.</t>
        </is>
      </c>
      <c r="E632" s="22" t="inlineStr">
        <is>
          <t>Почему Русь святая</t>
        </is>
      </c>
      <c r="F632" s="105">
        <f>ROUNDUP(N633-(N633/100*X633),0)</f>
        <v/>
      </c>
      <c r="H632" s="22" t="inlineStr">
        <is>
          <t>Свет древа жизни</t>
        </is>
      </c>
      <c r="I632" s="22" t="n">
        <v>2014</v>
      </c>
      <c r="J632" s="75" t="inlineStr">
        <is>
          <t>9785903381388</t>
        </is>
      </c>
      <c r="K632" s="75" t="inlineStr">
        <is>
          <t>Книги</t>
        </is>
      </c>
      <c r="L632" s="22">
        <f>ROUND(100-(F633/(M633/100)),0)</f>
        <v/>
      </c>
      <c r="M632" s="105" t="n">
        <v>152</v>
      </c>
      <c r="N632" s="105" t="n">
        <v>133</v>
      </c>
      <c r="O632" s="20" t="inlineStr">
        <is>
          <t>https://magic-kniga.ru/items/21752</t>
        </is>
      </c>
      <c r="Q632" s="66" t="inlineStr">
        <is>
          <t>Мало</t>
        </is>
      </c>
      <c r="R632" s="20" t="n">
        <v>4</v>
      </c>
      <c r="V632" s="36">
        <f>MATCH(R633,discounts!A:A)</f>
        <v/>
      </c>
      <c r="W632" s="36">
        <f>ADDRESS(V633,$F$7+1,,,"discounts")</f>
        <v/>
      </c>
      <c r="X632" s="36">
        <f>ROUND(IF(ISNA(IF($F$7=0,0,INDIRECT(W633))),0,IF($F$7=0,0,INDIRECT(W633))),0)</f>
        <v/>
      </c>
    </row>
    <row r="633">
      <c r="B633" s="86" t="n"/>
      <c r="C633" s="22" t="n">
        <v>23016</v>
      </c>
      <c r="D633" s="22" t="inlineStr">
        <is>
          <t>Шри Ауробиндо</t>
        </is>
      </c>
      <c r="E633" s="22" t="inlineStr">
        <is>
          <t>Как победить страх смерти</t>
        </is>
      </c>
      <c r="F633" s="105">
        <f>ROUNDUP(N634-(N634/100*X634),0)</f>
        <v/>
      </c>
      <c r="H633" s="22" t="inlineStr">
        <is>
          <t>Амрита-русь</t>
        </is>
      </c>
      <c r="I633" s="22" t="n">
        <v>2014</v>
      </c>
      <c r="J633" s="75" t="inlineStr">
        <is>
          <t>9785413012390</t>
        </is>
      </c>
      <c r="K633" s="75" t="inlineStr">
        <is>
          <t>Книги</t>
        </is>
      </c>
      <c r="L633" s="22">
        <f>ROUND(100-(F634/(M634/100)),0)</f>
        <v/>
      </c>
      <c r="M633" s="105" t="n">
        <v>1350</v>
      </c>
      <c r="N633" s="105" t="n">
        <v>1175</v>
      </c>
      <c r="O633" s="20" t="inlineStr">
        <is>
          <t>https://magic-kniga.ru/items/23016</t>
        </is>
      </c>
      <c r="Q633" s="66" t="inlineStr">
        <is>
          <t>Мало</t>
        </is>
      </c>
      <c r="R633" s="20" t="n">
        <v>2</v>
      </c>
      <c r="V633" s="36">
        <f>MATCH(R634,discounts!A:A)</f>
        <v/>
      </c>
      <c r="W633" s="36">
        <f>ADDRESS(V634,$F$7+1,,,"discounts")</f>
        <v/>
      </c>
      <c r="X633" s="36">
        <f>ROUND(IF(ISNA(IF($F$7=0,0,INDIRECT(W634))),0,IF($F$7=0,0,INDIRECT(W634))),0)</f>
        <v/>
      </c>
    </row>
    <row r="634">
      <c r="B634" s="86" t="n"/>
      <c r="C634" s="22" t="n">
        <v>23030</v>
      </c>
      <c r="D634" s="22" t="inlineStr">
        <is>
          <t>Секлитова Лариса</t>
        </is>
      </c>
      <c r="E634" s="22" t="inlineStr">
        <is>
          <t>Почему Земля меняется</t>
        </is>
      </c>
      <c r="F634" s="105">
        <f>ROUNDUP(N635-(N635/100*X635),0)</f>
        <v/>
      </c>
      <c r="H634" s="22" t="inlineStr">
        <is>
          <t>Амрита-русь</t>
        </is>
      </c>
      <c r="I634" s="22" t="n">
        <v>2019</v>
      </c>
      <c r="J634" s="75" t="inlineStr">
        <is>
          <t>9785413016688</t>
        </is>
      </c>
      <c r="K634" s="75" t="inlineStr">
        <is>
          <t>Книги</t>
        </is>
      </c>
      <c r="L634" s="22">
        <f>ROUND(100-(F635/(M635/100)),0)</f>
        <v/>
      </c>
      <c r="M634" s="105" t="n">
        <v>379</v>
      </c>
      <c r="N634" s="105" t="n">
        <v>330</v>
      </c>
      <c r="O634" s="20" t="inlineStr">
        <is>
          <t>https://magic-kniga.ru/items/23030</t>
        </is>
      </c>
      <c r="Q634" s="66" t="inlineStr">
        <is>
          <t>Мало</t>
        </is>
      </c>
      <c r="R634" s="20" t="n">
        <v>7</v>
      </c>
      <c r="V634" s="36">
        <f>MATCH(R635,discounts!A:A)</f>
        <v/>
      </c>
      <c r="W634" s="36">
        <f>ADDRESS(V635,$F$7+1,,,"discounts")</f>
        <v/>
      </c>
      <c r="X634" s="36">
        <f>ROUND(IF(ISNA(IF($F$7=0,0,INDIRECT(W635))),0,IF($F$7=0,0,INDIRECT(W635))),0)</f>
        <v/>
      </c>
    </row>
    <row r="635">
      <c r="B635" s="86" t="n"/>
      <c r="C635" s="22" t="n">
        <v>23045</v>
      </c>
      <c r="D635" s="22" t="inlineStr">
        <is>
          <t>Премананда</t>
        </is>
      </c>
      <c r="E635" s="22" t="inlineStr">
        <is>
          <t>Наметки на пути к пробуждению (+ DVD диск)</t>
        </is>
      </c>
      <c r="F635" s="105">
        <f>ROUNDUP(N636-(N636/100*X636),0)</f>
        <v/>
      </c>
      <c r="H635" s="22" t="inlineStr">
        <is>
          <t>Открытый мир</t>
        </is>
      </c>
      <c r="I635" s="22" t="n">
        <v>2014</v>
      </c>
      <c r="J635" s="75" t="inlineStr">
        <is>
          <t>9786177161072</t>
        </is>
      </c>
      <c r="K635" s="75" t="inlineStr">
        <is>
          <t>Книги</t>
        </is>
      </c>
      <c r="L635" s="22">
        <f>ROUND(100-(F636/(M636/100)),0)</f>
        <v/>
      </c>
      <c r="M635" s="105" t="n">
        <v>379</v>
      </c>
      <c r="N635" s="105" t="n">
        <v>330</v>
      </c>
      <c r="O635" s="20" t="inlineStr">
        <is>
          <t>https://magic-kniga.ru/items/23045</t>
        </is>
      </c>
      <c r="Q635" s="66" t="inlineStr">
        <is>
          <t>Мало</t>
        </is>
      </c>
      <c r="R635" s="20" t="n">
        <v>7</v>
      </c>
      <c r="V635" s="36">
        <f>MATCH(R636,discounts!A:A)</f>
        <v/>
      </c>
      <c r="W635" s="36">
        <f>ADDRESS(V636,$F$7+1,,,"discounts")</f>
        <v/>
      </c>
      <c r="X635" s="36">
        <f>ROUND(IF(ISNA(IF($F$7=0,0,INDIRECT(W636))),0,IF($F$7=0,0,INDIRECT(W636))),0)</f>
        <v/>
      </c>
    </row>
    <row r="636">
      <c r="B636" s="86" t="n"/>
      <c r="C636" s="22" t="n">
        <v>23589</v>
      </c>
      <c r="D636" s="22" t="inlineStr">
        <is>
          <t>Беллами Г. С.</t>
        </is>
      </c>
      <c r="E636" s="22" t="inlineStr">
        <is>
          <t>Загадка Тиауанако. Возведено до потопа</t>
        </is>
      </c>
      <c r="F636" s="105">
        <f>ROUNDUP(N637-(N637/100*X637),0)</f>
        <v/>
      </c>
      <c r="H636" s="22" t="inlineStr">
        <is>
          <t>Медков</t>
        </is>
      </c>
      <c r="I636" s="22" t="n">
        <v>2006</v>
      </c>
      <c r="J636" s="75" t="inlineStr">
        <is>
          <t>9785902582113</t>
        </is>
      </c>
      <c r="K636" s="75" t="inlineStr">
        <is>
          <t>Книги</t>
        </is>
      </c>
      <c r="L636" s="22">
        <f>ROUND(100-(F637/(M637/100)),0)</f>
        <v/>
      </c>
      <c r="M636" s="105" t="n">
        <v>182</v>
      </c>
      <c r="N636" s="105" t="n">
        <v>159</v>
      </c>
      <c r="O636" s="20" t="inlineStr">
        <is>
          <t>https://magic-kniga.ru/items/23589</t>
        </is>
      </c>
      <c r="Q636" s="66" t="inlineStr">
        <is>
          <t>Мало</t>
        </is>
      </c>
      <c r="R636" s="20" t="n">
        <v>7</v>
      </c>
      <c r="V636" s="36">
        <f>MATCH(R637,discounts!A:A)</f>
        <v/>
      </c>
      <c r="W636" s="36">
        <f>ADDRESS(V637,$F$7+1,,,"discounts")</f>
        <v/>
      </c>
      <c r="X636" s="36">
        <f>ROUND(IF(ISNA(IF($F$7=0,0,INDIRECT(W637))),0,IF($F$7=0,0,INDIRECT(W637))),0)</f>
        <v/>
      </c>
    </row>
    <row r="637">
      <c r="B637" s="86" t="n"/>
      <c r="C637" s="22" t="n">
        <v>23592</v>
      </c>
      <c r="D637" s="22" t="inlineStr">
        <is>
          <t>Любава</t>
        </is>
      </c>
      <c r="E637" s="22" t="inlineStr">
        <is>
          <t>Наука о здоровом человеке</t>
        </is>
      </c>
      <c r="F637" s="105">
        <f>ROUNDUP(N638-(N638/100*X638),0)</f>
        <v/>
      </c>
      <c r="H637" s="22" t="inlineStr">
        <is>
          <t>Медков</t>
        </is>
      </c>
      <c r="I637" s="22" t="n">
        <v>2009</v>
      </c>
      <c r="J637" s="75" t="inlineStr">
        <is>
          <t>9785902582236</t>
        </is>
      </c>
      <c r="K637" s="75" t="inlineStr">
        <is>
          <t>Книги</t>
        </is>
      </c>
      <c r="L637" s="22">
        <f>ROUND(100-(F638/(M638/100)),0)</f>
        <v/>
      </c>
      <c r="M637" s="105" t="n">
        <v>344</v>
      </c>
      <c r="N637" s="105" t="n">
        <v>300</v>
      </c>
      <c r="O637" s="20" t="inlineStr">
        <is>
          <t>https://magic-kniga.ru/items/23592</t>
        </is>
      </c>
      <c r="Q637" s="66" t="inlineStr">
        <is>
          <t>Мало</t>
        </is>
      </c>
      <c r="R637" s="20" t="n">
        <v>7</v>
      </c>
      <c r="V637" s="36">
        <f>MATCH(R638,discounts!A:A)</f>
        <v/>
      </c>
      <c r="W637" s="36">
        <f>ADDRESS(V638,$F$7+1,,,"discounts")</f>
        <v/>
      </c>
      <c r="X637" s="36">
        <f>ROUND(IF(ISNA(IF($F$7=0,0,INDIRECT(W638))),0,IF($F$7=0,0,INDIRECT(W638))),0)</f>
        <v/>
      </c>
    </row>
    <row r="638">
      <c r="B638" s="86" t="n"/>
      <c r="C638" s="22" t="n">
        <v>23929</v>
      </c>
      <c r="D638" s="22" t="inlineStr">
        <is>
          <t>Баскаков В</t>
        </is>
      </c>
      <c r="E638" s="22" t="inlineStr">
        <is>
          <t>Превратности и парадоксы Мира Человеческого Планеты Земля</t>
        </is>
      </c>
      <c r="F638" s="105">
        <f>ROUNDUP(N639-(N639/100*X639),0)</f>
        <v/>
      </c>
      <c r="H638" s="22" t="inlineStr">
        <is>
          <t>КСП</t>
        </is>
      </c>
      <c r="I638" s="22" t="n">
        <v>2001</v>
      </c>
      <c r="J638" s="75" t="inlineStr">
        <is>
          <t>9785896920946</t>
        </is>
      </c>
      <c r="K638" s="75" t="inlineStr">
        <is>
          <t>Книги</t>
        </is>
      </c>
      <c r="L638" s="22">
        <f>ROUND(100-(F639/(M639/100)),0)</f>
        <v/>
      </c>
      <c r="M638" s="105" t="n">
        <v>90</v>
      </c>
      <c r="N638" s="105" t="n">
        <v>79</v>
      </c>
      <c r="O638" s="20" t="inlineStr">
        <is>
          <t>https://magic-kniga.ru/items/23929</t>
        </is>
      </c>
      <c r="Q638" s="66" t="inlineStr">
        <is>
          <t>Мало</t>
        </is>
      </c>
      <c r="R638" s="20" t="n">
        <v>7</v>
      </c>
      <c r="V638" s="36">
        <f>MATCH(R639,discounts!A:A)</f>
        <v/>
      </c>
      <c r="W638" s="36">
        <f>ADDRESS(V639,$F$7+1,,,"discounts")</f>
        <v/>
      </c>
      <c r="X638" s="36">
        <f>ROUND(IF(ISNA(IF($F$7=0,0,INDIRECT(W639))),0,IF($F$7=0,0,INDIRECT(W639))),0)</f>
        <v/>
      </c>
    </row>
    <row r="639">
      <c r="B639" s="86" t="n"/>
      <c r="C639" s="22" t="n">
        <v>23932</v>
      </c>
      <c r="D639" s="22" t="inlineStr">
        <is>
          <t>Абрахам Курт</t>
        </is>
      </c>
      <c r="E639" s="22" t="inlineStr">
        <is>
          <t>Семь Лучей и образование. Выравнивание пар противоположностей и другие очерки</t>
        </is>
      </c>
      <c r="F639" s="105">
        <f>ROUNDUP(N640-(N640/100*X640),0)</f>
        <v/>
      </c>
      <c r="H639" s="22" t="inlineStr">
        <is>
          <t>Медков</t>
        </is>
      </c>
      <c r="I639" s="22" t="n">
        <v>2008</v>
      </c>
      <c r="J639" s="75" t="inlineStr">
        <is>
          <t>9785902582137</t>
        </is>
      </c>
      <c r="K639" s="75" t="inlineStr">
        <is>
          <t>Книги</t>
        </is>
      </c>
      <c r="L639" s="22">
        <f>ROUND(100-(F640/(M640/100)),0)</f>
        <v/>
      </c>
      <c r="M639" s="105" t="n">
        <v>90</v>
      </c>
      <c r="N639" s="105" t="n">
        <v>79</v>
      </c>
      <c r="O639" s="20" t="inlineStr">
        <is>
          <t>https://magic-kniga.ru/items/23932</t>
        </is>
      </c>
      <c r="Q639" s="66" t="inlineStr">
        <is>
          <t>Мало</t>
        </is>
      </c>
      <c r="R639" s="20" t="n">
        <v>6</v>
      </c>
      <c r="V639" s="36">
        <f>MATCH(R640,discounts!A:A)</f>
        <v/>
      </c>
      <c r="W639" s="36">
        <f>ADDRESS(V640,$F$7+1,,,"discounts")</f>
        <v/>
      </c>
      <c r="X639" s="36">
        <f>ROUND(IF(ISNA(IF($F$7=0,0,INDIRECT(W640))),0,IF($F$7=0,0,INDIRECT(W640))),0)</f>
        <v/>
      </c>
    </row>
    <row r="640">
      <c r="B640" s="86" t="n"/>
      <c r="C640" s="22" t="n">
        <v>24100</v>
      </c>
      <c r="D640" s="22" t="inlineStr">
        <is>
          <t>Кантур Владимир</t>
        </is>
      </c>
      <c r="E640" s="22" t="inlineStr">
        <is>
          <t>Древо времён</t>
        </is>
      </c>
      <c r="F640" s="105">
        <f>ROUNDUP(N641-(N641/100*X641),0)</f>
        <v/>
      </c>
      <c r="H640" s="22" t="inlineStr">
        <is>
          <t>Magic-Kniga</t>
        </is>
      </c>
      <c r="I640" s="22" t="n">
        <v>2015</v>
      </c>
      <c r="J640" s="75" t="inlineStr">
        <is>
          <t>9785990639027</t>
        </is>
      </c>
      <c r="K640" s="75" t="inlineStr">
        <is>
          <t>Книги</t>
        </is>
      </c>
      <c r="L640" s="22">
        <f>ROUND(100-(F641/(M641/100)),0)</f>
        <v/>
      </c>
      <c r="M640" s="105" t="n">
        <v>346</v>
      </c>
      <c r="N640" s="105" t="n">
        <v>302</v>
      </c>
      <c r="O640" s="20" t="inlineStr">
        <is>
          <t>https://magic-kniga.ru/items/24100</t>
        </is>
      </c>
      <c r="P640" s="22" t="n">
        <v>114</v>
      </c>
      <c r="Q640" s="66" t="inlineStr">
        <is>
          <t>Мало</t>
        </is>
      </c>
      <c r="R640" s="20" t="n">
        <v>1</v>
      </c>
      <c r="V640" s="36">
        <f>MATCH(R641,discounts!A:A)</f>
        <v/>
      </c>
      <c r="W640" s="36">
        <f>ADDRESS(V641,$F$7+1,,,"discounts")</f>
        <v/>
      </c>
      <c r="X640" s="36">
        <f>ROUND(IF(ISNA(IF($F$7=0,0,INDIRECT(W641))),0,IF($F$7=0,0,INDIRECT(W641))),0)</f>
        <v/>
      </c>
    </row>
    <row r="641">
      <c r="B641" s="86" t="n"/>
      <c r="C641" s="22" t="n">
        <v>25156</v>
      </c>
      <c r="D641" s="22" t="inlineStr">
        <is>
          <t>Амурский Павел</t>
        </is>
      </c>
      <c r="E641" s="22" t="inlineStr">
        <is>
          <t>Ваша жизнь. Пустое и открытое сердце. Книга третья</t>
        </is>
      </c>
      <c r="F641" s="105">
        <f>ROUNDUP(N642-(N642/100*X642),0)</f>
        <v/>
      </c>
      <c r="H641" s="22" t="inlineStr">
        <is>
          <t>Амрита-русь</t>
        </is>
      </c>
      <c r="I641" s="22" t="n">
        <v>2018</v>
      </c>
      <c r="J641" s="75" t="inlineStr">
        <is>
          <t>9785413017906</t>
        </is>
      </c>
      <c r="K641" s="75" t="inlineStr">
        <is>
          <t>Книги</t>
        </is>
      </c>
      <c r="L641" s="22">
        <f>ROUND(100-(F642/(M642/100)),0)</f>
        <v/>
      </c>
      <c r="M641" s="105" t="n">
        <v>60</v>
      </c>
      <c r="N641" s="105" t="n">
        <v>53</v>
      </c>
      <c r="O641" s="20" t="inlineStr">
        <is>
          <t>https://magic-kniga.ru/items/25156</t>
        </is>
      </c>
      <c r="Q641" s="66" t="inlineStr">
        <is>
          <t>Мало</t>
        </is>
      </c>
      <c r="R641" s="20" t="n">
        <v>3</v>
      </c>
      <c r="V641" s="36">
        <f>MATCH(R642,discounts!A:A)</f>
        <v/>
      </c>
      <c r="W641" s="36">
        <f>ADDRESS(V642,$F$7+1,,,"discounts")</f>
        <v/>
      </c>
      <c r="X641" s="36">
        <f>ROUND(IF(ISNA(IF($F$7=0,0,INDIRECT(W642))),0,IF($F$7=0,0,INDIRECT(W642))),0)</f>
        <v/>
      </c>
    </row>
    <row r="642">
      <c r="B642" s="86" t="n"/>
      <c r="C642" s="22" t="n">
        <v>25686</v>
      </c>
      <c r="D642" s="22" t="inlineStr">
        <is>
          <t>Пази Марко</t>
        </is>
      </c>
      <c r="E642" s="22" t="inlineStr">
        <is>
          <t>Алистер Кроули и искушение политикой</t>
        </is>
      </c>
      <c r="F642" s="105">
        <f>ROUNDUP(N643-(N643/100*X643),0)</f>
        <v/>
      </c>
      <c r="H642" s="22" t="inlineStr">
        <is>
          <t>Castalia</t>
        </is>
      </c>
      <c r="I642" s="22" t="n">
        <v>2018</v>
      </c>
      <c r="J642" s="75" t="inlineStr">
        <is>
          <t>9785519658621</t>
        </is>
      </c>
      <c r="K642" s="75" t="inlineStr">
        <is>
          <t>Книги</t>
        </is>
      </c>
      <c r="L642" s="22">
        <f>ROUND(100-(F643/(M643/100)),0)</f>
        <v/>
      </c>
      <c r="M642" s="105" t="n">
        <v>1456</v>
      </c>
      <c r="N642" s="105" t="n">
        <v>1267</v>
      </c>
      <c r="O642" s="20" t="inlineStr">
        <is>
          <t>https://magic-kniga.ru/items/25686</t>
        </is>
      </c>
      <c r="Q642" s="66" t="inlineStr">
        <is>
          <t>Мало</t>
        </is>
      </c>
      <c r="R642" s="20" t="n">
        <v>10</v>
      </c>
      <c r="V642" s="36">
        <f>MATCH(R643,discounts!A:A)</f>
        <v/>
      </c>
      <c r="W642" s="36">
        <f>ADDRESS(V643,$F$7+1,,,"discounts")</f>
        <v/>
      </c>
      <c r="X642" s="36">
        <f>ROUND(IF(ISNA(IF($F$7=0,0,INDIRECT(W643))),0,IF($F$7=0,0,INDIRECT(W643))),0)</f>
        <v/>
      </c>
    </row>
    <row r="643">
      <c r="B643" s="86" t="n"/>
      <c r="C643" s="22" t="n">
        <v>24582</v>
      </c>
      <c r="D643" s="22" t="inlineStr">
        <is>
          <t>Донцов В.И.</t>
        </is>
      </c>
      <c r="E643" s="22" t="inlineStr">
        <is>
          <t>В поисках бессмертия</t>
        </is>
      </c>
      <c r="F643" s="105">
        <f>ROUNDUP(N644-(N644/100*X644),0)</f>
        <v/>
      </c>
      <c r="H643" s="22" t="inlineStr">
        <is>
          <t>Велигор</t>
        </is>
      </c>
      <c r="I643" s="22" t="n">
        <v>2018</v>
      </c>
      <c r="J643" s="75" t="inlineStr">
        <is>
          <t>9785888756201</t>
        </is>
      </c>
      <c r="K643" s="75" t="inlineStr">
        <is>
          <t>Книги</t>
        </is>
      </c>
      <c r="L643" s="22">
        <f>ROUND(100-(F644/(M644/100)),0)</f>
        <v/>
      </c>
      <c r="M643" s="105" t="n">
        <v>2940</v>
      </c>
      <c r="N643" s="105" t="n">
        <v>2558</v>
      </c>
      <c r="O643" s="20" t="inlineStr">
        <is>
          <t>https://magic-kniga.ru/items/24582</t>
        </is>
      </c>
      <c r="Q643" s="66" t="inlineStr">
        <is>
          <t>Мало</t>
        </is>
      </c>
      <c r="R643" s="20" t="n">
        <v>9</v>
      </c>
      <c r="V643" s="36">
        <f>MATCH(R644,discounts!A:A)</f>
        <v/>
      </c>
      <c r="W643" s="36">
        <f>ADDRESS(V644,$F$7+1,,,"discounts")</f>
        <v/>
      </c>
      <c r="X643" s="36">
        <f>ROUND(IF(ISNA(IF($F$7=0,0,INDIRECT(W644))),0,IF($F$7=0,0,INDIRECT(W644))),0)</f>
        <v/>
      </c>
    </row>
    <row r="644">
      <c r="B644" s="86" t="n"/>
      <c r="C644" s="22" t="n">
        <v>24893</v>
      </c>
      <c r="D644" s="22" t="inlineStr">
        <is>
          <t>Кокшаров Д.</t>
        </is>
      </c>
      <c r="E644" s="22" t="inlineStr">
        <is>
          <t>Чистое сознание</t>
        </is>
      </c>
      <c r="F644" s="105">
        <f>ROUNDUP(N645-(N645/100*X645),0)</f>
        <v/>
      </c>
      <c r="H644" s="22" t="inlineStr">
        <is>
          <t>Амрита-русь</t>
        </is>
      </c>
      <c r="I644" s="22" t="n">
        <v>2016</v>
      </c>
      <c r="J644" s="75" t="inlineStr">
        <is>
          <t>9785426002227</t>
        </is>
      </c>
      <c r="K644" s="75" t="inlineStr">
        <is>
          <t>Книги</t>
        </is>
      </c>
      <c r="L644" s="22">
        <f>ROUND(100-(F645/(M645/100)),0)</f>
        <v/>
      </c>
      <c r="M644" s="105" t="n">
        <v>323</v>
      </c>
      <c r="N644" s="105" t="n">
        <v>282</v>
      </c>
      <c r="O644" s="20" t="inlineStr">
        <is>
          <t>https://magic-kniga.ru/items/24893</t>
        </is>
      </c>
      <c r="Q644" s="66" t="inlineStr">
        <is>
          <t>Мало</t>
        </is>
      </c>
      <c r="R644" s="20" t="n">
        <v>2</v>
      </c>
      <c r="V644" s="36">
        <f>MATCH(R645,discounts!A:A)</f>
        <v/>
      </c>
      <c r="W644" s="36">
        <f>ADDRESS(V645,$F$7+1,,,"discounts")</f>
        <v/>
      </c>
      <c r="X644" s="36">
        <f>ROUND(IF(ISNA(IF($F$7=0,0,INDIRECT(W645))),0,IF($F$7=0,0,INDIRECT(W645))),0)</f>
        <v/>
      </c>
    </row>
    <row r="645">
      <c r="B645" s="86" t="n"/>
      <c r="C645" s="22" t="n">
        <v>25673</v>
      </c>
      <c r="D645" s="22" t="inlineStr">
        <is>
          <t>Кабанова А. П.</t>
        </is>
      </c>
      <c r="E645" s="22" t="inlineStr">
        <is>
          <t>Путь</t>
        </is>
      </c>
      <c r="F645" s="105">
        <f>ROUNDUP(N646-(N646/100*X646),0)</f>
        <v/>
      </c>
      <c r="H645" s="22" t="inlineStr">
        <is>
          <t>Прологъ</t>
        </is>
      </c>
      <c r="I645" s="22" t="n">
        <v>2008</v>
      </c>
      <c r="J645" s="75" t="inlineStr">
        <is>
          <t>2100000256730</t>
        </is>
      </c>
      <c r="K645" s="75" t="inlineStr">
        <is>
          <t>Книги</t>
        </is>
      </c>
      <c r="L645" s="22">
        <f>ROUND(100-(F646/(M646/100)),0)</f>
        <v/>
      </c>
      <c r="M645" s="105" t="n">
        <v>202</v>
      </c>
      <c r="N645" s="105" t="n">
        <v>176</v>
      </c>
      <c r="O645" s="20" t="inlineStr">
        <is>
          <t>https://magic-kniga.ru/items/25673</t>
        </is>
      </c>
      <c r="Q645" s="66" t="inlineStr">
        <is>
          <t>Мало</t>
        </is>
      </c>
      <c r="R645" s="20" t="n">
        <v>6</v>
      </c>
      <c r="V645" s="36">
        <f>MATCH(R646,discounts!A:A)</f>
        <v/>
      </c>
      <c r="W645" s="36">
        <f>ADDRESS(V646,$F$7+1,,,"discounts")</f>
        <v/>
      </c>
      <c r="X645" s="36">
        <f>ROUND(IF(ISNA(IF($F$7=0,0,INDIRECT(W646))),0,IF($F$7=0,0,INDIRECT(W646))),0)</f>
        <v/>
      </c>
    </row>
    <row r="646">
      <c r="B646" s="86" t="n"/>
      <c r="C646" s="22" t="n">
        <v>18544</v>
      </c>
      <c r="D646" s="22" t="inlineStr">
        <is>
          <t>Бейли Алиса Анн</t>
        </is>
      </c>
      <c r="E646" s="22" t="inlineStr">
        <is>
          <t>Образование в новом веке</t>
        </is>
      </c>
      <c r="F646" s="105">
        <f>ROUNDUP(N647-(N647/100*X647),0)</f>
        <v/>
      </c>
      <c r="H646" s="22" t="inlineStr">
        <is>
          <t>Амрита-русь</t>
        </is>
      </c>
      <c r="I646" s="22" t="n">
        <v>2013</v>
      </c>
      <c r="J646" s="75" t="inlineStr">
        <is>
          <t>9785906304582</t>
        </is>
      </c>
      <c r="K646" s="75" t="inlineStr">
        <is>
          <t>Книги</t>
        </is>
      </c>
      <c r="L646" s="22">
        <f>ROUND(100-(F647/(M647/100)),0)</f>
        <v/>
      </c>
      <c r="M646" s="105" t="n">
        <v>141</v>
      </c>
      <c r="N646" s="105" t="n">
        <v>123</v>
      </c>
      <c r="O646" s="20" t="inlineStr">
        <is>
          <t>https://magic-kniga.ru/items/18544</t>
        </is>
      </c>
      <c r="Q646" s="66" t="inlineStr">
        <is>
          <t>Мало</t>
        </is>
      </c>
      <c r="R646" s="20" t="n">
        <v>2</v>
      </c>
      <c r="V646" s="36">
        <f>MATCH(R647,discounts!A:A)</f>
        <v/>
      </c>
      <c r="W646" s="36">
        <f>ADDRESS(V647,$F$7+1,,,"discounts")</f>
        <v/>
      </c>
      <c r="X646" s="36">
        <f>ROUND(IF(ISNA(IF($F$7=0,0,INDIRECT(W647))),0,IF($F$7=0,0,INDIRECT(W647))),0)</f>
        <v/>
      </c>
    </row>
    <row r="647">
      <c r="B647" s="86" t="n"/>
      <c r="C647" s="22" t="n">
        <v>18594</v>
      </c>
      <c r="D647" s="22" t="inlineStr">
        <is>
          <t>Харазьян Анна</t>
        </is>
      </c>
      <c r="E647" s="22" t="inlineStr">
        <is>
          <t>Счастье быть собой</t>
        </is>
      </c>
      <c r="F647" s="105">
        <f>ROUNDUP(N648-(N648/100*X648),0)</f>
        <v/>
      </c>
      <c r="H647" s="22" t="inlineStr">
        <is>
          <t>Амрита-русь</t>
        </is>
      </c>
      <c r="I647" s="22" t="n">
        <v>2013</v>
      </c>
      <c r="J647" s="75" t="inlineStr">
        <is>
          <t>9785413011300</t>
        </is>
      </c>
      <c r="K647" s="75" t="inlineStr">
        <is>
          <t>Книги</t>
        </is>
      </c>
      <c r="L647" s="22">
        <f>ROUND(100-(F648/(M648/100)),0)</f>
        <v/>
      </c>
      <c r="M647" s="105" t="n">
        <v>141</v>
      </c>
      <c r="N647" s="105" t="n">
        <v>123</v>
      </c>
      <c r="O647" s="20" t="inlineStr">
        <is>
          <t>https://magic-kniga.ru/items/18594</t>
        </is>
      </c>
      <c r="Q647" s="66" t="inlineStr">
        <is>
          <t>Мало</t>
        </is>
      </c>
      <c r="R647" s="20" t="n">
        <v>7</v>
      </c>
      <c r="V647" s="36">
        <f>MATCH(R648,discounts!A:A)</f>
        <v/>
      </c>
      <c r="W647" s="36">
        <f>ADDRESS(V648,$F$7+1,,,"discounts")</f>
        <v/>
      </c>
      <c r="X647" s="36">
        <f>ROUND(IF(ISNA(IF($F$7=0,0,INDIRECT(W648))),0,IF($F$7=0,0,INDIRECT(W648))),0)</f>
        <v/>
      </c>
    </row>
    <row r="648">
      <c r="B648" s="86" t="n"/>
      <c r="C648" s="22" t="n">
        <v>18735</v>
      </c>
      <c r="D648" s="22" t="inlineStr">
        <is>
          <t>Иванова Елена</t>
        </is>
      </c>
      <c r="E648" s="22" t="inlineStr">
        <is>
          <t>Основные грани эзотерической науки. Учебное пособие для студентов и преподавателей</t>
        </is>
      </c>
      <c r="F648" s="105">
        <f>ROUNDUP(N649-(N649/100*X649),0)</f>
        <v/>
      </c>
      <c r="H648" s="22" t="inlineStr">
        <is>
          <t>Велигор</t>
        </is>
      </c>
      <c r="I648" s="22" t="n">
        <v>2017</v>
      </c>
      <c r="J648" s="75" t="inlineStr">
        <is>
          <t>9785888755259</t>
        </is>
      </c>
      <c r="K648" s="75" t="inlineStr">
        <is>
          <t>Книги</t>
        </is>
      </c>
      <c r="L648" s="22">
        <f>ROUND(100-(F649/(M649/100)),0)</f>
        <v/>
      </c>
      <c r="M648" s="105" t="n">
        <v>5242</v>
      </c>
      <c r="N648" s="105" t="n">
        <v>4561</v>
      </c>
      <c r="O648" s="20" t="inlineStr">
        <is>
          <t>https://magic-kniga.ru/items/18735</t>
        </is>
      </c>
      <c r="Q648" s="66" t="inlineStr">
        <is>
          <t>Мало</t>
        </is>
      </c>
      <c r="R648" s="20" t="n">
        <v>8</v>
      </c>
      <c r="V648" s="36">
        <f>MATCH(R649,discounts!A:A)</f>
        <v/>
      </c>
      <c r="W648" s="36">
        <f>ADDRESS(V649,$F$7+1,,,"discounts")</f>
        <v/>
      </c>
      <c r="X648" s="36">
        <f>ROUND(IF(ISNA(IF($F$7=0,0,INDIRECT(W649))),0,IF($F$7=0,0,INDIRECT(W649))),0)</f>
        <v/>
      </c>
    </row>
    <row r="649">
      <c r="B649" s="86" t="n"/>
      <c r="C649" s="22" t="n">
        <v>18917</v>
      </c>
      <c r="D649" s="22" t="inlineStr">
        <is>
          <t>Рыбников Владимир</t>
        </is>
      </c>
      <c r="E649" s="22" t="inlineStr">
        <is>
          <t>Загадка волхва Праметея. Ведическая нумерология. Поиск истины (библиотека славянофила)</t>
        </is>
      </c>
      <c r="F649" s="105">
        <f>ROUNDUP(N650-(N650/100*X650),0)</f>
        <v/>
      </c>
      <c r="H649" s="22" t="inlineStr">
        <is>
          <t>Амрита-русь</t>
        </is>
      </c>
      <c r="I649" s="22" t="n">
        <v>2014</v>
      </c>
      <c r="J649" s="75" t="inlineStr">
        <is>
          <t>9785413012932</t>
        </is>
      </c>
      <c r="K649" s="75" t="inlineStr">
        <is>
          <t>Книги</t>
        </is>
      </c>
      <c r="L649" s="22">
        <f>ROUND(100-(F650/(M650/100)),0)</f>
        <v/>
      </c>
      <c r="M649" s="105" t="n">
        <v>292</v>
      </c>
      <c r="N649" s="105" t="n">
        <v>255</v>
      </c>
      <c r="O649" s="20" t="inlineStr">
        <is>
          <t>https://magic-kniga.ru/items/18917</t>
        </is>
      </c>
      <c r="Q649" s="66" t="inlineStr">
        <is>
          <t>Мало</t>
        </is>
      </c>
      <c r="R649" s="20" t="n">
        <v>2</v>
      </c>
      <c r="V649" s="36">
        <f>MATCH(R650,discounts!A:A)</f>
        <v/>
      </c>
      <c r="W649" s="36">
        <f>ADDRESS(V650,$F$7+1,,,"discounts")</f>
        <v/>
      </c>
      <c r="X649" s="36">
        <f>ROUND(IF(ISNA(IF($F$7=0,0,INDIRECT(W650))),0,IF($F$7=0,0,INDIRECT(W650))),0)</f>
        <v/>
      </c>
    </row>
    <row r="650">
      <c r="B650" s="86" t="n"/>
      <c r="C650" s="22" t="n">
        <v>19021</v>
      </c>
      <c r="D650" s="22" t="inlineStr">
        <is>
          <t>Вайтукевич Е.А.</t>
        </is>
      </c>
      <c r="E650" s="22" t="inlineStr">
        <is>
          <t>От Атлантиды до Шумера (комплект 2т)</t>
        </is>
      </c>
      <c r="F650" s="105">
        <f>ROUNDUP(N651-(N651/100*X651),0)</f>
        <v/>
      </c>
      <c r="H650" s="22" t="inlineStr">
        <is>
          <t>Амрита-русь</t>
        </is>
      </c>
      <c r="I650" s="22" t="n">
        <v>2013</v>
      </c>
      <c r="J650" s="75" t="inlineStr">
        <is>
          <t>9785906304117</t>
        </is>
      </c>
      <c r="K650" s="75" t="inlineStr">
        <is>
          <t>Книги</t>
        </is>
      </c>
      <c r="L650" s="22">
        <f>ROUND(100-(F651/(M651/100)),0)</f>
        <v/>
      </c>
      <c r="M650" s="105" t="n">
        <v>1239</v>
      </c>
      <c r="N650" s="105" t="n">
        <v>1078</v>
      </c>
      <c r="O650" s="20" t="inlineStr">
        <is>
          <t>https://magic-kniga.ru/items/19021</t>
        </is>
      </c>
      <c r="Q650" s="66" t="inlineStr">
        <is>
          <t>Мало</t>
        </is>
      </c>
      <c r="R650" s="20" t="n">
        <v>2</v>
      </c>
      <c r="V650" s="36">
        <f>MATCH(R651,discounts!A:A)</f>
        <v/>
      </c>
      <c r="W650" s="36">
        <f>ADDRESS(V651,$F$7+1,,,"discounts")</f>
        <v/>
      </c>
      <c r="X650" s="36">
        <f>ROUND(IF(ISNA(IF($F$7=0,0,INDIRECT(W651))),0,IF($F$7=0,0,INDIRECT(W651))),0)</f>
        <v/>
      </c>
    </row>
    <row r="651">
      <c r="B651" s="86" t="n"/>
      <c r="C651" s="22" t="n">
        <v>19269</v>
      </c>
      <c r="D651" s="22" t="inlineStr">
        <is>
          <t>Рыбников Владимир</t>
        </is>
      </c>
      <c r="E651" s="22" t="inlineStr">
        <is>
          <t>Черноморская Атлантида</t>
        </is>
      </c>
      <c r="F651" s="105">
        <f>ROUNDUP(N652-(N652/100*X652),0)</f>
        <v/>
      </c>
      <c r="H651" s="22" t="inlineStr">
        <is>
          <t>Амрита-русь</t>
        </is>
      </c>
      <c r="I651" s="22" t="n">
        <v>2013</v>
      </c>
      <c r="J651" s="75" t="inlineStr">
        <is>
          <t>9785000530092</t>
        </is>
      </c>
      <c r="K651" s="75" t="inlineStr">
        <is>
          <t>Книги</t>
        </is>
      </c>
      <c r="L651" s="22">
        <f>ROUND(100-(F652/(M652/100)),0)</f>
        <v/>
      </c>
      <c r="M651" s="105" t="n">
        <v>325</v>
      </c>
      <c r="N651" s="105" t="n">
        <v>283</v>
      </c>
      <c r="O651" s="20" t="inlineStr">
        <is>
          <t>https://magic-kniga.ru/items/19269</t>
        </is>
      </c>
      <c r="Q651" s="66" t="inlineStr">
        <is>
          <t>Мало</t>
        </is>
      </c>
      <c r="R651" s="20" t="n">
        <v>7</v>
      </c>
      <c r="V651" s="36">
        <f>MATCH(R652,discounts!A:A)</f>
        <v/>
      </c>
      <c r="W651" s="36">
        <f>ADDRESS(V652,$F$7+1,,,"discounts")</f>
        <v/>
      </c>
      <c r="X651" s="36">
        <f>ROUND(IF(ISNA(IF($F$7=0,0,INDIRECT(W652))),0,IF($F$7=0,0,INDIRECT(W652))),0)</f>
        <v/>
      </c>
    </row>
    <row r="652">
      <c r="B652" s="86" t="n"/>
      <c r="C652" s="22" t="n">
        <v>19272</v>
      </c>
      <c r="D652" s="22" t="inlineStr">
        <is>
          <t>Белов Александр</t>
        </is>
      </c>
      <c r="E652" s="22" t="inlineStr">
        <is>
          <t>Путь ариев. В поисках прародины</t>
        </is>
      </c>
      <c r="F652" s="105">
        <f>ROUNDUP(N653-(N653/100*X653),0)</f>
        <v/>
      </c>
      <c r="H652" s="22" t="inlineStr">
        <is>
          <t>Амрита-русь</t>
        </is>
      </c>
      <c r="I652" s="22" t="n">
        <v>2012</v>
      </c>
      <c r="J652" s="75" t="inlineStr">
        <is>
          <t>9785413006702</t>
        </is>
      </c>
      <c r="K652" s="75" t="inlineStr">
        <is>
          <t>Книги</t>
        </is>
      </c>
      <c r="L652" s="22">
        <f>ROUND(100-(F653/(M653/100)),0)</f>
        <v/>
      </c>
      <c r="M652" s="105" t="n">
        <v>325</v>
      </c>
      <c r="N652" s="105" t="n">
        <v>283</v>
      </c>
      <c r="O652" s="20" t="inlineStr">
        <is>
          <t>https://magic-kniga.ru/items/19272</t>
        </is>
      </c>
      <c r="Q652" s="66" t="inlineStr">
        <is>
          <t>Мало</t>
        </is>
      </c>
      <c r="R652" s="20" t="n">
        <v>2</v>
      </c>
      <c r="V652" s="36">
        <f>MATCH(R653,discounts!A:A)</f>
        <v/>
      </c>
      <c r="W652" s="36">
        <f>ADDRESS(V653,$F$7+1,,,"discounts")</f>
        <v/>
      </c>
      <c r="X652" s="36">
        <f>ROUND(IF(ISNA(IF($F$7=0,0,INDIRECT(W653))),0,IF($F$7=0,0,INDIRECT(W653))),0)</f>
        <v/>
      </c>
    </row>
    <row r="653">
      <c r="B653" s="86" t="n"/>
      <c r="C653" s="22" t="n">
        <v>19281</v>
      </c>
      <c r="D653" s="22" t="inlineStr">
        <is>
          <t>Медиков Виктор</t>
        </is>
      </c>
      <c r="E653" s="22" t="inlineStr">
        <is>
          <t>Время перемен. Предложение, от которого нельзя отказаться</t>
        </is>
      </c>
      <c r="F653" s="105">
        <f>ROUNDUP(N654-(N654/100*X654),0)</f>
        <v/>
      </c>
      <c r="H653" s="22" t="inlineStr">
        <is>
          <t>ИПЛ</t>
        </is>
      </c>
      <c r="I653" s="22" t="n">
        <v>2012</v>
      </c>
      <c r="J653" s="75" t="inlineStr">
        <is>
          <t>9785426000223</t>
        </is>
      </c>
      <c r="K653" s="75" t="inlineStr">
        <is>
          <t>Книги</t>
        </is>
      </c>
      <c r="L653" s="22">
        <f>ROUND(100-(F654/(M654/100)),0)</f>
        <v/>
      </c>
      <c r="M653" s="105" t="n">
        <v>325</v>
      </c>
      <c r="N653" s="105" t="n">
        <v>283</v>
      </c>
      <c r="O653" s="20" t="inlineStr">
        <is>
          <t>https://magic-kniga.ru/items/19281</t>
        </is>
      </c>
      <c r="Q653" s="66" t="inlineStr">
        <is>
          <t>Мало</t>
        </is>
      </c>
      <c r="R653" s="20" t="n">
        <v>2</v>
      </c>
      <c r="V653" s="36">
        <f>MATCH(R654,discounts!A:A)</f>
        <v/>
      </c>
      <c r="W653" s="36">
        <f>ADDRESS(V654,$F$7+1,,,"discounts")</f>
        <v/>
      </c>
      <c r="X653" s="36">
        <f>ROUND(IF(ISNA(IF($F$7=0,0,INDIRECT(W654))),0,IF($F$7=0,0,INDIRECT(W654))),0)</f>
        <v/>
      </c>
    </row>
    <row r="654">
      <c r="B654" s="86" t="n"/>
      <c r="C654" s="22" t="n">
        <v>19799</v>
      </c>
      <c r="D654" s="22" t="inlineStr">
        <is>
          <t>Райнхарт Л.</t>
        </is>
      </c>
      <c r="E654" s="22" t="inlineStr">
        <is>
          <t>Уим, сын бога Случая. В поисках Абсолютной Истины</t>
        </is>
      </c>
      <c r="F654" s="105">
        <f>ROUNDUP(N655-(N655/100*X655),0)</f>
        <v/>
      </c>
      <c r="H654" s="22" t="inlineStr">
        <is>
          <t>София</t>
        </is>
      </c>
      <c r="I654" s="22" t="n">
        <v>2009</v>
      </c>
      <c r="J654" s="75" t="inlineStr">
        <is>
          <t>9785912509513</t>
        </is>
      </c>
      <c r="K654" s="75" t="inlineStr">
        <is>
          <t>Книги</t>
        </is>
      </c>
      <c r="L654" s="22">
        <f>ROUND(100-(F655/(M655/100)),0)</f>
        <v/>
      </c>
      <c r="M654" s="105" t="n">
        <v>204</v>
      </c>
      <c r="N654" s="105" t="n">
        <v>178</v>
      </c>
      <c r="O654" s="20" t="inlineStr">
        <is>
          <t>https://magic-kniga.ru/items/19799</t>
        </is>
      </c>
      <c r="Q654" s="66" t="inlineStr">
        <is>
          <t>Мало</t>
        </is>
      </c>
      <c r="R654" s="20" t="n">
        <v>7</v>
      </c>
      <c r="V654" s="36">
        <f>MATCH(R655,discounts!A:A)</f>
        <v/>
      </c>
      <c r="W654" s="36">
        <f>ADDRESS(V655,$F$7+1,,,"discounts")</f>
        <v/>
      </c>
      <c r="X654" s="36">
        <f>ROUND(IF(ISNA(IF($F$7=0,0,INDIRECT(W655))),0,IF($F$7=0,0,INDIRECT(W655))),0)</f>
        <v/>
      </c>
    </row>
    <row r="655">
      <c r="B655" s="86" t="n"/>
      <c r="C655" s="22" t="n">
        <v>20042</v>
      </c>
      <c r="D655" s="22" t="inlineStr">
        <is>
          <t>Климкевич Светлана Титовна</t>
        </is>
      </c>
      <c r="E655" s="22" t="inlineStr">
        <is>
          <t>Метатрон. Знание Вечности</t>
        </is>
      </c>
      <c r="F655" s="105">
        <f>ROUNDUP(N656-(N656/100*X656),0)</f>
        <v/>
      </c>
      <c r="H655" s="22" t="inlineStr">
        <is>
          <t>Велигор</t>
        </is>
      </c>
      <c r="I655" s="22" t="n">
        <v>2013</v>
      </c>
      <c r="J655" s="75" t="inlineStr">
        <is>
          <t>9785888752036</t>
        </is>
      </c>
      <c r="K655" s="75" t="inlineStr">
        <is>
          <t>Книги</t>
        </is>
      </c>
      <c r="L655" s="22">
        <f>ROUND(100-(F656/(M656/100)),0)</f>
        <v/>
      </c>
      <c r="M655" s="105" t="n">
        <v>601</v>
      </c>
      <c r="N655" s="105" t="n">
        <v>523</v>
      </c>
      <c r="O655" s="20" t="inlineStr">
        <is>
          <t>https://magic-kniga.ru/items/20042</t>
        </is>
      </c>
      <c r="Q655" s="66" t="inlineStr">
        <is>
          <t>Мало</t>
        </is>
      </c>
      <c r="R655" s="20" t="n">
        <v>6</v>
      </c>
      <c r="V655" s="36">
        <f>MATCH(R656,discounts!A:A)</f>
        <v/>
      </c>
      <c r="W655" s="36">
        <f>ADDRESS(V656,$F$7+1,,,"discounts")</f>
        <v/>
      </c>
      <c r="X655" s="36">
        <f>ROUND(IF(ISNA(IF($F$7=0,0,INDIRECT(W656))),0,IF($F$7=0,0,INDIRECT(W656))),0)</f>
        <v/>
      </c>
    </row>
    <row r="656">
      <c r="B656" s="86" t="n"/>
      <c r="C656" s="22" t="n">
        <v>20454</v>
      </c>
      <c r="D656" s="22" t="inlineStr">
        <is>
          <t>Ключников Ю.</t>
        </is>
      </c>
      <c r="E656" s="22" t="inlineStr">
        <is>
          <t>Дом и дым. Лирические итоги</t>
        </is>
      </c>
      <c r="F656" s="105">
        <f>ROUNDUP(N657-(N657/100*X657),0)</f>
        <v/>
      </c>
      <c r="H656" s="22" t="inlineStr">
        <is>
          <t>Беловодье</t>
        </is>
      </c>
      <c r="I656" s="22" t="n">
        <v>2014</v>
      </c>
      <c r="J656" s="75" t="inlineStr">
        <is>
          <t>9785934541751</t>
        </is>
      </c>
      <c r="K656" s="75" t="inlineStr">
        <is>
          <t>Книги</t>
        </is>
      </c>
      <c r="L656" s="22">
        <f>ROUND(100-(F657/(M657/100)),0)</f>
        <v/>
      </c>
      <c r="M656" s="105" t="n">
        <v>92</v>
      </c>
      <c r="N656" s="105" t="n">
        <v>81</v>
      </c>
      <c r="O656" s="20" t="inlineStr">
        <is>
          <t>https://magic-kniga.ru/items/20454</t>
        </is>
      </c>
      <c r="Q656" s="66" t="inlineStr">
        <is>
          <t>Мало</t>
        </is>
      </c>
      <c r="R656" s="20" t="n">
        <v>6</v>
      </c>
      <c r="V656" s="36">
        <f>MATCH(R657,discounts!A:A)</f>
        <v/>
      </c>
      <c r="W656" s="36">
        <f>ADDRESS(V657,$F$7+1,,,"discounts")</f>
        <v/>
      </c>
      <c r="X656" s="36">
        <f>ROUND(IF(ISNA(IF($F$7=0,0,INDIRECT(W657))),0,IF($F$7=0,0,INDIRECT(W657))),0)</f>
        <v/>
      </c>
    </row>
    <row r="657">
      <c r="B657" s="86" t="n"/>
      <c r="C657" s="22" t="n">
        <v>20455</v>
      </c>
      <c r="D657" s="22" t="inlineStr">
        <is>
          <t>Ключников Ю.</t>
        </is>
      </c>
      <c r="E657" s="22" t="inlineStr">
        <is>
          <t>Лики русской культуры</t>
        </is>
      </c>
      <c r="F657" s="105">
        <f>ROUNDUP(N658-(N658/100*X658),0)</f>
        <v/>
      </c>
      <c r="H657" s="22" t="inlineStr">
        <is>
          <t>Беловодье</t>
        </is>
      </c>
      <c r="I657" s="22" t="n">
        <v>2013</v>
      </c>
      <c r="J657" s="75" t="inlineStr">
        <is>
          <t>9785934541676</t>
        </is>
      </c>
      <c r="K657" s="75" t="inlineStr">
        <is>
          <t>Книги</t>
        </is>
      </c>
      <c r="L657" s="22">
        <f>ROUND(100-(F658/(M658/100)),0)</f>
        <v/>
      </c>
      <c r="M657" s="105" t="n">
        <v>92</v>
      </c>
      <c r="N657" s="105" t="n">
        <v>81</v>
      </c>
      <c r="O657" s="20" t="inlineStr">
        <is>
          <t>https://magic-kniga.ru/items/20455</t>
        </is>
      </c>
      <c r="Q657" s="66" t="inlineStr">
        <is>
          <t>Мало</t>
        </is>
      </c>
      <c r="R657" s="20" t="n">
        <v>5</v>
      </c>
      <c r="V657" s="36">
        <f>MATCH(R658,discounts!A:A)</f>
        <v/>
      </c>
      <c r="W657" s="36">
        <f>ADDRESS(V658,$F$7+1,,,"discounts")</f>
        <v/>
      </c>
      <c r="X657" s="36">
        <f>ROUND(IF(ISNA(IF($F$7=0,0,INDIRECT(W658))),0,IF($F$7=0,0,INDIRECT(W658))),0)</f>
        <v/>
      </c>
    </row>
    <row r="658">
      <c r="B658" s="86" t="n"/>
      <c r="C658" s="22" t="n">
        <v>20458</v>
      </c>
      <c r="D658" s="22" t="inlineStr">
        <is>
          <t>Ключников Ю.</t>
        </is>
      </c>
      <c r="E658" s="22" t="inlineStr">
        <is>
          <t>Русское окно. Душа в потоке перемен</t>
        </is>
      </c>
      <c r="F658" s="105">
        <f>ROUNDUP(N659-(N659/100*X659),0)</f>
        <v/>
      </c>
      <c r="H658" s="22" t="inlineStr">
        <is>
          <t>Беловодье</t>
        </is>
      </c>
      <c r="I658" s="22" t="n">
        <v>2011</v>
      </c>
      <c r="J658" s="75" t="inlineStr">
        <is>
          <t>9785934541386</t>
        </is>
      </c>
      <c r="K658" s="75" t="inlineStr">
        <is>
          <t>Книги</t>
        </is>
      </c>
      <c r="L658" s="22">
        <f>ROUND(100-(F659/(M659/100)),0)</f>
        <v/>
      </c>
      <c r="M658" s="105" t="n">
        <v>92</v>
      </c>
      <c r="N658" s="105" t="n">
        <v>81</v>
      </c>
      <c r="O658" s="20" t="inlineStr">
        <is>
          <t>https://magic-kniga.ru/items/20458</t>
        </is>
      </c>
      <c r="Q658" s="66" t="inlineStr">
        <is>
          <t>Мало</t>
        </is>
      </c>
      <c r="R658" s="20" t="n">
        <v>5</v>
      </c>
      <c r="V658" s="36">
        <f>MATCH(R659,discounts!A:A)</f>
        <v/>
      </c>
      <c r="W658" s="36">
        <f>ADDRESS(V659,$F$7+1,,,"discounts")</f>
        <v/>
      </c>
      <c r="X658" s="36">
        <f>ROUND(IF(ISNA(IF($F$7=0,0,INDIRECT(W659))),0,IF($F$7=0,0,INDIRECT(W659))),0)</f>
        <v/>
      </c>
    </row>
    <row r="659">
      <c r="B659" s="86" t="n"/>
      <c r="C659" s="22" t="n">
        <v>20471</v>
      </c>
      <c r="D659" s="22" t="inlineStr">
        <is>
          <t>Шелейкова Нина Ивановна</t>
        </is>
      </c>
      <c r="E659" s="22" t="inlineStr">
        <is>
          <t>Размышления о человеке и мире на основе «Спектральной логики». Сборник статей и аналитических материалов</t>
        </is>
      </c>
      <c r="F659" s="105">
        <f>ROUNDUP(N660-(N660/100*X660),0)</f>
        <v/>
      </c>
      <c r="H659" s="22" t="inlineStr">
        <is>
          <t>Беловодье</t>
        </is>
      </c>
      <c r="I659" s="22" t="n">
        <v>2014</v>
      </c>
      <c r="J659" s="75" t="inlineStr">
        <is>
          <t>9785934541782</t>
        </is>
      </c>
      <c r="K659" s="75" t="inlineStr">
        <is>
          <t>Книги</t>
        </is>
      </c>
      <c r="L659" s="22">
        <f>ROUND(100-(F660/(M660/100)),0)</f>
        <v/>
      </c>
      <c r="M659" s="105" t="n">
        <v>92</v>
      </c>
      <c r="N659" s="105" t="n">
        <v>81</v>
      </c>
      <c r="O659" s="20" t="inlineStr">
        <is>
          <t>https://magic-kniga.ru/items/20471</t>
        </is>
      </c>
      <c r="Q659" s="66" t="inlineStr">
        <is>
          <t>Мало</t>
        </is>
      </c>
      <c r="R659" s="20" t="n">
        <v>6</v>
      </c>
      <c r="V659" s="36">
        <f>MATCH(R660,discounts!A:A)</f>
        <v/>
      </c>
      <c r="W659" s="36">
        <f>ADDRESS(V660,$F$7+1,,,"discounts")</f>
        <v/>
      </c>
      <c r="X659" s="36">
        <f>ROUND(IF(ISNA(IF($F$7=0,0,INDIRECT(W660))),0,IF($F$7=0,0,INDIRECT(W660))),0)</f>
        <v/>
      </c>
    </row>
    <row r="660">
      <c r="B660" s="86" t="n"/>
      <c r="C660" s="22" t="n">
        <v>14263</v>
      </c>
      <c r="D660" s="22" t="inlineStr">
        <is>
          <t>Свердлова Татьяна</t>
        </is>
      </c>
      <c r="E660" s="22" t="inlineStr">
        <is>
          <t>Шаг навстречу будущему</t>
        </is>
      </c>
      <c r="F660" s="105">
        <f>ROUNDUP(N661-(N661/100*X661),0)</f>
        <v/>
      </c>
      <c r="H660" s="22" t="inlineStr">
        <is>
          <t>Вектор</t>
        </is>
      </c>
      <c r="I660" s="22" t="n">
        <v>2011</v>
      </c>
      <c r="J660" s="75" t="inlineStr">
        <is>
          <t>9785968419477</t>
        </is>
      </c>
      <c r="K660" s="75" t="inlineStr">
        <is>
          <t>Книги</t>
        </is>
      </c>
      <c r="L660" s="22">
        <f>ROUND(100-(F661/(M661/100)),0)</f>
        <v/>
      </c>
      <c r="M660" s="105" t="n">
        <v>195</v>
      </c>
      <c r="N660" s="105" t="n">
        <v>170</v>
      </c>
      <c r="O660" s="20" t="inlineStr">
        <is>
          <t>https://magic-kniga.ru/items/14263</t>
        </is>
      </c>
      <c r="Q660" s="66" t="inlineStr">
        <is>
          <t>Мало</t>
        </is>
      </c>
      <c r="R660" s="20" t="n">
        <v>6</v>
      </c>
      <c r="V660" s="36">
        <f>MATCH(R661,discounts!A:A)</f>
        <v/>
      </c>
      <c r="W660" s="36">
        <f>ADDRESS(V661,$F$7+1,,,"discounts")</f>
        <v/>
      </c>
      <c r="X660" s="36">
        <f>ROUND(IF(ISNA(IF($F$7=0,0,INDIRECT(W661))),0,IF($F$7=0,0,INDIRECT(W661))),0)</f>
        <v/>
      </c>
    </row>
    <row r="661">
      <c r="B661" s="86" t="n"/>
      <c r="C661" s="22" t="n">
        <v>14291</v>
      </c>
      <c r="D661" s="22" t="inlineStr">
        <is>
          <t>Ласло Бито</t>
        </is>
      </c>
      <c r="E661" s="22" t="inlineStr">
        <is>
          <t>Эвтаназия? Эвтелия! Счастливая жизнь - благая смерть</t>
        </is>
      </c>
      <c r="F661" s="105">
        <f>ROUNDUP(N662-(N662/100*X662),0)</f>
        <v/>
      </c>
      <c r="H661" s="22" t="inlineStr">
        <is>
          <t>Энигма</t>
        </is>
      </c>
      <c r="I661" s="22" t="n">
        <v>2006</v>
      </c>
      <c r="J661" s="75" t="inlineStr">
        <is>
          <t>9785946980289</t>
        </is>
      </c>
      <c r="K661" s="75" t="inlineStr">
        <is>
          <t>Книги</t>
        </is>
      </c>
      <c r="L661" s="22">
        <f>ROUND(100-(F662/(M662/100)),0)</f>
        <v/>
      </c>
      <c r="M661" s="105" t="n">
        <v>175</v>
      </c>
      <c r="N661" s="105" t="n">
        <v>153</v>
      </c>
      <c r="O661" s="20" t="inlineStr">
        <is>
          <t>https://magic-kniga.ru/items/14291</t>
        </is>
      </c>
      <c r="Q661" s="66" t="inlineStr">
        <is>
          <t>Мало</t>
        </is>
      </c>
      <c r="R661" s="20" t="n">
        <v>6</v>
      </c>
      <c r="V661" s="36">
        <f>MATCH(R662,discounts!A:A)</f>
        <v/>
      </c>
      <c r="W661" s="36">
        <f>ADDRESS(V662,$F$7+1,,,"discounts")</f>
        <v/>
      </c>
      <c r="X661" s="36">
        <f>ROUND(IF(ISNA(IF($F$7=0,0,INDIRECT(W662))),0,IF($F$7=0,0,INDIRECT(W662))),0)</f>
        <v/>
      </c>
    </row>
    <row r="662">
      <c r="B662" s="86" t="n"/>
      <c r="C662" s="22" t="n">
        <v>15830</v>
      </c>
      <c r="D662" s="22" t="inlineStr">
        <is>
          <t>Туркка Елена</t>
        </is>
      </c>
      <c r="E662" s="22" t="inlineStr">
        <is>
          <t>На пути к Миру Огненному</t>
        </is>
      </c>
      <c r="F662" s="105">
        <f>ROUNDUP(N663-(N663/100*X663),0)</f>
        <v/>
      </c>
      <c r="H662" s="22" t="inlineStr">
        <is>
          <t>Дементьева</t>
        </is>
      </c>
      <c r="I662" s="22" t="n">
        <v>2012</v>
      </c>
      <c r="J662" s="75" t="inlineStr">
        <is>
          <t>9785904653118</t>
        </is>
      </c>
      <c r="K662" s="75" t="inlineStr">
        <is>
          <t>Книги</t>
        </is>
      </c>
      <c r="L662" s="22">
        <f>ROUND(100-(F663/(M663/100)),0)</f>
        <v/>
      </c>
      <c r="M662" s="105" t="n">
        <v>160</v>
      </c>
      <c r="N662" s="105" t="n">
        <v>140</v>
      </c>
      <c r="O662" s="20" t="inlineStr">
        <is>
          <t>https://magic-kniga.ru/items/15830</t>
        </is>
      </c>
      <c r="Q662" s="66" t="inlineStr">
        <is>
          <t>Мало</t>
        </is>
      </c>
      <c r="R662" s="20" t="n">
        <v>7</v>
      </c>
      <c r="V662" s="36">
        <f>MATCH(R663,discounts!A:A)</f>
        <v/>
      </c>
      <c r="W662" s="36">
        <f>ADDRESS(V663,$F$7+1,,,"discounts")</f>
        <v/>
      </c>
      <c r="X662" s="36">
        <f>ROUND(IF(ISNA(IF($F$7=0,0,INDIRECT(W663))),0,IF($F$7=0,0,INDIRECT(W663))),0)</f>
        <v/>
      </c>
    </row>
    <row r="663">
      <c r="B663" s="86" t="n"/>
      <c r="C663" s="22" t="n">
        <v>16111</v>
      </c>
      <c r="D663" s="22" t="inlineStr">
        <is>
          <t>Холбеч Сьюзи</t>
        </is>
      </c>
      <c r="E663" s="22" t="inlineStr">
        <is>
          <t>Перемены: руководство к личной трансформации и новые способы жизни в третьем тысячелетии</t>
        </is>
      </c>
      <c r="F663" s="105">
        <f>ROUNDUP(N664-(N664/100*X664),0)</f>
        <v/>
      </c>
      <c r="H663" s="22" t="inlineStr">
        <is>
          <t>Будущее земли</t>
        </is>
      </c>
      <c r="I663" s="22" t="n">
        <v>2008</v>
      </c>
      <c r="J663" s="75" t="inlineStr">
        <is>
          <t>9785944320162</t>
        </is>
      </c>
      <c r="K663" s="75" t="inlineStr">
        <is>
          <t>Книги</t>
        </is>
      </c>
      <c r="L663" s="22">
        <f>ROUND(100-(F664/(M664/100)),0)</f>
        <v/>
      </c>
      <c r="M663" s="105" t="n">
        <v>419</v>
      </c>
      <c r="N663" s="105" t="n">
        <v>365</v>
      </c>
      <c r="O663" s="20" t="inlineStr">
        <is>
          <t>https://magic-kniga.ru/items/16111</t>
        </is>
      </c>
      <c r="Q663" s="66" t="inlineStr">
        <is>
          <t>Мало</t>
        </is>
      </c>
      <c r="R663" s="20" t="n">
        <v>5</v>
      </c>
      <c r="V663" s="36">
        <f>MATCH(R664,discounts!A:A)</f>
        <v/>
      </c>
      <c r="W663" s="36">
        <f>ADDRESS(V664,$F$7+1,,,"discounts")</f>
        <v/>
      </c>
      <c r="X663" s="36">
        <f>ROUND(IF(ISNA(IF($F$7=0,0,INDIRECT(W664))),0,IF($F$7=0,0,INDIRECT(W664))),0)</f>
        <v/>
      </c>
    </row>
    <row r="664">
      <c r="B664" s="86" t="n"/>
      <c r="C664" s="22" t="n">
        <v>16188</v>
      </c>
      <c r="D664" s="22" t="inlineStr">
        <is>
          <t>Зорин П.</t>
        </is>
      </c>
      <c r="E664" s="22" t="inlineStr">
        <is>
          <t>На пороге бессмертия</t>
        </is>
      </c>
      <c r="F664" s="105">
        <f>ROUNDUP(N665-(N665/100*X665),0)</f>
        <v/>
      </c>
      <c r="H664" s="22" t="inlineStr">
        <is>
          <t>Невская перспектива</t>
        </is>
      </c>
      <c r="I664" s="22" t="n">
        <v>2006</v>
      </c>
      <c r="J664" s="75" t="inlineStr">
        <is>
          <t>9785719801339</t>
        </is>
      </c>
      <c r="K664" s="75" t="inlineStr">
        <is>
          <t>Книги</t>
        </is>
      </c>
      <c r="L664" s="22">
        <f>ROUND(100-(F665/(M665/100)),0)</f>
        <v/>
      </c>
      <c r="M664" s="105" t="n">
        <v>587</v>
      </c>
      <c r="N664" s="105" t="n">
        <v>511</v>
      </c>
      <c r="O664" s="20" t="inlineStr">
        <is>
          <t>https://magic-kniga.ru/items/16188</t>
        </is>
      </c>
      <c r="Q664" s="66" t="inlineStr">
        <is>
          <t>Мало</t>
        </is>
      </c>
      <c r="R664" s="20" t="n">
        <v>7</v>
      </c>
      <c r="V664" s="36">
        <f>MATCH(R665,discounts!A:A)</f>
        <v/>
      </c>
      <c r="W664" s="36">
        <f>ADDRESS(V665,$F$7+1,,,"discounts")</f>
        <v/>
      </c>
      <c r="X664" s="36">
        <f>ROUND(IF(ISNA(IF($F$7=0,0,INDIRECT(W665))),0,IF($F$7=0,0,INDIRECT(W665))),0)</f>
        <v/>
      </c>
    </row>
    <row r="665">
      <c r="B665" s="86" t="n"/>
      <c r="C665" s="22" t="n">
        <v>16792</v>
      </c>
      <c r="D665" s="22" t="inlineStr">
        <is>
          <t>Раокриом (Игорь Мехеда)</t>
        </is>
      </c>
      <c r="E665" s="22" t="inlineStr">
        <is>
          <t>Магия Ведаров - Основание Могущества</t>
        </is>
      </c>
      <c r="F665" s="105">
        <f>ROUNDUP(N666-(N666/100*X666),0)</f>
        <v/>
      </c>
      <c r="H665" s="22" t="inlineStr">
        <is>
          <t>Велигор</t>
        </is>
      </c>
      <c r="I665" s="22" t="n">
        <v>2015</v>
      </c>
      <c r="J665" s="75" t="inlineStr">
        <is>
          <t>9785888752906</t>
        </is>
      </c>
      <c r="K665" s="75" t="inlineStr">
        <is>
          <t>Книги</t>
        </is>
      </c>
      <c r="L665" s="22">
        <f>ROUND(100-(F666/(M666/100)),0)</f>
        <v/>
      </c>
      <c r="M665" s="105" t="n">
        <v>533</v>
      </c>
      <c r="N665" s="105" t="n">
        <v>464</v>
      </c>
      <c r="O665" s="20" t="inlineStr">
        <is>
          <t>https://magic-kniga.ru/items/16792</t>
        </is>
      </c>
      <c r="Q665" s="66" t="inlineStr">
        <is>
          <t>Мало</t>
        </is>
      </c>
      <c r="R665" s="20" t="n">
        <v>6</v>
      </c>
      <c r="V665" s="36">
        <f>MATCH(R666,discounts!A:A)</f>
        <v/>
      </c>
      <c r="W665" s="36">
        <f>ADDRESS(V666,$F$7+1,,,"discounts")</f>
        <v/>
      </c>
      <c r="X665" s="36">
        <f>ROUND(IF(ISNA(IF($F$7=0,0,INDIRECT(W666))),0,IF($F$7=0,0,INDIRECT(W666))),0)</f>
        <v/>
      </c>
    </row>
    <row r="666">
      <c r="B666" s="86" t="n"/>
      <c r="C666" s="22" t="n">
        <v>17028</v>
      </c>
      <c r="D666" s="22" t="inlineStr">
        <is>
          <t>Некрасова С.</t>
        </is>
      </c>
      <c r="E666" s="22" t="inlineStr">
        <is>
          <t>Спираль судьбы</t>
        </is>
      </c>
      <c r="F666" s="105">
        <f>ROUNDUP(N667-(N667/100*X667),0)</f>
        <v/>
      </c>
      <c r="H666" s="22" t="inlineStr">
        <is>
          <t>Профит-Стайл</t>
        </is>
      </c>
      <c r="I666" s="22" t="n">
        <v>2013</v>
      </c>
      <c r="J666" s="75" t="inlineStr">
        <is>
          <t>9785988572626</t>
        </is>
      </c>
      <c r="K666" s="75" t="inlineStr">
        <is>
          <t>Книги</t>
        </is>
      </c>
      <c r="L666" s="22">
        <f>ROUND(100-(F667/(M667/100)),0)</f>
        <v/>
      </c>
      <c r="M666" s="105" t="n">
        <v>218</v>
      </c>
      <c r="N666" s="105" t="n">
        <v>190</v>
      </c>
      <c r="O666" s="20" t="inlineStr">
        <is>
          <t>https://magic-kniga.ru/items/17028</t>
        </is>
      </c>
      <c r="Q666" s="66" t="inlineStr">
        <is>
          <t>Мало</t>
        </is>
      </c>
      <c r="R666" s="20" t="n">
        <v>2</v>
      </c>
      <c r="V666" s="36">
        <f>MATCH(R667,discounts!A:A)</f>
        <v/>
      </c>
      <c r="W666" s="36">
        <f>ADDRESS(V667,$F$7+1,,,"discounts")</f>
        <v/>
      </c>
      <c r="X666" s="36">
        <f>ROUND(IF(ISNA(IF($F$7=0,0,INDIRECT(W667))),0,IF($F$7=0,0,INDIRECT(W667))),0)</f>
        <v/>
      </c>
    </row>
    <row r="667">
      <c r="B667" s="86" t="n"/>
      <c r="C667" s="22" t="n">
        <v>17175</v>
      </c>
      <c r="D667" s="22" t="inlineStr">
        <is>
          <t>Голдтвейт Д.</t>
        </is>
      </c>
      <c r="E667" s="22" t="inlineStr">
        <is>
          <t>Очищение сердца</t>
        </is>
      </c>
      <c r="F667" s="105">
        <f>ROUNDUP(N668-(N668/100*X668),0)</f>
        <v/>
      </c>
      <c r="H667" s="22" t="inlineStr">
        <is>
          <t>Амрита-русь</t>
        </is>
      </c>
      <c r="I667" s="22" t="n">
        <v>2012</v>
      </c>
      <c r="J667" s="75" t="inlineStr">
        <is>
          <t>9785413009734</t>
        </is>
      </c>
      <c r="K667" s="75" t="inlineStr">
        <is>
          <t>Книги</t>
        </is>
      </c>
      <c r="L667" s="22">
        <f>ROUND(100-(F668/(M668/100)),0)</f>
        <v/>
      </c>
      <c r="M667" s="105" t="n">
        <v>67</v>
      </c>
      <c r="N667" s="105" t="n">
        <v>59</v>
      </c>
      <c r="O667" s="20" t="inlineStr">
        <is>
          <t>https://magic-kniga.ru/items/17175</t>
        </is>
      </c>
      <c r="Q667" s="66" t="inlineStr">
        <is>
          <t>Мало</t>
        </is>
      </c>
      <c r="R667" s="20" t="n">
        <v>2</v>
      </c>
      <c r="V667" s="36">
        <f>MATCH(R668,discounts!A:A)</f>
        <v/>
      </c>
      <c r="W667" s="36">
        <f>ADDRESS(V668,$F$7+1,,,"discounts")</f>
        <v/>
      </c>
      <c r="X667" s="36">
        <f>ROUND(IF(ISNA(IF($F$7=0,0,INDIRECT(W668))),0,IF($F$7=0,0,INDIRECT(W668))),0)</f>
        <v/>
      </c>
    </row>
    <row r="668">
      <c r="B668" s="86" t="n"/>
      <c r="C668" s="22" t="n">
        <v>17258</v>
      </c>
      <c r="D668" s="22" t="inlineStr">
        <is>
          <t>Джароу Рик</t>
        </is>
      </c>
      <c r="E668" s="22" t="inlineStr">
        <is>
          <t>В поисках священного. Паломничество по святым землям</t>
        </is>
      </c>
      <c r="F668" s="105">
        <f>ROUNDUP(N669-(N669/100*X669),0)</f>
        <v/>
      </c>
      <c r="H668" s="22" t="inlineStr">
        <is>
          <t>Весь</t>
        </is>
      </c>
      <c r="I668" s="22" t="n">
        <v>2012</v>
      </c>
      <c r="J668" s="75" t="inlineStr">
        <is>
          <t>9785957320555</t>
        </is>
      </c>
      <c r="K668" s="75" t="inlineStr">
        <is>
          <t>Книги</t>
        </is>
      </c>
      <c r="L668" s="22">
        <f>ROUND(100-(F669/(M669/100)),0)</f>
        <v/>
      </c>
      <c r="M668" s="105" t="n">
        <v>2204</v>
      </c>
      <c r="N668" s="105" t="n">
        <v>1918</v>
      </c>
      <c r="O668" s="20" t="inlineStr">
        <is>
          <t>https://magic-kniga.ru/items/17258</t>
        </is>
      </c>
      <c r="Q668" s="66" t="inlineStr">
        <is>
          <t>Мало</t>
        </is>
      </c>
      <c r="R668" s="20" t="n">
        <v>2</v>
      </c>
      <c r="V668" s="36">
        <f>MATCH(R669,discounts!A:A)</f>
        <v/>
      </c>
      <c r="W668" s="36">
        <f>ADDRESS(V669,$F$7+1,,,"discounts")</f>
        <v/>
      </c>
      <c r="X668" s="36">
        <f>ROUND(IF(ISNA(IF($F$7=0,0,INDIRECT(W669))),0,IF($F$7=0,0,INDIRECT(W669))),0)</f>
        <v/>
      </c>
    </row>
    <row r="669">
      <c r="B669" s="86" t="n"/>
      <c r="C669" s="22" t="n">
        <v>17625</v>
      </c>
      <c r="D669" s="22" t="inlineStr">
        <is>
          <t>Balandis</t>
        </is>
      </c>
      <c r="E669" s="22" t="inlineStr">
        <is>
          <t>Преображение</t>
        </is>
      </c>
      <c r="F669" s="105">
        <f>ROUNDUP(N670-(N670/100*X670),0)</f>
        <v/>
      </c>
      <c r="H669" s="22" t="inlineStr">
        <is>
          <t>Стигмарион</t>
        </is>
      </c>
      <c r="I669" s="22" t="n">
        <v>2014</v>
      </c>
      <c r="J669" s="75" t="inlineStr">
        <is>
          <t>9785903469611</t>
        </is>
      </c>
      <c r="K669" s="75" t="inlineStr">
        <is>
          <t>Книги</t>
        </is>
      </c>
      <c r="L669" s="22">
        <f>ROUND(100-(F670/(M670/100)),0)</f>
        <v/>
      </c>
      <c r="M669" s="105" t="n">
        <v>1191</v>
      </c>
      <c r="N669" s="105" t="n">
        <v>1037</v>
      </c>
      <c r="O669" s="20" t="inlineStr">
        <is>
          <t>https://magic-kniga.ru/items/17625</t>
        </is>
      </c>
      <c r="Q669" s="66" t="inlineStr">
        <is>
          <t>Мало</t>
        </is>
      </c>
      <c r="R669" s="20" t="n">
        <v>5</v>
      </c>
      <c r="V669" s="36">
        <f>MATCH(R670,discounts!A:A)</f>
        <v/>
      </c>
      <c r="W669" s="36">
        <f>ADDRESS(V670,$F$7+1,,,"discounts")</f>
        <v/>
      </c>
      <c r="X669" s="36">
        <f>ROUND(IF(ISNA(IF($F$7=0,0,INDIRECT(W670))),0,IF($F$7=0,0,INDIRECT(W670))),0)</f>
        <v/>
      </c>
    </row>
    <row r="670">
      <c r="B670" s="86" t="n"/>
      <c r="C670" s="22" t="n">
        <v>17689</v>
      </c>
      <c r="D670" s="22" t="inlineStr">
        <is>
          <t>Кавтарадзе Г.</t>
        </is>
      </c>
      <c r="E670" s="22" t="inlineStr">
        <is>
          <t>Лунный всадник, или Куда скачет Конек-горбунок</t>
        </is>
      </c>
      <c r="F670" s="105">
        <f>ROUNDUP(N671-(N671/100*X671),0)</f>
        <v/>
      </c>
      <c r="H670" s="22" t="inlineStr">
        <is>
          <t>Ключи</t>
        </is>
      </c>
      <c r="I670" s="22" t="n">
        <v>2014</v>
      </c>
      <c r="J670" s="75" t="inlineStr">
        <is>
          <t>9785905588099</t>
        </is>
      </c>
      <c r="K670" s="75" t="inlineStr">
        <is>
          <t>Книги</t>
        </is>
      </c>
      <c r="L670" s="22">
        <f>ROUND(100-(F671/(M671/100)),0)</f>
        <v/>
      </c>
      <c r="M670" s="105" t="n">
        <v>4368</v>
      </c>
      <c r="N670" s="105" t="n">
        <v>3801</v>
      </c>
      <c r="O670" s="20" t="inlineStr">
        <is>
          <t>https://magic-kniga.ru/items/17689</t>
        </is>
      </c>
      <c r="Q670" s="66" t="inlineStr">
        <is>
          <t>Мало</t>
        </is>
      </c>
      <c r="R670" s="20" t="n">
        <v>9</v>
      </c>
      <c r="V670" s="36">
        <f>MATCH(R671,discounts!A:A)</f>
        <v/>
      </c>
      <c r="W670" s="36">
        <f>ADDRESS(V671,$F$7+1,,,"discounts")</f>
        <v/>
      </c>
      <c r="X670" s="36">
        <f>ROUND(IF(ISNA(IF($F$7=0,0,INDIRECT(W671))),0,IF($F$7=0,0,INDIRECT(W671))),0)</f>
        <v/>
      </c>
    </row>
    <row r="671">
      <c r="B671" s="86" t="n"/>
      <c r="C671" s="22" t="n">
        <v>4063</v>
      </c>
      <c r="D671" s="22" t="inlineStr">
        <is>
          <t>Пурана</t>
        </is>
      </c>
      <c r="E671" s="22" t="inlineStr">
        <is>
          <t>Древние тексты Вед. Что жить мешает человеку</t>
        </is>
      </c>
      <c r="F671" s="105">
        <f>ROUNDUP(N672-(N672/100*X672),0)</f>
        <v/>
      </c>
      <c r="H671" s="22" t="inlineStr">
        <is>
          <t>Амрита-русь</t>
        </is>
      </c>
      <c r="I671" s="22" t="n">
        <v>2013</v>
      </c>
      <c r="J671" s="75" t="inlineStr">
        <is>
          <t>2100000040636</t>
        </is>
      </c>
      <c r="K671" s="75" t="inlineStr">
        <is>
          <t>Книги</t>
        </is>
      </c>
      <c r="L671" s="22">
        <f>ROUND(100-(F672/(M672/100)),0)</f>
        <v/>
      </c>
      <c r="M671" s="105" t="n">
        <v>988</v>
      </c>
      <c r="N671" s="105" t="n">
        <v>860</v>
      </c>
      <c r="O671" s="20" t="inlineStr">
        <is>
          <t>https://magic-kniga.ru/items/4063</t>
        </is>
      </c>
      <c r="Q671" s="66" t="inlineStr">
        <is>
          <t>Мало</t>
        </is>
      </c>
      <c r="R671" s="20" t="n">
        <v>6</v>
      </c>
      <c r="V671" s="36">
        <f>MATCH(R672,discounts!A:A)</f>
        <v/>
      </c>
      <c r="W671" s="36">
        <f>ADDRESS(V672,$F$7+1,,,"discounts")</f>
        <v/>
      </c>
      <c r="X671" s="36">
        <f>ROUND(IF(ISNA(IF($F$7=0,0,INDIRECT(W672))),0,IF($F$7=0,0,INDIRECT(W672))),0)</f>
        <v/>
      </c>
    </row>
    <row r="672">
      <c r="B672" s="86" t="n"/>
      <c r="C672" s="22" t="n">
        <v>5188</v>
      </c>
      <c r="D672" s="22" t="inlineStr">
        <is>
          <t>Смирнов С.</t>
        </is>
      </c>
      <c r="E672" s="22" t="inlineStr">
        <is>
          <t>Две половины одного ответа: Непривычный взгляд на вопросы эзотерики</t>
        </is>
      </c>
      <c r="F672" s="105">
        <f>ROUNDUP(N673-(N673/100*X673),0)</f>
        <v/>
      </c>
      <c r="H672" s="22" t="inlineStr">
        <is>
          <t>Золотое сечение</t>
        </is>
      </c>
      <c r="I672" s="22" t="n">
        <v>2008</v>
      </c>
      <c r="J672" s="75" t="inlineStr">
        <is>
          <t>9785910780396</t>
        </is>
      </c>
      <c r="K672" s="75" t="inlineStr">
        <is>
          <t>Книги</t>
        </is>
      </c>
      <c r="L672" s="22">
        <f>ROUND(100-(F673/(M673/100)),0)</f>
        <v/>
      </c>
      <c r="M672" s="105" t="n">
        <v>425</v>
      </c>
      <c r="N672" s="105" t="n">
        <v>370</v>
      </c>
      <c r="O672" s="20" t="inlineStr">
        <is>
          <t>https://magic-kniga.ru/items/5188</t>
        </is>
      </c>
      <c r="Q672" s="66" t="inlineStr">
        <is>
          <t>Мало</t>
        </is>
      </c>
      <c r="R672" s="20" t="n">
        <v>6</v>
      </c>
      <c r="V672" s="36">
        <f>MATCH(R673,discounts!A:A)</f>
        <v/>
      </c>
      <c r="W672" s="36">
        <f>ADDRESS(V673,$F$7+1,,,"discounts")</f>
        <v/>
      </c>
      <c r="X672" s="36">
        <f>ROUND(IF(ISNA(IF($F$7=0,0,INDIRECT(W673))),0,IF($F$7=0,0,INDIRECT(W673))),0)</f>
        <v/>
      </c>
    </row>
    <row r="673">
      <c r="B673" s="86" t="n"/>
      <c r="C673" s="22" t="n">
        <v>5228</v>
      </c>
      <c r="E673" s="22" t="inlineStr">
        <is>
          <t>Хранители Грааля</t>
        </is>
      </c>
      <c r="F673" s="105">
        <f>ROUNDUP(N674-(N674/100*X674),0)</f>
        <v/>
      </c>
      <c r="H673" s="22" t="inlineStr">
        <is>
          <t>Афина</t>
        </is>
      </c>
      <c r="I673" s="22" t="n">
        <v>2007</v>
      </c>
      <c r="J673" s="75" t="inlineStr">
        <is>
          <t>9785912710384</t>
        </is>
      </c>
      <c r="K673" s="75" t="inlineStr">
        <is>
          <t>Книги</t>
        </is>
      </c>
      <c r="L673" s="22">
        <f>ROUND(100-(F674/(M674/100)),0)</f>
        <v/>
      </c>
      <c r="M673" s="105" t="n">
        <v>2536</v>
      </c>
      <c r="N673" s="105" t="n">
        <v>2207</v>
      </c>
      <c r="O673" s="20" t="inlineStr">
        <is>
          <t>https://magic-kniga.ru/items/5228</t>
        </is>
      </c>
      <c r="Q673" s="66" t="inlineStr">
        <is>
          <t>Мало</t>
        </is>
      </c>
      <c r="R673" s="20" t="n">
        <v>7</v>
      </c>
      <c r="V673" s="36">
        <f>MATCH(R674,discounts!A:A)</f>
        <v/>
      </c>
      <c r="W673" s="36">
        <f>ADDRESS(V674,$F$7+1,,,"discounts")</f>
        <v/>
      </c>
      <c r="X673" s="36">
        <f>ROUND(IF(ISNA(IF($F$7=0,0,INDIRECT(W674))),0,IF($F$7=0,0,INDIRECT(W674))),0)</f>
        <v/>
      </c>
    </row>
    <row r="674">
      <c r="B674" s="86" t="n"/>
      <c r="C674" s="22" t="n">
        <v>5395</v>
      </c>
      <c r="D674" s="22" t="inlineStr">
        <is>
          <t>Выженко</t>
        </is>
      </c>
      <c r="E674" s="22" t="inlineStr">
        <is>
          <t>Притчи Старчика</t>
        </is>
      </c>
      <c r="F674" s="105">
        <f>ROUNDUP(N675-(N675/100*X675),0)</f>
        <v/>
      </c>
      <c r="H674" s="22" t="inlineStr">
        <is>
          <t>Золотое сечение</t>
        </is>
      </c>
      <c r="I674" s="22" t="n">
        <v>2007</v>
      </c>
      <c r="J674" s="75" t="inlineStr">
        <is>
          <t>9785910780310</t>
        </is>
      </c>
      <c r="K674" s="75" t="inlineStr">
        <is>
          <t>Книги</t>
        </is>
      </c>
      <c r="L674" s="22">
        <f>ROUND(100-(F675/(M675/100)),0)</f>
        <v/>
      </c>
      <c r="M674" s="105" t="n">
        <v>354</v>
      </c>
      <c r="N674" s="105" t="n">
        <v>308</v>
      </c>
      <c r="O674" s="20" t="inlineStr">
        <is>
          <t>https://magic-kniga.ru/items/5395</t>
        </is>
      </c>
      <c r="Q674" s="66" t="inlineStr">
        <is>
          <t>Мало</t>
        </is>
      </c>
      <c r="R674" s="20" t="n">
        <v>3</v>
      </c>
      <c r="V674" s="36">
        <f>MATCH(R675,discounts!A:A)</f>
        <v/>
      </c>
      <c r="W674" s="36">
        <f>ADDRESS(V675,$F$7+1,,,"discounts")</f>
        <v/>
      </c>
      <c r="X674" s="36">
        <f>ROUND(IF(ISNA(IF($F$7=0,0,INDIRECT(W675))),0,IF($F$7=0,0,INDIRECT(W675))),0)</f>
        <v/>
      </c>
    </row>
    <row r="675">
      <c r="B675" s="86" t="n"/>
      <c r="C675" s="22" t="n">
        <v>6818</v>
      </c>
      <c r="D675" s="22" t="inlineStr">
        <is>
          <t>Стэннард Р.</t>
        </is>
      </c>
      <c r="E675" s="22" t="inlineStr">
        <is>
          <t>Бог для 21 века</t>
        </is>
      </c>
      <c r="F675" s="105">
        <f>ROUNDUP(N676-(N676/100*X676),0)</f>
        <v/>
      </c>
      <c r="H675" s="22" t="inlineStr">
        <is>
          <t>Весь</t>
        </is>
      </c>
      <c r="I675" s="22" t="n">
        <v>2008</v>
      </c>
      <c r="J675" s="75" t="inlineStr">
        <is>
          <t>9785957314509</t>
        </is>
      </c>
      <c r="K675" s="75" t="inlineStr">
        <is>
          <t>Книги</t>
        </is>
      </c>
      <c r="L675" s="22">
        <f>ROUND(100-(F676/(M676/100)),0)</f>
        <v/>
      </c>
      <c r="M675" s="105" t="n">
        <v>69</v>
      </c>
      <c r="N675" s="105" t="n">
        <v>61</v>
      </c>
      <c r="O675" s="20" t="inlineStr">
        <is>
          <t>https://magic-kniga.ru/items/6818</t>
        </is>
      </c>
      <c r="Q675" s="66" t="inlineStr">
        <is>
          <t>Мало</t>
        </is>
      </c>
      <c r="R675" s="20" t="n">
        <v>5</v>
      </c>
      <c r="V675" s="36">
        <f>MATCH(R676,discounts!A:A)</f>
        <v/>
      </c>
      <c r="W675" s="36">
        <f>ADDRESS(V676,$F$7+1,,,"discounts")</f>
        <v/>
      </c>
      <c r="X675" s="36">
        <f>ROUND(IF(ISNA(IF($F$7=0,0,INDIRECT(W676))),0,IF($F$7=0,0,INDIRECT(W676))),0)</f>
        <v/>
      </c>
    </row>
    <row r="676">
      <c r="B676" s="86" t="n"/>
      <c r="C676" s="22" t="n">
        <v>7866</v>
      </c>
      <c r="D676" s="22" t="inlineStr">
        <is>
          <t>Резник Людмила</t>
        </is>
      </c>
      <c r="E676" s="22" t="inlineStr">
        <is>
          <t>Кто мы? Откровение мистерии</t>
        </is>
      </c>
      <c r="F676" s="105">
        <f>ROUNDUP(N677-(N677/100*X677),0)</f>
        <v/>
      </c>
      <c r="H676" s="22" t="inlineStr">
        <is>
          <t>Неопалимая Купина</t>
        </is>
      </c>
      <c r="I676" s="22" t="n">
        <v>2009</v>
      </c>
      <c r="J676" s="75" t="inlineStr">
        <is>
          <t>9785903469130</t>
        </is>
      </c>
      <c r="K676" s="75" t="inlineStr">
        <is>
          <t>Книги</t>
        </is>
      </c>
      <c r="L676" s="22">
        <f>ROUND(100-(F677/(M677/100)),0)</f>
        <v/>
      </c>
      <c r="M676" s="105" t="n">
        <v>503</v>
      </c>
      <c r="N676" s="105" t="n">
        <v>438</v>
      </c>
      <c r="O676" s="20" t="inlineStr">
        <is>
          <t>https://magic-kniga.ru/items/7866</t>
        </is>
      </c>
      <c r="Q676" s="66" t="inlineStr">
        <is>
          <t>Мало</t>
        </is>
      </c>
      <c r="R676" s="20" t="n">
        <v>9</v>
      </c>
      <c r="V676" s="36">
        <f>MATCH(R677,discounts!A:A)</f>
        <v/>
      </c>
      <c r="W676" s="36">
        <f>ADDRESS(V677,$F$7+1,,,"discounts")</f>
        <v/>
      </c>
      <c r="X676" s="36">
        <f>ROUND(IF(ISNA(IF($F$7=0,0,INDIRECT(W677))),0,IF($F$7=0,0,INDIRECT(W677))),0)</f>
        <v/>
      </c>
    </row>
    <row r="677">
      <c r="B677" s="86" t="n"/>
      <c r="C677" s="22" t="n">
        <v>9203</v>
      </c>
      <c r="D677" s="22" t="inlineStr">
        <is>
          <t>Ромао Сезар</t>
        </is>
      </c>
      <c r="E677" s="22" t="inlineStr">
        <is>
          <t>Четвертый Волхв</t>
        </is>
      </c>
      <c r="F677" s="105">
        <f>ROUNDUP(N678-(N678/100*X678),0)</f>
        <v/>
      </c>
      <c r="H677" s="22" t="inlineStr">
        <is>
          <t>София</t>
        </is>
      </c>
      <c r="I677" s="22" t="n">
        <v>2008</v>
      </c>
      <c r="J677" s="75" t="inlineStr">
        <is>
          <t>9785912507854</t>
        </is>
      </c>
      <c r="K677" s="75" t="inlineStr">
        <is>
          <t>Книги</t>
        </is>
      </c>
      <c r="L677" s="22">
        <f>ROUND(100-(F678/(M678/100)),0)</f>
        <v/>
      </c>
      <c r="M677" s="105" t="n">
        <v>135</v>
      </c>
      <c r="N677" s="105" t="n">
        <v>118</v>
      </c>
      <c r="O677" s="20" t="inlineStr">
        <is>
          <t>https://magic-kniga.ru/items/9203</t>
        </is>
      </c>
      <c r="Q677" s="66" t="inlineStr">
        <is>
          <t>Мало</t>
        </is>
      </c>
      <c r="R677" s="20" t="n">
        <v>6</v>
      </c>
      <c r="V677" s="36">
        <f>MATCH(R678,discounts!A:A)</f>
        <v/>
      </c>
      <c r="W677" s="36">
        <f>ADDRESS(V678,$F$7+1,,,"discounts")</f>
        <v/>
      </c>
      <c r="X677" s="36">
        <f>ROUND(IF(ISNA(IF($F$7=0,0,INDIRECT(W678))),0,IF($F$7=0,0,INDIRECT(W678))),0)</f>
        <v/>
      </c>
    </row>
    <row r="678">
      <c r="B678" s="86" t="n"/>
      <c r="C678" s="22" t="n">
        <v>9338</v>
      </c>
      <c r="D678" s="22" t="inlineStr">
        <is>
          <t>Лассаль Пьер</t>
        </is>
      </c>
      <c r="E678" s="22" t="inlineStr">
        <is>
          <t>Искатели Грааля, или Вызовы киберпространства: научно-фантастический роман</t>
        </is>
      </c>
      <c r="F678" s="105">
        <f>ROUNDUP(N679-(N679/100*X679),0)</f>
        <v/>
      </c>
      <c r="H678" s="22" t="inlineStr">
        <is>
          <t>Деметра</t>
        </is>
      </c>
      <c r="I678" s="22" t="n">
        <v>2008</v>
      </c>
      <c r="J678" s="75" t="inlineStr">
        <is>
          <t>9785944590190</t>
        </is>
      </c>
      <c r="K678" s="75" t="inlineStr">
        <is>
          <t>Книги</t>
        </is>
      </c>
      <c r="L678" s="22">
        <f>ROUND(100-(F679/(M679/100)),0)</f>
        <v/>
      </c>
      <c r="M678" s="105" t="n">
        <v>269</v>
      </c>
      <c r="N678" s="105" t="n">
        <v>235</v>
      </c>
      <c r="O678" s="20" t="inlineStr">
        <is>
          <t>https://magic-kniga.ru/items/9338</t>
        </is>
      </c>
      <c r="Q678" s="66" t="inlineStr">
        <is>
          <t>Мало</t>
        </is>
      </c>
      <c r="R678" s="20" t="n">
        <v>8</v>
      </c>
      <c r="V678" s="36">
        <f>MATCH(R679,discounts!A:A)</f>
        <v/>
      </c>
      <c r="W678" s="36">
        <f>ADDRESS(V679,$F$7+1,,,"discounts")</f>
        <v/>
      </c>
      <c r="X678" s="36">
        <f>ROUND(IF(ISNA(IF($F$7=0,0,INDIRECT(W679))),0,IF($F$7=0,0,INDIRECT(W679))),0)</f>
        <v/>
      </c>
    </row>
    <row r="679">
      <c r="B679" s="86" t="n"/>
      <c r="C679" s="22" t="n">
        <v>9361</v>
      </c>
      <c r="D679" s="22" t="inlineStr">
        <is>
          <t>Бэл М.А.</t>
        </is>
      </c>
      <c r="E679" s="22" t="inlineStr">
        <is>
          <t>Лазейка для Иуды</t>
        </is>
      </c>
      <c r="F679" s="105">
        <f>ROUNDUP(N680-(N680/100*X680),0)</f>
        <v/>
      </c>
      <c r="H679" s="22" t="inlineStr">
        <is>
          <t>Лотос</t>
        </is>
      </c>
      <c r="I679" s="22" t="n">
        <v>2010</v>
      </c>
      <c r="J679" s="75" t="inlineStr">
        <is>
          <t>9789662263091</t>
        </is>
      </c>
      <c r="K679" s="75" t="inlineStr">
        <is>
          <t>Книги</t>
        </is>
      </c>
      <c r="L679" s="22">
        <f>ROUND(100-(F680/(M680/100)),0)</f>
        <v/>
      </c>
      <c r="M679" s="105" t="n">
        <v>409</v>
      </c>
      <c r="N679" s="105" t="n">
        <v>356</v>
      </c>
      <c r="O679" s="20" t="inlineStr">
        <is>
          <t>https://magic-kniga.ru/items/9361</t>
        </is>
      </c>
      <c r="Q679" s="66" t="inlineStr">
        <is>
          <t>Мало</t>
        </is>
      </c>
      <c r="R679" s="20" t="n">
        <v>6</v>
      </c>
      <c r="V679" s="36">
        <f>MATCH(R680,discounts!A:A)</f>
        <v/>
      </c>
      <c r="W679" s="36">
        <f>ADDRESS(V680,$F$7+1,,,"discounts")</f>
        <v/>
      </c>
      <c r="X679" s="36">
        <f>ROUND(IF(ISNA(IF($F$7=0,0,INDIRECT(W680))),0,IF($F$7=0,0,INDIRECT(W680))),0)</f>
        <v/>
      </c>
    </row>
    <row r="680">
      <c r="B680" s="86" t="n"/>
      <c r="C680" s="22" t="n">
        <v>9678</v>
      </c>
      <c r="D680" s="22" t="inlineStr">
        <is>
          <t>Айванхов Микаэль Омраам</t>
        </is>
      </c>
      <c r="E680" s="22" t="inlineStr">
        <is>
          <t>Любовь больше веры</t>
        </is>
      </c>
      <c r="F680" s="105">
        <f>ROUNDUP(N681-(N681/100*X681),0)</f>
        <v/>
      </c>
      <c r="H680" s="22" t="inlineStr">
        <is>
          <t>Просвета</t>
        </is>
      </c>
      <c r="I680" s="22" t="n">
        <v>2002</v>
      </c>
      <c r="J680" s="75" t="inlineStr">
        <is>
          <t>9785901415115</t>
        </is>
      </c>
      <c r="K680" s="75" t="inlineStr">
        <is>
          <t>Книги</t>
        </is>
      </c>
      <c r="L680" s="22">
        <f>ROUND(100-(F681/(M681/100)),0)</f>
        <v/>
      </c>
      <c r="M680" s="105" t="n">
        <v>147</v>
      </c>
      <c r="N680" s="105" t="n">
        <v>128</v>
      </c>
      <c r="O680" s="20" t="inlineStr">
        <is>
          <t>https://magic-kniga.ru/items/9678</t>
        </is>
      </c>
      <c r="Q680" s="66" t="inlineStr">
        <is>
          <t>Мало</t>
        </is>
      </c>
      <c r="R680" s="20" t="n">
        <v>7</v>
      </c>
      <c r="V680" s="36">
        <f>MATCH(R681,discounts!A:A)</f>
        <v/>
      </c>
      <c r="W680" s="36">
        <f>ADDRESS(V681,$F$7+1,,,"discounts")</f>
        <v/>
      </c>
      <c r="X680" s="36">
        <f>ROUND(IF(ISNA(IF($F$7=0,0,INDIRECT(W681))),0,IF($F$7=0,0,INDIRECT(W681))),0)</f>
        <v/>
      </c>
    </row>
    <row r="681">
      <c r="B681" s="86" t="n"/>
      <c r="C681" s="22" t="n">
        <v>10165</v>
      </c>
      <c r="D681" s="22" t="inlineStr">
        <is>
          <t>Йохансон И.</t>
        </is>
      </c>
      <c r="E681" s="22" t="inlineStr">
        <is>
          <t>Спутник. Лик</t>
        </is>
      </c>
      <c r="F681" s="105">
        <f>ROUNDUP(N682-(N682/100*X682),0)</f>
        <v/>
      </c>
      <c r="H681" s="22" t="inlineStr">
        <is>
          <t>Духовное познание</t>
        </is>
      </c>
      <c r="I681" s="22" t="n">
        <v>2004</v>
      </c>
      <c r="J681" s="75" t="inlineStr">
        <is>
          <t>9785880000968</t>
        </is>
      </c>
      <c r="K681" s="75" t="inlineStr">
        <is>
          <t>Книги</t>
        </is>
      </c>
      <c r="L681" s="22">
        <f>ROUND(100-(F682/(M682/100)),0)</f>
        <v/>
      </c>
      <c r="M681" s="105" t="n">
        <v>445</v>
      </c>
      <c r="N681" s="105" t="n">
        <v>388</v>
      </c>
      <c r="O681" s="20" t="inlineStr">
        <is>
          <t>https://magic-kniga.ru/items/10165</t>
        </is>
      </c>
      <c r="Q681" s="66" t="inlineStr">
        <is>
          <t>Мало</t>
        </is>
      </c>
      <c r="R681" s="20" t="n">
        <v>7</v>
      </c>
      <c r="V681" s="36">
        <f>MATCH(R682,discounts!A:A)</f>
        <v/>
      </c>
      <c r="W681" s="36">
        <f>ADDRESS(V682,$F$7+1,,,"discounts")</f>
        <v/>
      </c>
      <c r="X681" s="36">
        <f>ROUND(IF(ISNA(IF($F$7=0,0,INDIRECT(W682))),0,IF($F$7=0,0,INDIRECT(W682))),0)</f>
        <v/>
      </c>
    </row>
    <row r="682">
      <c r="B682" s="86" t="n"/>
      <c r="C682" s="22" t="n">
        <v>11265</v>
      </c>
      <c r="D682" s="22" t="inlineStr">
        <is>
          <t>Свами Вишнудевананда Гири</t>
        </is>
      </c>
      <c r="E682" s="22" t="inlineStr">
        <is>
          <t>От человека к Богу. Типы существ и их характеристики</t>
        </is>
      </c>
      <c r="F682" s="105">
        <f>ROUNDUP(N683-(N683/100*X683),0)</f>
        <v/>
      </c>
      <c r="H682" s="22" t="inlineStr">
        <is>
          <t>Амрита-русь</t>
        </is>
      </c>
      <c r="I682" s="22" t="n">
        <v>2017</v>
      </c>
      <c r="J682" s="75" t="inlineStr">
        <is>
          <t>9785413016480</t>
        </is>
      </c>
      <c r="K682" s="75" t="inlineStr">
        <is>
          <t>Книги</t>
        </is>
      </c>
      <c r="L682" s="22">
        <f>ROUND(100-(F683/(M683/100)),0)</f>
        <v/>
      </c>
      <c r="M682" s="105" t="n">
        <v>290</v>
      </c>
      <c r="N682" s="105" t="n">
        <v>253</v>
      </c>
      <c r="O682" s="20" t="inlineStr">
        <is>
          <t>https://magic-kniga.ru/items/11265</t>
        </is>
      </c>
      <c r="Q682" s="66" t="inlineStr">
        <is>
          <t>Мало</t>
        </is>
      </c>
      <c r="R682" s="20" t="n">
        <v>2</v>
      </c>
      <c r="V682" s="36">
        <f>MATCH(R683,discounts!A:A)</f>
        <v/>
      </c>
      <c r="W682" s="36">
        <f>ADDRESS(V683,$F$7+1,,,"discounts")</f>
        <v/>
      </c>
      <c r="X682" s="36">
        <f>ROUND(IF(ISNA(IF($F$7=0,0,INDIRECT(W683))),0,IF($F$7=0,0,INDIRECT(W683))),0)</f>
        <v/>
      </c>
    </row>
    <row r="683">
      <c r="B683" s="86" t="n"/>
      <c r="C683" s="22" t="n">
        <v>11860</v>
      </c>
      <c r="D683" s="22" t="inlineStr">
        <is>
          <t>Бородин С.</t>
        </is>
      </c>
      <c r="E683" s="22" t="inlineStr">
        <is>
          <t>Сила духа народов России</t>
        </is>
      </c>
      <c r="F683" s="105">
        <f>ROUNDUP(N684-(N684/100*X684),0)</f>
        <v/>
      </c>
      <c r="H683" s="22" t="inlineStr">
        <is>
          <t>Шемшук и К</t>
        </is>
      </c>
      <c r="I683" s="22" t="n">
        <v>2011</v>
      </c>
      <c r="J683" s="75" t="inlineStr">
        <is>
          <t>9785918980286</t>
        </is>
      </c>
      <c r="K683" s="75" t="inlineStr">
        <is>
          <t>Книги</t>
        </is>
      </c>
      <c r="L683" s="22">
        <f>ROUND(100-(F684/(M684/100)),0)</f>
        <v/>
      </c>
      <c r="M683" s="105" t="n">
        <v>385</v>
      </c>
      <c r="N683" s="105" t="n">
        <v>335</v>
      </c>
      <c r="O683" s="20" t="inlineStr">
        <is>
          <t>https://magic-kniga.ru/items/11860</t>
        </is>
      </c>
      <c r="Q683" s="66" t="inlineStr">
        <is>
          <t>Мало</t>
        </is>
      </c>
      <c r="R683" s="20" t="n">
        <v>5</v>
      </c>
      <c r="V683" s="36">
        <f>MATCH(R684,discounts!A:A)</f>
        <v/>
      </c>
      <c r="W683" s="36">
        <f>ADDRESS(V684,$F$7+1,,,"discounts")</f>
        <v/>
      </c>
      <c r="X683" s="36">
        <f>ROUND(IF(ISNA(IF($F$7=0,0,INDIRECT(W684))),0,IF($F$7=0,0,INDIRECT(W684))),0)</f>
        <v/>
      </c>
    </row>
    <row r="684">
      <c r="B684" s="86" t="n"/>
      <c r="C684" s="22" t="n">
        <v>13093</v>
      </c>
      <c r="D684" s="22" t="inlineStr">
        <is>
          <t>Саломон Кэт</t>
        </is>
      </c>
      <c r="E684" s="22" t="inlineStr">
        <is>
          <t>Дух и сознание</t>
        </is>
      </c>
      <c r="F684" s="105">
        <f>ROUNDUP(N685-(N685/100*X685),0)</f>
        <v/>
      </c>
      <c r="H684" s="22" t="inlineStr">
        <is>
          <t>Деметра</t>
        </is>
      </c>
      <c r="I684" s="22" t="n">
        <v>2012</v>
      </c>
      <c r="J684" s="75" t="inlineStr">
        <is>
          <t>9785944590442</t>
        </is>
      </c>
      <c r="K684" s="75" t="inlineStr">
        <is>
          <t>Книги</t>
        </is>
      </c>
      <c r="L684" s="22">
        <f>ROUND(100-(F685/(M685/100)),0)</f>
        <v/>
      </c>
      <c r="M684" s="105" t="n">
        <v>1331</v>
      </c>
      <c r="N684" s="105" t="n">
        <v>1158</v>
      </c>
      <c r="O684" s="20" t="inlineStr">
        <is>
          <t>https://magic-kniga.ru/items/13093</t>
        </is>
      </c>
      <c r="Q684" s="66" t="inlineStr">
        <is>
          <t>Мало</t>
        </is>
      </c>
      <c r="R684" s="20" t="n">
        <v>8</v>
      </c>
      <c r="V684" s="36">
        <f>MATCH(R685,discounts!A:A)</f>
        <v/>
      </c>
      <c r="W684" s="36">
        <f>ADDRESS(V685,$F$7+1,,,"discounts")</f>
        <v/>
      </c>
      <c r="X684" s="36">
        <f>ROUND(IF(ISNA(IF($F$7=0,0,INDIRECT(W685))),0,IF($F$7=0,0,INDIRECT(W685))),0)</f>
        <v/>
      </c>
    </row>
    <row r="685">
      <c r="B685" s="86" t="n"/>
      <c r="C685" s="22" t="n">
        <v>13616</v>
      </c>
      <c r="D685" s="22" t="inlineStr">
        <is>
          <t>Теджпаркхиджи</t>
        </is>
      </c>
      <c r="E685" s="22" t="inlineStr">
        <is>
          <t>Сила перемен. Психотехнологии счастья</t>
        </is>
      </c>
      <c r="F685" s="105">
        <f>ROUNDUP(N686-(N686/100*X686),0)</f>
        <v/>
      </c>
      <c r="H685" s="22" t="inlineStr">
        <is>
          <t>Профит-Стайл</t>
        </is>
      </c>
      <c r="I685" s="22" t="n">
        <v>2009</v>
      </c>
      <c r="J685" s="75" t="inlineStr">
        <is>
          <t>9785988571308</t>
        </is>
      </c>
      <c r="K685" s="75" t="inlineStr">
        <is>
          <t>Книги</t>
        </is>
      </c>
      <c r="L685" s="22">
        <f>ROUND(100-(F686/(M686/100)),0)</f>
        <v/>
      </c>
      <c r="M685" s="105" t="n">
        <v>819</v>
      </c>
      <c r="N685" s="105" t="n">
        <v>713</v>
      </c>
      <c r="O685" s="20" t="inlineStr">
        <is>
          <t>https://magic-kniga.ru/items/13616</t>
        </is>
      </c>
      <c r="Q685" s="66" t="inlineStr">
        <is>
          <t>Мало</t>
        </is>
      </c>
      <c r="R685" s="20" t="n">
        <v>2</v>
      </c>
      <c r="V685" s="36">
        <f>MATCH(R686,discounts!A:A)</f>
        <v/>
      </c>
      <c r="W685" s="36">
        <f>ADDRESS(V686,$F$7+1,,,"discounts")</f>
        <v/>
      </c>
      <c r="X685" s="36">
        <f>ROUND(IF(ISNA(IF($F$7=0,0,INDIRECT(W686))),0,IF($F$7=0,0,INDIRECT(W686))),0)</f>
        <v/>
      </c>
    </row>
    <row r="686" ht="15" customHeight="1">
      <c r="B686" s="88" t="inlineStr">
        <is>
          <t>Практика эзотерики</t>
        </is>
      </c>
    </row>
    <row r="687">
      <c r="B687" s="86" t="n"/>
      <c r="C687" s="22" t="n">
        <v>10468</v>
      </c>
      <c r="D687" s="22" t="inlineStr">
        <is>
          <t>Джоул Клаус Дж.</t>
        </is>
      </c>
      <c r="E687" s="22" t="inlineStr">
        <is>
          <t>Выходные с пьяным лепреконом (+ аудиокнига)</t>
        </is>
      </c>
      <c r="F687" s="105">
        <f>ROUNDUP(N688-(N688/100*X688),0)</f>
        <v/>
      </c>
      <c r="H687" s="22" t="inlineStr">
        <is>
          <t>Весь</t>
        </is>
      </c>
      <c r="I687" s="22" t="n">
        <v>2007</v>
      </c>
      <c r="J687" s="75" t="inlineStr">
        <is>
          <t>9785957311324</t>
        </is>
      </c>
      <c r="K687" s="75" t="inlineStr">
        <is>
          <t>Книги</t>
        </is>
      </c>
      <c r="L687" s="22">
        <f>ROUND(100-(F688/(M688/100)),0)</f>
        <v/>
      </c>
      <c r="M687" s="105" t="n">
        <v>77</v>
      </c>
      <c r="N687" s="105" t="n">
        <v>67</v>
      </c>
      <c r="O687" s="20" t="inlineStr">
        <is>
          <t>https://magic-kniga.ru/items/10468</t>
        </is>
      </c>
      <c r="Q687" s="66" t="inlineStr">
        <is>
          <t>Мало</t>
        </is>
      </c>
      <c r="R687" s="20" t="n">
        <v>3</v>
      </c>
      <c r="V687" s="36">
        <f>MATCH(R688,discounts!A:A)</f>
        <v/>
      </c>
      <c r="W687" s="36">
        <f>ADDRESS(V688,$F$7+1,,,"discounts")</f>
        <v/>
      </c>
      <c r="X687" s="36">
        <f>ROUND(IF(ISNA(IF($F$7=0,0,INDIRECT(W688))),0,IF($F$7=0,0,INDIRECT(W688))),0)</f>
        <v/>
      </c>
    </row>
    <row r="688">
      <c r="B688" s="86" t="n"/>
      <c r="C688" s="22" t="n">
        <v>10549</v>
      </c>
      <c r="D688" s="22" t="inlineStr">
        <is>
          <t>Прадерван Пьер</t>
        </is>
      </c>
      <c r="E688" s="22" t="inlineStr">
        <is>
          <t>Искусство Благословения (в мягкой обложке)</t>
        </is>
      </c>
      <c r="F688" s="105">
        <f>ROUNDUP(N689-(N689/100*X689),0)</f>
        <v/>
      </c>
      <c r="H688" s="22" t="inlineStr">
        <is>
          <t>Весь</t>
        </is>
      </c>
      <c r="I688" s="22" t="n">
        <v>2008</v>
      </c>
      <c r="J688" s="75" t="inlineStr">
        <is>
          <t>9785957314110</t>
        </is>
      </c>
      <c r="K688" s="75" t="inlineStr">
        <is>
          <t>Книги</t>
        </is>
      </c>
      <c r="L688" s="22">
        <f>ROUND(100-(F689/(M689/100)),0)</f>
        <v/>
      </c>
      <c r="M688" s="105" t="n">
        <v>318</v>
      </c>
      <c r="N688" s="105" t="n">
        <v>277</v>
      </c>
      <c r="O688" s="20" t="inlineStr">
        <is>
          <t>https://magic-kniga.ru/items/10549</t>
        </is>
      </c>
      <c r="Q688" s="66" t="inlineStr">
        <is>
          <t>Мало</t>
        </is>
      </c>
      <c r="R688" s="20" t="n">
        <v>2</v>
      </c>
      <c r="V688" s="36">
        <f>MATCH(R689,discounts!A:A)</f>
        <v/>
      </c>
      <c r="W688" s="36">
        <f>ADDRESS(V689,$F$7+1,,,"discounts")</f>
        <v/>
      </c>
      <c r="X688" s="36">
        <f>ROUND(IF(ISNA(IF($F$7=0,0,INDIRECT(W689))),0,IF($F$7=0,0,INDIRECT(W689))),0)</f>
        <v/>
      </c>
    </row>
    <row r="689">
      <c r="B689" s="86" t="n"/>
      <c r="C689" s="22" t="n">
        <v>11509</v>
      </c>
      <c r="D689" s="22" t="inlineStr">
        <is>
          <t>Везенков О.</t>
        </is>
      </c>
      <c r="E689" s="22" t="inlineStr">
        <is>
          <t>Любовь и благодарность. Путь к свободе и могуществу</t>
        </is>
      </c>
      <c r="F689" s="105">
        <f>ROUNDUP(N690-(N690/100*X690),0)</f>
        <v/>
      </c>
      <c r="H689" s="22" t="inlineStr">
        <is>
          <t>Весь</t>
        </is>
      </c>
      <c r="I689" s="22" t="n">
        <v>2012</v>
      </c>
      <c r="J689" s="75" t="inlineStr">
        <is>
          <t>9785957324317</t>
        </is>
      </c>
      <c r="K689" s="75" t="inlineStr">
        <is>
          <t>Книги</t>
        </is>
      </c>
      <c r="L689" s="22">
        <f>ROUND(100-(F690/(M690/100)),0)</f>
        <v/>
      </c>
      <c r="M689" s="105" t="n">
        <v>30</v>
      </c>
      <c r="N689" s="105" t="n">
        <v>27</v>
      </c>
      <c r="O689" s="20" t="inlineStr">
        <is>
          <t>https://magic-kniga.ru/items/11509</t>
        </is>
      </c>
      <c r="Q689" s="66" t="inlineStr">
        <is>
          <t>Мало</t>
        </is>
      </c>
      <c r="R689" s="20" t="n">
        <v>2</v>
      </c>
      <c r="V689" s="36">
        <f>MATCH(R690,discounts!A:A)</f>
        <v/>
      </c>
      <c r="W689" s="36">
        <f>ADDRESS(V690,$F$7+1,,,"discounts")</f>
        <v/>
      </c>
      <c r="X689" s="36">
        <f>ROUND(IF(ISNA(IF($F$7=0,0,INDIRECT(W690))),0,IF($F$7=0,0,INDIRECT(W690))),0)</f>
        <v/>
      </c>
    </row>
    <row r="690">
      <c r="B690" s="86" t="n"/>
      <c r="C690" s="22" t="n">
        <v>11786</v>
      </c>
      <c r="D690" s="22" t="inlineStr">
        <is>
          <t>Тэрстон Марк</t>
        </is>
      </c>
      <c r="E690" s="22" t="inlineStr">
        <is>
          <t>12 полезных привычек духовно ориентированных людей. Простые методы преображения вашей жизни</t>
        </is>
      </c>
      <c r="F690" s="105">
        <f>ROUNDUP(N691-(N691/100*X691),0)</f>
        <v/>
      </c>
      <c r="H690" s="22" t="inlineStr">
        <is>
          <t>Будущее земли</t>
        </is>
      </c>
      <c r="I690" s="22" t="n">
        <v>2014</v>
      </c>
      <c r="J690" s="75" t="inlineStr">
        <is>
          <t>9785944320643</t>
        </is>
      </c>
      <c r="K690" s="75" t="inlineStr">
        <is>
          <t>Книги</t>
        </is>
      </c>
      <c r="L690" s="22">
        <f>ROUND(100-(F691/(M691/100)),0)</f>
        <v/>
      </c>
      <c r="M690" s="105" t="n">
        <v>199</v>
      </c>
      <c r="N690" s="105" t="n">
        <v>174</v>
      </c>
      <c r="O690" s="20" t="inlineStr">
        <is>
          <t>https://magic-kniga.ru/items/11786</t>
        </is>
      </c>
      <c r="Q690" s="66" t="inlineStr">
        <is>
          <t>Мало</t>
        </is>
      </c>
      <c r="R690" s="20" t="n">
        <v>6</v>
      </c>
      <c r="V690" s="36">
        <f>MATCH(R691,discounts!A:A)</f>
        <v/>
      </c>
      <c r="W690" s="36">
        <f>ADDRESS(V691,$F$7+1,,,"discounts")</f>
        <v/>
      </c>
      <c r="X690" s="36">
        <f>ROUND(IF(ISNA(IF($F$7=0,0,INDIRECT(W691))),0,IF($F$7=0,0,INDIRECT(W691))),0)</f>
        <v/>
      </c>
    </row>
    <row r="691">
      <c r="B691" s="86" t="n"/>
      <c r="C691" s="22" t="n">
        <v>12226</v>
      </c>
      <c r="D691" s="22" t="inlineStr">
        <is>
          <t>Свободная М.</t>
        </is>
      </c>
      <c r="E691" s="22" t="inlineStr">
        <is>
          <t>Проникновение в вечность. Дневник просветления</t>
        </is>
      </c>
      <c r="F691" s="105">
        <f>ROUNDUP(N692-(N692/100*X692),0)</f>
        <v/>
      </c>
      <c r="H691" s="22" t="inlineStr">
        <is>
          <t>ИПЛ</t>
        </is>
      </c>
      <c r="I691" s="22" t="n">
        <v>2011</v>
      </c>
      <c r="J691" s="75" t="inlineStr">
        <is>
          <t>9785426000094</t>
        </is>
      </c>
      <c r="K691" s="75" t="inlineStr">
        <is>
          <t>Книги</t>
        </is>
      </c>
      <c r="L691" s="22">
        <f>ROUND(100-(F692/(M692/100)),0)</f>
        <v/>
      </c>
      <c r="M691" s="105" t="n">
        <v>12640</v>
      </c>
      <c r="N691" s="105" t="n">
        <v>10997</v>
      </c>
      <c r="O691" s="20" t="inlineStr">
        <is>
          <t>https://magic-kniga.ru/items/12226</t>
        </is>
      </c>
      <c r="Q691" s="66" t="inlineStr">
        <is>
          <t>Мало</t>
        </is>
      </c>
      <c r="R691" s="20" t="n">
        <v>2</v>
      </c>
      <c r="V691" s="36">
        <f>MATCH(R692,discounts!A:A)</f>
        <v/>
      </c>
      <c r="W691" s="36">
        <f>ADDRESS(V692,$F$7+1,,,"discounts")</f>
        <v/>
      </c>
      <c r="X691" s="36">
        <f>ROUND(IF(ISNA(IF($F$7=0,0,INDIRECT(W692))),0,IF($F$7=0,0,INDIRECT(W692))),0)</f>
        <v/>
      </c>
    </row>
    <row r="692">
      <c r="B692" s="86" t="n"/>
      <c r="C692" s="22" t="n">
        <v>18930</v>
      </c>
      <c r="D692" s="22" t="inlineStr">
        <is>
          <t>Чаплин А.</t>
        </is>
      </c>
      <c r="E692" s="22" t="inlineStr">
        <is>
          <t>Ключи к счастливой жизни. Практические методы остановки сознания</t>
        </is>
      </c>
      <c r="F692" s="105">
        <f>ROUNDUP(N693-(N693/100*X693),0)</f>
        <v/>
      </c>
      <c r="H692" s="22" t="inlineStr">
        <is>
          <t>Амрита-русь</t>
        </is>
      </c>
      <c r="I692" s="22" t="n">
        <v>2012</v>
      </c>
      <c r="J692" s="75" t="inlineStr">
        <is>
          <t>9785413006962</t>
        </is>
      </c>
      <c r="K692" s="75" t="inlineStr">
        <is>
          <t>Книги</t>
        </is>
      </c>
      <c r="L692" s="22">
        <f>ROUND(100-(F693/(M693/100)),0)</f>
        <v/>
      </c>
      <c r="M692" s="105" t="n">
        <v>292</v>
      </c>
      <c r="N692" s="105" t="n">
        <v>255</v>
      </c>
      <c r="O692" s="20" t="inlineStr">
        <is>
          <t>https://magic-kniga.ru/items/18930</t>
        </is>
      </c>
      <c r="Q692" s="66" t="inlineStr">
        <is>
          <t>Мало</t>
        </is>
      </c>
      <c r="R692" s="20" t="n">
        <v>2</v>
      </c>
      <c r="V692" s="36">
        <f>MATCH(R693,discounts!A:A)</f>
        <v/>
      </c>
      <c r="W692" s="36">
        <f>ADDRESS(V693,$F$7+1,,,"discounts")</f>
        <v/>
      </c>
      <c r="X692" s="36">
        <f>ROUND(IF(ISNA(IF($F$7=0,0,INDIRECT(W693))),0,IF($F$7=0,0,INDIRECT(W693))),0)</f>
        <v/>
      </c>
    </row>
    <row r="693">
      <c r="B693" s="86" t="n"/>
      <c r="C693" s="22" t="n">
        <v>19025</v>
      </c>
      <c r="D693" s="22" t="inlineStr">
        <is>
          <t>Швецова Елена</t>
        </is>
      </c>
      <c r="E693" s="22" t="inlineStr">
        <is>
          <t>Уроки Антакараны. Свободное мышление человека</t>
        </is>
      </c>
      <c r="F693" s="105">
        <f>ROUNDUP(N694-(N694/100*X694),0)</f>
        <v/>
      </c>
      <c r="H693" s="22" t="inlineStr">
        <is>
          <t>Амрита-русь</t>
        </is>
      </c>
      <c r="I693" s="22" t="n">
        <v>2013</v>
      </c>
      <c r="J693" s="75" t="inlineStr">
        <is>
          <t>9785413011416</t>
        </is>
      </c>
      <c r="K693" s="75" t="inlineStr">
        <is>
          <t>Книги</t>
        </is>
      </c>
      <c r="L693" s="22">
        <f>ROUND(100-(F694/(M694/100)),0)</f>
        <v/>
      </c>
      <c r="M693" s="105" t="n">
        <v>1239</v>
      </c>
      <c r="N693" s="105" t="n">
        <v>1078</v>
      </c>
      <c r="O693" s="20" t="inlineStr">
        <is>
          <t>https://magic-kniga.ru/items/19025</t>
        </is>
      </c>
      <c r="Q693" s="66" t="inlineStr">
        <is>
          <t>Мало</t>
        </is>
      </c>
      <c r="R693" s="20" t="n">
        <v>2</v>
      </c>
      <c r="V693" s="36">
        <f>MATCH(R694,discounts!A:A)</f>
        <v/>
      </c>
      <c r="W693" s="36">
        <f>ADDRESS(V694,$F$7+1,,,"discounts")</f>
        <v/>
      </c>
      <c r="X693" s="36">
        <f>ROUND(IF(ISNA(IF($F$7=0,0,INDIRECT(W694))),0,IF($F$7=0,0,INDIRECT(W694))),0)</f>
        <v/>
      </c>
    </row>
    <row r="694">
      <c r="B694" s="86" t="n"/>
      <c r="C694" s="22" t="n">
        <v>19144</v>
      </c>
      <c r="D694" s="22" t="inlineStr">
        <is>
          <t>Суворов Михаил</t>
        </is>
      </c>
      <c r="E694" s="22" t="inlineStr">
        <is>
          <t>Семь ступеней на вершину Олимпа. Как попасть туда, «где-мы-хотим-быть»</t>
        </is>
      </c>
      <c r="F694" s="105">
        <f>ROUNDUP(N695-(N695/100*X695),0)</f>
        <v/>
      </c>
      <c r="H694" s="22" t="inlineStr">
        <is>
          <t>Весь</t>
        </is>
      </c>
      <c r="I694" s="22" t="n">
        <v>2013</v>
      </c>
      <c r="J694" s="75" t="inlineStr">
        <is>
          <t>9785957323099</t>
        </is>
      </c>
      <c r="K694" s="75" t="inlineStr">
        <is>
          <t>Книги</t>
        </is>
      </c>
      <c r="L694" s="22">
        <f>ROUND(100-(F695/(M695/100)),0)</f>
        <v/>
      </c>
      <c r="M694" s="105" t="n">
        <v>147</v>
      </c>
      <c r="N694" s="105" t="n">
        <v>128</v>
      </c>
      <c r="O694" s="20" t="inlineStr">
        <is>
          <t>https://magic-kniga.ru/items/19144</t>
        </is>
      </c>
      <c r="Q694" s="66" t="inlineStr">
        <is>
          <t>Мало</t>
        </is>
      </c>
      <c r="R694" s="20" t="n">
        <v>2</v>
      </c>
      <c r="V694" s="36">
        <f>MATCH(R695,discounts!A:A)</f>
        <v/>
      </c>
      <c r="W694" s="36">
        <f>ADDRESS(V695,$F$7+1,,,"discounts")</f>
        <v/>
      </c>
      <c r="X694" s="36">
        <f>ROUND(IF(ISNA(IF($F$7=0,0,INDIRECT(W695))),0,IF($F$7=0,0,INDIRECT(W695))),0)</f>
        <v/>
      </c>
    </row>
    <row r="695">
      <c r="B695" s="86" t="n"/>
      <c r="C695" s="22" t="n">
        <v>19234</v>
      </c>
      <c r="D695" s="22" t="inlineStr">
        <is>
          <t>Моррель Томас</t>
        </is>
      </c>
      <c r="E695" s="22" t="inlineStr">
        <is>
          <t>Древняя книга времени. Планетарные прогрессии в мистических квадратах. Циклы жизни. Часть 4</t>
        </is>
      </c>
      <c r="F695" s="105">
        <f>ROUNDUP(N696-(N696/100*X696),0)</f>
        <v/>
      </c>
      <c r="H695" s="22" t="inlineStr">
        <is>
          <t>Велигор</t>
        </is>
      </c>
      <c r="I695" s="22" t="n">
        <v>2013</v>
      </c>
      <c r="J695" s="75" t="inlineStr">
        <is>
          <t>9785888751862</t>
        </is>
      </c>
      <c r="K695" s="75" t="inlineStr">
        <is>
          <t>Книги</t>
        </is>
      </c>
      <c r="L695" s="22">
        <f>ROUND(100-(F696/(M696/100)),0)</f>
        <v/>
      </c>
      <c r="M695" s="105" t="n">
        <v>325</v>
      </c>
      <c r="N695" s="105" t="n">
        <v>283</v>
      </c>
      <c r="O695" s="20" t="inlineStr">
        <is>
          <t>https://magic-kniga.ru/items/19234</t>
        </is>
      </c>
      <c r="Q695" s="66" t="inlineStr">
        <is>
          <t>Мало</t>
        </is>
      </c>
      <c r="R695" s="20" t="n">
        <v>6</v>
      </c>
      <c r="V695" s="36">
        <f>MATCH(R696,discounts!A:A)</f>
        <v/>
      </c>
      <c r="W695" s="36">
        <f>ADDRESS(V696,$F$7+1,,,"discounts")</f>
        <v/>
      </c>
      <c r="X695" s="36">
        <f>ROUND(IF(ISNA(IF($F$7=0,0,INDIRECT(W696))),0,IF($F$7=0,0,INDIRECT(W696))),0)</f>
        <v/>
      </c>
    </row>
    <row r="696">
      <c r="B696" s="86" t="n"/>
      <c r="C696" s="22" t="n">
        <v>19274</v>
      </c>
      <c r="D696" s="22" t="inlineStr">
        <is>
          <t>Голубовская Л.</t>
        </is>
      </c>
      <c r="E696" s="22" t="inlineStr">
        <is>
          <t>Любовь в Эпоху Водолея</t>
        </is>
      </c>
      <c r="F696" s="105">
        <f>ROUNDUP(N697-(N697/100*X697),0)</f>
        <v/>
      </c>
      <c r="H696" s="22" t="inlineStr">
        <is>
          <t>Амрита-русь</t>
        </is>
      </c>
      <c r="I696" s="22" t="n">
        <v>2012</v>
      </c>
      <c r="J696" s="75" t="inlineStr">
        <is>
          <t>9785413006931</t>
        </is>
      </c>
      <c r="K696" s="75" t="inlineStr">
        <is>
          <t>Книги</t>
        </is>
      </c>
      <c r="L696" s="22">
        <f>ROUND(100-(F697/(M697/100)),0)</f>
        <v/>
      </c>
      <c r="M696" s="105" t="n">
        <v>325</v>
      </c>
      <c r="N696" s="105" t="n">
        <v>283</v>
      </c>
      <c r="O696" s="20" t="inlineStr">
        <is>
          <t>https://magic-kniga.ru/items/19274</t>
        </is>
      </c>
      <c r="Q696" s="66" t="inlineStr">
        <is>
          <t>Мало</t>
        </is>
      </c>
      <c r="R696" s="20" t="n">
        <v>2</v>
      </c>
      <c r="V696" s="36">
        <f>MATCH(R697,discounts!A:A)</f>
        <v/>
      </c>
      <c r="W696" s="36">
        <f>ADDRESS(V697,$F$7+1,,,"discounts")</f>
        <v/>
      </c>
      <c r="X696" s="36">
        <f>ROUND(IF(ISNA(IF($F$7=0,0,INDIRECT(W697))),0,IF($F$7=0,0,INDIRECT(W697))),0)</f>
        <v/>
      </c>
    </row>
    <row r="697">
      <c r="B697" s="86" t="n"/>
      <c r="C697" s="22" t="n">
        <v>19750</v>
      </c>
      <c r="D697" s="22" t="inlineStr">
        <is>
          <t>Павлина Стив</t>
        </is>
      </c>
      <c r="E697" s="22" t="inlineStr">
        <is>
          <t>Смелость жить. Обо всем от признанного эксперта по личному развитию</t>
        </is>
      </c>
      <c r="F697" s="105">
        <f>ROUNDUP(N698-(N698/100*X698),0)</f>
        <v/>
      </c>
      <c r="H697" s="22" t="inlineStr">
        <is>
          <t>Весь</t>
        </is>
      </c>
      <c r="I697" s="22" t="n">
        <v>2013</v>
      </c>
      <c r="J697" s="75" t="inlineStr">
        <is>
          <t>9785957325345</t>
        </is>
      </c>
      <c r="K697" s="75" t="inlineStr">
        <is>
          <t>Книги</t>
        </is>
      </c>
      <c r="L697" s="22">
        <f>ROUND(100-(F698/(M698/100)),0)</f>
        <v/>
      </c>
      <c r="M697" s="105" t="n">
        <v>204</v>
      </c>
      <c r="N697" s="105" t="n">
        <v>178</v>
      </c>
      <c r="O697" s="20" t="inlineStr">
        <is>
          <t>https://magic-kniga.ru/items/19750</t>
        </is>
      </c>
      <c r="Q697" s="66" t="inlineStr">
        <is>
          <t>Мало</t>
        </is>
      </c>
      <c r="R697" s="20" t="n">
        <v>2</v>
      </c>
      <c r="V697" s="36">
        <f>MATCH(R698,discounts!A:A)</f>
        <v/>
      </c>
      <c r="W697" s="36">
        <f>ADDRESS(V698,$F$7+1,,,"discounts")</f>
        <v/>
      </c>
      <c r="X697" s="36">
        <f>ROUND(IF(ISNA(IF($F$7=0,0,INDIRECT(W698))),0,IF($F$7=0,0,INDIRECT(W698))),0)</f>
        <v/>
      </c>
    </row>
    <row r="698">
      <c r="B698" s="86" t="n"/>
      <c r="C698" s="22" t="n">
        <v>20188</v>
      </c>
      <c r="D698" s="22" t="inlineStr">
        <is>
          <t>Климкевич Светлана Титовна</t>
        </is>
      </c>
      <c r="E698" s="22" t="inlineStr">
        <is>
          <t>Метатрон. Практики по осознанию себя многомерной сущностью</t>
        </is>
      </c>
      <c r="F698" s="105">
        <f>ROUNDUP(N699-(N699/100*X699),0)</f>
        <v/>
      </c>
      <c r="H698" s="22" t="inlineStr">
        <is>
          <t>Велигор</t>
        </is>
      </c>
      <c r="I698" s="22" t="n">
        <v>2013</v>
      </c>
      <c r="J698" s="75" t="inlineStr">
        <is>
          <t>9785888752005</t>
        </is>
      </c>
      <c r="K698" s="75" t="inlineStr">
        <is>
          <t>Книги</t>
        </is>
      </c>
      <c r="L698" s="22">
        <f>ROUND(100-(F699/(M699/100)),0)</f>
        <v/>
      </c>
      <c r="M698" s="105" t="n">
        <v>119</v>
      </c>
      <c r="N698" s="105" t="n">
        <v>104</v>
      </c>
      <c r="O698" s="20" t="inlineStr">
        <is>
          <t>https://magic-kniga.ru/items/20188</t>
        </is>
      </c>
      <c r="Q698" s="66" t="inlineStr">
        <is>
          <t>Мало</t>
        </is>
      </c>
      <c r="R698" s="20" t="n">
        <v>6</v>
      </c>
      <c r="V698" s="36">
        <f>MATCH(R699,discounts!A:A)</f>
        <v/>
      </c>
      <c r="W698" s="36">
        <f>ADDRESS(V699,$F$7+1,,,"discounts")</f>
        <v/>
      </c>
      <c r="X698" s="36">
        <f>ROUND(IF(ISNA(IF($F$7=0,0,INDIRECT(W699))),0,IF($F$7=0,0,INDIRECT(W699))),0)</f>
        <v/>
      </c>
    </row>
    <row r="699">
      <c r="B699" s="86" t="n"/>
      <c r="C699" s="22" t="n">
        <v>20520</v>
      </c>
      <c r="D699" s="22" t="inlineStr">
        <is>
          <t>Домашева-Самойленко Н.</t>
        </is>
      </c>
      <c r="E699" s="22" t="inlineStr">
        <is>
          <t>Помощь душам нерожденных младенцев</t>
        </is>
      </c>
      <c r="F699" s="105">
        <f>ROUNDUP(N700-(N700/100*X700),0)</f>
        <v/>
      </c>
      <c r="H699" s="22" t="inlineStr">
        <is>
          <t>Амрита-русь</t>
        </is>
      </c>
      <c r="I699" s="22" t="n">
        <v>2014</v>
      </c>
      <c r="J699" s="75" t="inlineStr">
        <is>
          <t>9785000531211</t>
        </is>
      </c>
      <c r="K699" s="75" t="inlineStr">
        <is>
          <t>Книги</t>
        </is>
      </c>
      <c r="L699" s="22">
        <f>ROUND(100-(F700/(M700/100)),0)</f>
        <v/>
      </c>
      <c r="M699" s="105" t="n">
        <v>52</v>
      </c>
      <c r="N699" s="105" t="n">
        <v>46</v>
      </c>
      <c r="O699" s="20" t="inlineStr">
        <is>
          <t>https://magic-kniga.ru/items/20520</t>
        </is>
      </c>
      <c r="Q699" s="66" t="inlineStr">
        <is>
          <t>Мало</t>
        </is>
      </c>
      <c r="R699" s="20" t="n">
        <v>2</v>
      </c>
      <c r="V699" s="36">
        <f>MATCH(R700,discounts!A:A)</f>
        <v/>
      </c>
      <c r="W699" s="36">
        <f>ADDRESS(V700,$F$7+1,,,"discounts")</f>
        <v/>
      </c>
      <c r="X699" s="36">
        <f>ROUND(IF(ISNA(IF($F$7=0,0,INDIRECT(W700))),0,IF($F$7=0,0,INDIRECT(W700))),0)</f>
        <v/>
      </c>
    </row>
    <row r="700">
      <c r="B700" s="86" t="n"/>
      <c r="C700" s="22" t="n">
        <v>21047</v>
      </c>
      <c r="D700" s="22" t="inlineStr">
        <is>
          <t>Мано Вит</t>
        </is>
      </c>
      <c r="E700" s="22" t="inlineStr">
        <is>
          <t>Меня зовут Вит Мано...</t>
        </is>
      </c>
      <c r="F700" s="105">
        <f>ROUNDUP(N701-(N701/100*X701),0)</f>
        <v/>
      </c>
      <c r="H700" s="22" t="inlineStr">
        <is>
          <t>Весь</t>
        </is>
      </c>
      <c r="I700" s="22" t="n">
        <v>2014</v>
      </c>
      <c r="J700" s="75" t="inlineStr">
        <is>
          <t>9785957326328</t>
        </is>
      </c>
      <c r="K700" s="75" t="inlineStr">
        <is>
          <t>Книги</t>
        </is>
      </c>
      <c r="L700" s="22">
        <f>ROUND(100-(F701/(M701/100)),0)</f>
        <v/>
      </c>
      <c r="M700" s="105" t="n">
        <v>377</v>
      </c>
      <c r="N700" s="105" t="n">
        <v>328</v>
      </c>
      <c r="O700" s="20" t="inlineStr">
        <is>
          <t>https://magic-kniga.ru/items/21047</t>
        </is>
      </c>
      <c r="Q700" s="66" t="inlineStr">
        <is>
          <t>Мало</t>
        </is>
      </c>
      <c r="R700" s="20" t="n">
        <v>2</v>
      </c>
      <c r="V700" s="36">
        <f>MATCH(R701,discounts!A:A)</f>
        <v/>
      </c>
      <c r="W700" s="36">
        <f>ADDRESS(V701,$F$7+1,,,"discounts")</f>
        <v/>
      </c>
      <c r="X700" s="36">
        <f>ROUND(IF(ISNA(IF($F$7=0,0,INDIRECT(W701))),0,IF($F$7=0,0,INDIRECT(W701))),0)</f>
        <v/>
      </c>
    </row>
    <row r="701">
      <c r="B701" s="86" t="n"/>
      <c r="C701" s="22" t="n">
        <v>21067</v>
      </c>
      <c r="D701" s="22" t="inlineStr">
        <is>
          <t>Макаренко Инна</t>
        </is>
      </c>
      <c r="E701" s="22" t="inlineStr">
        <is>
          <t>Учебник исполнения желаний</t>
        </is>
      </c>
      <c r="F701" s="105">
        <f>ROUNDUP(N702-(N702/100*X702),0)</f>
        <v/>
      </c>
      <c r="H701" s="22" t="inlineStr">
        <is>
          <t>Весь</t>
        </is>
      </c>
      <c r="I701" s="22" t="n">
        <v>2014</v>
      </c>
      <c r="J701" s="75" t="inlineStr">
        <is>
          <t>9785957326922</t>
        </is>
      </c>
      <c r="K701" s="75" t="inlineStr">
        <is>
          <t>Книги</t>
        </is>
      </c>
      <c r="L701" s="22">
        <f>ROUND(100-(F702/(M702/100)),0)</f>
        <v/>
      </c>
      <c r="M701" s="105" t="n">
        <v>377</v>
      </c>
      <c r="N701" s="105" t="n">
        <v>328</v>
      </c>
      <c r="O701" s="20" t="inlineStr">
        <is>
          <t>https://magic-kniga.ru/items/21067</t>
        </is>
      </c>
      <c r="Q701" s="66" t="inlineStr">
        <is>
          <t>Мало</t>
        </is>
      </c>
      <c r="R701" s="20" t="n">
        <v>5</v>
      </c>
      <c r="V701" s="36">
        <f>MATCH(R702,discounts!A:A)</f>
        <v/>
      </c>
      <c r="W701" s="36">
        <f>ADDRESS(V702,$F$7+1,,,"discounts")</f>
        <v/>
      </c>
      <c r="X701" s="36">
        <f>ROUND(IF(ISNA(IF($F$7=0,0,INDIRECT(W702))),0,IF($F$7=0,0,INDIRECT(W702))),0)</f>
        <v/>
      </c>
    </row>
    <row r="702">
      <c r="B702" s="86" t="n"/>
      <c r="C702" s="22" t="n">
        <v>23501</v>
      </c>
      <c r="D702" s="22" t="inlineStr">
        <is>
          <t>Финли Г.</t>
        </is>
      </c>
      <c r="E702" s="22" t="inlineStr">
        <is>
          <t>Чудо освобождения. Отвечайте миру так, как вы хотите</t>
        </is>
      </c>
      <c r="F702" s="105">
        <f>ROUNDUP(N703-(N703/100*X703),0)</f>
        <v/>
      </c>
      <c r="H702" s="22" t="inlineStr">
        <is>
          <t>Весь</t>
        </is>
      </c>
      <c r="I702" s="22" t="n">
        <v>2012</v>
      </c>
      <c r="J702" s="75" t="inlineStr">
        <is>
          <t>9785957324409</t>
        </is>
      </c>
      <c r="K702" s="75" t="inlineStr">
        <is>
          <t>Книги</t>
        </is>
      </c>
      <c r="L702" s="22">
        <f>ROUND(100-(F703/(M703/100)),0)</f>
        <v/>
      </c>
      <c r="M702" s="105" t="n">
        <v>163</v>
      </c>
      <c r="N702" s="105" t="n">
        <v>142</v>
      </c>
      <c r="O702" s="20" t="inlineStr">
        <is>
          <t>https://magic-kniga.ru/items/23501</t>
        </is>
      </c>
      <c r="Q702" s="66" t="inlineStr">
        <is>
          <t>Мало</t>
        </is>
      </c>
      <c r="R702" s="20" t="n">
        <v>2</v>
      </c>
      <c r="V702" s="36">
        <f>MATCH(R703,discounts!A:A)</f>
        <v/>
      </c>
      <c r="W702" s="36">
        <f>ADDRESS(V703,$F$7+1,,,"discounts")</f>
        <v/>
      </c>
      <c r="X702" s="36">
        <f>ROUND(IF(ISNA(IF($F$7=0,0,INDIRECT(W703))),0,IF($F$7=0,0,INDIRECT(W703))),0)</f>
        <v/>
      </c>
    </row>
    <row r="703">
      <c r="B703" s="86" t="n"/>
      <c r="C703" s="22" t="n">
        <v>24362</v>
      </c>
      <c r="D703" s="22" t="inlineStr">
        <is>
          <t>Бордюг Ольга</t>
        </is>
      </c>
      <c r="E703" s="22" t="inlineStr">
        <is>
          <t>Медиум. Практическое руководство по активации внутренней силы</t>
        </is>
      </c>
      <c r="F703" s="105">
        <f>ROUNDUP(N704-(N704/100*X704),0)</f>
        <v/>
      </c>
      <c r="H703" s="22" t="inlineStr">
        <is>
          <t>Велигор</t>
        </is>
      </c>
      <c r="I703" s="22" t="n">
        <v>2018</v>
      </c>
      <c r="J703" s="75" t="inlineStr">
        <is>
          <t>9785888755952</t>
        </is>
      </c>
      <c r="K703" s="75" t="inlineStr">
        <is>
          <t>Книги</t>
        </is>
      </c>
      <c r="L703" s="22">
        <f>ROUND(100-(F704/(M704/100)),0)</f>
        <v/>
      </c>
      <c r="M703" s="105" t="n">
        <v>2479</v>
      </c>
      <c r="N703" s="105" t="n">
        <v>2157</v>
      </c>
      <c r="O703" s="20" t="inlineStr">
        <is>
          <t>https://magic-kniga.ru/items/24362</t>
        </is>
      </c>
      <c r="Q703" s="66" t="inlineStr">
        <is>
          <t>Мало</t>
        </is>
      </c>
      <c r="R703" s="20" t="n">
        <v>6</v>
      </c>
      <c r="V703" s="36">
        <f>MATCH(R704,discounts!A:A)</f>
        <v/>
      </c>
      <c r="W703" s="36">
        <f>ADDRESS(V704,$F$7+1,,,"discounts")</f>
        <v/>
      </c>
      <c r="X703" s="36">
        <f>ROUND(IF(ISNA(IF($F$7=0,0,INDIRECT(W704))),0,IF($F$7=0,0,INDIRECT(W704))),0)</f>
        <v/>
      </c>
    </row>
    <row r="704">
      <c r="B704" s="86" t="n"/>
      <c r="C704" s="22" t="n">
        <v>24396</v>
      </c>
      <c r="D704" s="22" t="inlineStr">
        <is>
          <t>Хадуева Фатима Магомедовна</t>
        </is>
      </c>
      <c r="E704" s="22" t="inlineStr">
        <is>
          <t>Ступени к вашему счастью: устраняем родовые ошибки</t>
        </is>
      </c>
      <c r="F704" s="105">
        <f>ROUNDUP(N705-(N705/100*X705),0)</f>
        <v/>
      </c>
      <c r="H704" s="22" t="inlineStr">
        <is>
          <t>АСТ</t>
        </is>
      </c>
      <c r="I704" s="22" t="n">
        <v>2018</v>
      </c>
      <c r="J704" s="75" t="inlineStr">
        <is>
          <t>9785171091750</t>
        </is>
      </c>
      <c r="K704" s="75" t="inlineStr">
        <is>
          <t>Книги</t>
        </is>
      </c>
      <c r="L704" s="22">
        <f>ROUND(100-(F705/(M705/100)),0)</f>
        <v/>
      </c>
      <c r="M704" s="105" t="n">
        <v>405</v>
      </c>
      <c r="N704" s="105" t="n">
        <v>353</v>
      </c>
      <c r="O704" s="20" t="inlineStr">
        <is>
          <t>https://magic-kniga.ru/items/24396</t>
        </is>
      </c>
      <c r="Q704" s="66" t="inlineStr">
        <is>
          <t>Мало</t>
        </is>
      </c>
      <c r="R704" s="20" t="n">
        <v>5</v>
      </c>
      <c r="V704" s="36">
        <f>MATCH(R705,discounts!A:A)</f>
        <v/>
      </c>
      <c r="W704" s="36">
        <f>ADDRESS(V705,$F$7+1,,,"discounts")</f>
        <v/>
      </c>
      <c r="X704" s="36">
        <f>ROUND(IF(ISNA(IF($F$7=0,0,INDIRECT(W705))),0,IF($F$7=0,0,INDIRECT(W705))),0)</f>
        <v/>
      </c>
    </row>
    <row r="705">
      <c r="B705" s="86" t="n"/>
      <c r="C705" s="22" t="n">
        <v>24896</v>
      </c>
      <c r="D705" s="22" t="inlineStr">
        <is>
          <t>Удасин Чандра Свами</t>
        </is>
      </c>
      <c r="E705" s="22" t="inlineStr">
        <is>
          <t>Песнь безмолвия Книга 1</t>
        </is>
      </c>
      <c r="F705" s="105">
        <f>ROUNDUP(N706-(N706/100*X706),0)</f>
        <v/>
      </c>
      <c r="H705" s="22" t="inlineStr">
        <is>
          <t>Ганга</t>
        </is>
      </c>
      <c r="I705" s="22" t="n">
        <v>2017</v>
      </c>
      <c r="J705" s="75" t="inlineStr">
        <is>
          <t>9785990876255</t>
        </is>
      </c>
      <c r="K705" s="75" t="inlineStr">
        <is>
          <t>Книги</t>
        </is>
      </c>
      <c r="L705" s="22">
        <f>ROUND(100-(F706/(M706/100)),0)</f>
        <v/>
      </c>
      <c r="M705" s="105" t="n">
        <v>323</v>
      </c>
      <c r="N705" s="105" t="n">
        <v>282</v>
      </c>
      <c r="O705" s="20" t="inlineStr">
        <is>
          <t>https://magic-kniga.ru/items/24896</t>
        </is>
      </c>
      <c r="Q705" s="66" t="inlineStr">
        <is>
          <t>Мало</t>
        </is>
      </c>
      <c r="R705" s="20" t="n">
        <v>6</v>
      </c>
      <c r="V705" s="36">
        <f>MATCH(R706,discounts!A:A)</f>
        <v/>
      </c>
      <c r="W705" s="36">
        <f>ADDRESS(V706,$F$7+1,,,"discounts")</f>
        <v/>
      </c>
      <c r="X705" s="36">
        <f>ROUND(IF(ISNA(IF($F$7=0,0,INDIRECT(W706))),0,IF($F$7=0,0,INDIRECT(W706))),0)</f>
        <v/>
      </c>
    </row>
    <row r="706">
      <c r="B706" s="86" t="n"/>
      <c r="C706" s="22" t="n">
        <v>24705</v>
      </c>
      <c r="D706" s="22" t="inlineStr">
        <is>
          <t>Пик Э.</t>
        </is>
      </c>
      <c r="E706" s="22" t="inlineStr">
        <is>
          <t>Возвращение к жизни. Хроника личного бесссмертия</t>
        </is>
      </c>
      <c r="F706" s="105">
        <f>ROUNDUP(N707-(N707/100*X707),0)</f>
        <v/>
      </c>
      <c r="H706" s="22" t="inlineStr">
        <is>
          <t>ИПЛ</t>
        </is>
      </c>
      <c r="I706" s="22" t="n">
        <v>2016</v>
      </c>
      <c r="J706" s="75" t="inlineStr">
        <is>
          <t>9785426001671</t>
        </is>
      </c>
      <c r="K706" s="75" t="inlineStr">
        <is>
          <t>Книги</t>
        </is>
      </c>
      <c r="L706" s="22">
        <f>ROUND(100-(F707/(M707/100)),0)</f>
        <v/>
      </c>
      <c r="M706" s="105" t="n">
        <v>519</v>
      </c>
      <c r="N706" s="105" t="n">
        <v>452</v>
      </c>
      <c r="O706" s="20" t="inlineStr">
        <is>
          <t>https://magic-kniga.ru/items/24705</t>
        </is>
      </c>
      <c r="Q706" s="66" t="inlineStr">
        <is>
          <t>Мало</t>
        </is>
      </c>
      <c r="R706" s="20" t="n">
        <v>2</v>
      </c>
      <c r="V706" s="36">
        <f>MATCH(R707,discounts!A:A)</f>
        <v/>
      </c>
      <c r="W706" s="36">
        <f>ADDRESS(V707,$F$7+1,,,"discounts")</f>
        <v/>
      </c>
      <c r="X706" s="36">
        <f>ROUND(IF(ISNA(IF($F$7=0,0,INDIRECT(W707))),0,IF($F$7=0,0,INDIRECT(W707))),0)</f>
        <v/>
      </c>
    </row>
    <row r="707">
      <c r="B707" s="86" t="n"/>
      <c r="C707" s="22" t="n">
        <v>4064</v>
      </c>
      <c r="D707" s="22" t="inlineStr">
        <is>
          <t>Баскин</t>
        </is>
      </c>
      <c r="E707" s="22" t="inlineStr">
        <is>
          <t>Постижение Божественного. Опыт общения с Богом</t>
        </is>
      </c>
      <c r="F707" s="105">
        <f>ROUNDUP(N708-(N708/100*X708),0)</f>
        <v/>
      </c>
      <c r="H707" s="22" t="inlineStr">
        <is>
          <t>Амрита-русь</t>
        </is>
      </c>
      <c r="I707" s="22" t="n">
        <v>2014</v>
      </c>
      <c r="J707" s="75" t="inlineStr">
        <is>
          <t>9785413012703</t>
        </is>
      </c>
      <c r="K707" s="75" t="inlineStr">
        <is>
          <t>Книги</t>
        </is>
      </c>
      <c r="L707" s="22">
        <f>ROUND(100-(F708/(M708/100)),0)</f>
        <v/>
      </c>
      <c r="M707" s="105" t="n">
        <v>988</v>
      </c>
      <c r="N707" s="105" t="n">
        <v>860</v>
      </c>
      <c r="O707" s="20" t="inlineStr">
        <is>
          <t>https://magic-kniga.ru/items/4064</t>
        </is>
      </c>
      <c r="Q707" s="66" t="inlineStr">
        <is>
          <t>Мало</t>
        </is>
      </c>
      <c r="R707" s="20" t="n">
        <v>2</v>
      </c>
      <c r="V707" s="36">
        <f>MATCH(R708,discounts!A:A)</f>
        <v/>
      </c>
      <c r="W707" s="36">
        <f>ADDRESS(V708,$F$7+1,,,"discounts")</f>
        <v/>
      </c>
      <c r="X707" s="36">
        <f>ROUND(IF(ISNA(IF($F$7=0,0,INDIRECT(W708))),0,IF($F$7=0,0,INDIRECT(W708))),0)</f>
        <v/>
      </c>
    </row>
    <row r="708">
      <c r="B708" s="86" t="n"/>
      <c r="C708" s="22" t="n">
        <v>5368</v>
      </c>
      <c r="D708" s="22" t="inlineStr">
        <is>
          <t>Смирнов А.В.</t>
        </is>
      </c>
      <c r="E708" s="22" t="inlineStr">
        <is>
          <t>Боги и человек. Косвенное управление</t>
        </is>
      </c>
      <c r="F708" s="105">
        <f>ROUNDUP(N709-(N709/100*X709),0)</f>
        <v/>
      </c>
      <c r="H708" s="22" t="inlineStr">
        <is>
          <t>Золотое сечение</t>
        </is>
      </c>
      <c r="I708" s="22" t="n">
        <v>2010</v>
      </c>
      <c r="J708" s="75" t="inlineStr">
        <is>
          <t>9785910780990</t>
        </is>
      </c>
      <c r="K708" s="75" t="inlineStr">
        <is>
          <t>Книги</t>
        </is>
      </c>
      <c r="L708" s="22">
        <f>ROUND(100-(F709/(M709/100)),0)</f>
        <v/>
      </c>
      <c r="M708" s="105" t="n">
        <v>354</v>
      </c>
      <c r="N708" s="105" t="n">
        <v>308</v>
      </c>
      <c r="O708" s="20" t="inlineStr">
        <is>
          <t>https://magic-kniga.ru/items/5368</t>
        </is>
      </c>
      <c r="Q708" s="66" t="inlineStr">
        <is>
          <t>Мало</t>
        </is>
      </c>
      <c r="R708" s="20" t="n">
        <v>6</v>
      </c>
      <c r="V708" s="36">
        <f>MATCH(R709,discounts!A:A)</f>
        <v/>
      </c>
      <c r="W708" s="36">
        <f>ADDRESS(V709,$F$7+1,,,"discounts")</f>
        <v/>
      </c>
      <c r="X708" s="36">
        <f>ROUND(IF(ISNA(IF($F$7=0,0,INDIRECT(W709))),0,IF($F$7=0,0,INDIRECT(W709))),0)</f>
        <v/>
      </c>
    </row>
    <row r="709">
      <c r="B709" s="86" t="n"/>
      <c r="C709" s="22" t="n">
        <v>5672</v>
      </c>
      <c r="D709" s="22" t="inlineStr">
        <is>
          <t>Кришнананда</t>
        </is>
      </c>
      <c r="E709" s="22" t="inlineStr">
        <is>
          <t>В поисках любви. От ложного доверия к доверию истинному</t>
        </is>
      </c>
      <c r="F709" s="105">
        <f>ROUNDUP(N710-(N710/100*X710),0)</f>
        <v/>
      </c>
      <c r="H709" s="22" t="inlineStr">
        <is>
          <t>Весь</t>
        </is>
      </c>
      <c r="I709" s="22" t="n">
        <v>2015</v>
      </c>
      <c r="J709" s="75" t="inlineStr">
        <is>
          <t>9785957330080</t>
        </is>
      </c>
      <c r="K709" s="75" t="inlineStr">
        <is>
          <t>Книги</t>
        </is>
      </c>
      <c r="L709" s="22">
        <f>ROUND(100-(F710/(M710/100)),0)</f>
        <v/>
      </c>
      <c r="M709" s="105" t="n">
        <v>327</v>
      </c>
      <c r="N709" s="105" t="n">
        <v>285</v>
      </c>
      <c r="O709" s="20" t="inlineStr">
        <is>
          <t>https://magic-kniga.ru/items/5672</t>
        </is>
      </c>
      <c r="Q709" s="66" t="inlineStr">
        <is>
          <t>Мало</t>
        </is>
      </c>
      <c r="R709" s="20" t="n">
        <v>2</v>
      </c>
      <c r="V709" s="36">
        <f>MATCH(R710,discounts!A:A)</f>
        <v/>
      </c>
      <c r="W709" s="36">
        <f>ADDRESS(V710,$F$7+1,,,"discounts")</f>
        <v/>
      </c>
      <c r="X709" s="36">
        <f>ROUND(IF(ISNA(IF($F$7=0,0,INDIRECT(W710))),0,IF($F$7=0,0,INDIRECT(W710))),0)</f>
        <v/>
      </c>
    </row>
    <row r="710">
      <c r="B710" s="86" t="n"/>
      <c r="C710" s="22" t="n">
        <v>5936</v>
      </c>
      <c r="D710" s="22" t="inlineStr">
        <is>
          <t>Хикс Эстер</t>
        </is>
      </c>
      <c r="E710" s="22" t="inlineStr">
        <is>
          <t>Удивительная сила эмоций. Следуйте за своими чувствами</t>
        </is>
      </c>
      <c r="F710" s="105">
        <f>ROUNDUP(N711-(N711/100*X711),0)</f>
        <v/>
      </c>
      <c r="H710" s="22" t="inlineStr">
        <is>
          <t>Весь</t>
        </is>
      </c>
      <c r="I710" s="22" t="n">
        <v>2008</v>
      </c>
      <c r="J710" s="75" t="inlineStr">
        <is>
          <t>9785957314585</t>
        </is>
      </c>
      <c r="K710" s="75" t="inlineStr">
        <is>
          <t>Книги</t>
        </is>
      </c>
      <c r="L710" s="22">
        <f>ROUND(100-(F711/(M711/100)),0)</f>
        <v/>
      </c>
      <c r="M710" s="105" t="n">
        <v>337</v>
      </c>
      <c r="N710" s="105" t="n">
        <v>294</v>
      </c>
      <c r="O710" s="20" t="inlineStr">
        <is>
          <t>https://magic-kniga.ru/items/5936</t>
        </is>
      </c>
      <c r="Q710" s="66" t="inlineStr">
        <is>
          <t>Мало</t>
        </is>
      </c>
      <c r="R710" s="20" t="n">
        <v>2</v>
      </c>
      <c r="V710" s="36">
        <f>MATCH(R711,discounts!A:A)</f>
        <v/>
      </c>
      <c r="W710" s="36">
        <f>ADDRESS(V711,$F$7+1,,,"discounts")</f>
        <v/>
      </c>
      <c r="X710" s="36">
        <f>ROUND(IF(ISNA(IF($F$7=0,0,INDIRECT(W711))),0,IF($F$7=0,0,INDIRECT(W711))),0)</f>
        <v/>
      </c>
    </row>
    <row r="711">
      <c r="B711" s="86" t="n"/>
      <c r="C711" s="22" t="n">
        <v>7582</v>
      </c>
      <c r="E711" s="22" t="inlineStr">
        <is>
          <t>Я и окружающий мир. Познаешь себя - познаешь мир</t>
        </is>
      </c>
      <c r="F711" s="105">
        <f>ROUNDUP(N712-(N712/100*X712),0)</f>
        <v/>
      </c>
      <c r="H711" s="22" t="inlineStr">
        <is>
          <t>Balbe</t>
        </is>
      </c>
      <c r="I711" s="22" t="n">
        <v>2003</v>
      </c>
      <c r="J711" s="75" t="inlineStr">
        <is>
          <t>9785893951981</t>
        </is>
      </c>
      <c r="K711" s="75" t="inlineStr">
        <is>
          <t>Книги</t>
        </is>
      </c>
      <c r="L711" s="22">
        <f>ROUND(100-(F712/(M712/100)),0)</f>
        <v/>
      </c>
      <c r="M711" s="105" t="n">
        <v>77</v>
      </c>
      <c r="N711" s="105" t="n">
        <v>67</v>
      </c>
      <c r="O711" s="20" t="inlineStr">
        <is>
          <t>https://magic-kniga.ru/items/7582</t>
        </is>
      </c>
      <c r="Q711" s="66" t="inlineStr">
        <is>
          <t>Мало</t>
        </is>
      </c>
      <c r="R711" s="20" t="n">
        <v>5</v>
      </c>
      <c r="V711" s="36">
        <f>MATCH(R712,discounts!A:A)</f>
        <v/>
      </c>
      <c r="W711" s="36">
        <f>ADDRESS(V712,$F$7+1,,,"discounts")</f>
        <v/>
      </c>
      <c r="X711" s="36">
        <f>ROUND(IF(ISNA(IF($F$7=0,0,INDIRECT(W712))),0,IF($F$7=0,0,INDIRECT(W712))),0)</f>
        <v/>
      </c>
    </row>
    <row r="712">
      <c r="B712" s="86" t="n"/>
      <c r="C712" s="22" t="n">
        <v>8221</v>
      </c>
      <c r="D712" s="22" t="inlineStr">
        <is>
          <t>Бейли Алиса Анн</t>
        </is>
      </c>
      <c r="E712" s="22" t="inlineStr">
        <is>
          <t>Ученичество в новом веке. Том II</t>
        </is>
      </c>
      <c r="F712" s="105">
        <f>ROUNDUP(N713-(N713/100*X713),0)</f>
        <v/>
      </c>
      <c r="H712" s="22" t="inlineStr">
        <is>
          <t>Амрита-русь</t>
        </is>
      </c>
      <c r="I712" s="22" t="n">
        <v>2013</v>
      </c>
      <c r="J712" s="75" t="inlineStr">
        <is>
          <t>9785906304223</t>
        </is>
      </c>
      <c r="K712" s="75" t="inlineStr">
        <is>
          <t>Книги</t>
        </is>
      </c>
      <c r="L712" s="22">
        <f>ROUND(100-(F713/(M713/100)),0)</f>
        <v/>
      </c>
      <c r="M712" s="105" t="n">
        <v>1262</v>
      </c>
      <c r="N712" s="105" t="n">
        <v>1098</v>
      </c>
      <c r="O712" s="20" t="inlineStr">
        <is>
          <t>https://magic-kniga.ru/items/8221</t>
        </is>
      </c>
      <c r="Q712" s="66" t="inlineStr">
        <is>
          <t>Мало</t>
        </is>
      </c>
      <c r="R712" s="20" t="n">
        <v>2</v>
      </c>
      <c r="V712" s="36">
        <f>MATCH(R713,discounts!A:A)</f>
        <v/>
      </c>
      <c r="W712" s="36">
        <f>ADDRESS(V713,$F$7+1,,,"discounts")</f>
        <v/>
      </c>
      <c r="X712" s="36">
        <f>ROUND(IF(ISNA(IF($F$7=0,0,INDIRECT(W713))),0,IF($F$7=0,0,INDIRECT(W713))),0)</f>
        <v/>
      </c>
    </row>
    <row r="713">
      <c r="B713" s="86" t="n"/>
      <c r="C713" s="22" t="n">
        <v>8885</v>
      </c>
      <c r="E713" s="22" t="inlineStr">
        <is>
          <t>Послание радости</t>
        </is>
      </c>
      <c r="F713" s="105">
        <f>ROUNDUP(N714-(N714/100*X714),0)</f>
        <v/>
      </c>
      <c r="H713" s="22" t="inlineStr">
        <is>
          <t>Открытый мир</t>
        </is>
      </c>
      <c r="I713" s="22" t="n">
        <v>2009</v>
      </c>
      <c r="J713" s="75" t="inlineStr">
        <is>
          <t>9785974301414</t>
        </is>
      </c>
      <c r="K713" s="75" t="inlineStr">
        <is>
          <t>Книги</t>
        </is>
      </c>
      <c r="L713" s="22">
        <f>ROUND(100-(F714/(M714/100)),0)</f>
        <v/>
      </c>
      <c r="M713" s="105" t="n">
        <v>370</v>
      </c>
      <c r="N713" s="105" t="n">
        <v>322</v>
      </c>
      <c r="O713" s="20" t="inlineStr">
        <is>
          <t>https://magic-kniga.ru/items/8885</t>
        </is>
      </c>
      <c r="Q713" s="66" t="inlineStr">
        <is>
          <t>Мало</t>
        </is>
      </c>
      <c r="R713" s="20" t="n">
        <v>7</v>
      </c>
      <c r="V713" s="36">
        <f>MATCH(R714,discounts!A:A)</f>
        <v/>
      </c>
      <c r="W713" s="36">
        <f>ADDRESS(V714,$F$7+1,,,"discounts")</f>
        <v/>
      </c>
      <c r="X713" s="36">
        <f>ROUND(IF(ISNA(IF($F$7=0,0,INDIRECT(W714))),0,IF($F$7=0,0,INDIRECT(W714))),0)</f>
        <v/>
      </c>
    </row>
    <row r="714">
      <c r="B714" s="86" t="n"/>
      <c r="C714" s="22" t="n">
        <v>15189</v>
      </c>
      <c r="D714" s="22" t="inlineStr">
        <is>
          <t>Хикс Эстер</t>
        </is>
      </c>
      <c r="E714" s="22" t="inlineStr">
        <is>
          <t>Энергия желания, меняющая мир. Закон Притяжения</t>
        </is>
      </c>
      <c r="F714" s="105">
        <f>ROUNDUP(N715-(N715/100*X715),0)</f>
        <v/>
      </c>
      <c r="H714" s="22" t="inlineStr">
        <is>
          <t>Весь</t>
        </is>
      </c>
      <c r="I714" s="22" t="n">
        <v>2012</v>
      </c>
      <c r="J714" s="75" t="inlineStr">
        <is>
          <t>9785957324355</t>
        </is>
      </c>
      <c r="K714" s="75" t="inlineStr">
        <is>
          <t>Книги</t>
        </is>
      </c>
      <c r="L714" s="22">
        <f>ROUND(100-(F715/(M715/100)),0)</f>
        <v/>
      </c>
      <c r="M714" s="105" t="n">
        <v>956</v>
      </c>
      <c r="N714" s="105" t="n">
        <v>832</v>
      </c>
      <c r="O714" s="20" t="inlineStr">
        <is>
          <t>https://magic-kniga.ru/items/15189</t>
        </is>
      </c>
      <c r="Q714" s="66" t="inlineStr">
        <is>
          <t>Мало</t>
        </is>
      </c>
      <c r="R714" s="20" t="n">
        <v>2</v>
      </c>
      <c r="V714" s="36">
        <f>MATCH(R715,discounts!A:A)</f>
        <v/>
      </c>
      <c r="W714" s="36">
        <f>ADDRESS(V715,$F$7+1,,,"discounts")</f>
        <v/>
      </c>
      <c r="X714" s="36">
        <f>ROUND(IF(ISNA(IF($F$7=0,0,INDIRECT(W715))),0,IF($F$7=0,0,INDIRECT(W715))),0)</f>
        <v/>
      </c>
    </row>
    <row r="715">
      <c r="B715" s="86" t="n"/>
      <c r="C715" s="22" t="n">
        <v>16068</v>
      </c>
      <c r="D715" s="22" t="inlineStr">
        <is>
          <t>Шишков А.П.</t>
        </is>
      </c>
      <c r="E715" s="22" t="inlineStr">
        <is>
          <t>Как стать ангелом. Долгий путь к небесам</t>
        </is>
      </c>
      <c r="F715" s="105">
        <f>ROUNDUP(N716-(N716/100*X716),0)</f>
        <v/>
      </c>
      <c r="H715" s="22" t="inlineStr">
        <is>
          <t>ИПЛ</t>
        </is>
      </c>
      <c r="I715" s="22" t="n">
        <v>2012</v>
      </c>
      <c r="J715" s="75" t="inlineStr">
        <is>
          <t>9785426000391</t>
        </is>
      </c>
      <c r="K715" s="75" t="inlineStr">
        <is>
          <t>Книги</t>
        </is>
      </c>
      <c r="L715" s="22">
        <f>ROUND(100-(F716/(M716/100)),0)</f>
        <v/>
      </c>
      <c r="M715" s="105" t="n">
        <v>357</v>
      </c>
      <c r="N715" s="105" t="n">
        <v>311</v>
      </c>
      <c r="O715" s="20" t="inlineStr">
        <is>
          <t>https://magic-kniga.ru/items/16068</t>
        </is>
      </c>
      <c r="Q715" s="66" t="inlineStr">
        <is>
          <t>Мало</t>
        </is>
      </c>
      <c r="R715" s="20" t="n">
        <v>2</v>
      </c>
      <c r="V715" s="36">
        <f>MATCH(R716,discounts!A:A)</f>
        <v/>
      </c>
      <c r="W715" s="36">
        <f>ADDRESS(V716,$F$7+1,,,"discounts")</f>
        <v/>
      </c>
      <c r="X715" s="36">
        <f>ROUND(IF(ISNA(IF($F$7=0,0,INDIRECT(W716))),0,IF($F$7=0,0,INDIRECT(W716))),0)</f>
        <v/>
      </c>
    </row>
    <row r="716">
      <c r="B716" s="86" t="n"/>
      <c r="C716" s="22" t="n">
        <v>17195</v>
      </c>
      <c r="D716" s="22" t="inlineStr">
        <is>
          <t>Торсунов Олег</t>
        </is>
      </c>
      <c r="E716" s="22" t="inlineStr">
        <is>
          <t>Развитие разума. Том 2</t>
        </is>
      </c>
      <c r="F716" s="105">
        <f>ROUNDUP(N717-(N717/100*X717),0)</f>
        <v/>
      </c>
      <c r="H716" s="22" t="inlineStr">
        <is>
          <t>Амрита-русь</t>
        </is>
      </c>
      <c r="I716" s="22" t="n">
        <v>2016</v>
      </c>
      <c r="J716" s="75" t="inlineStr">
        <is>
          <t>9785000535585</t>
        </is>
      </c>
      <c r="K716" s="75" t="inlineStr">
        <is>
          <t>Книги</t>
        </is>
      </c>
      <c r="L716" s="22">
        <f>ROUND(100-(F717/(M717/100)),0)</f>
        <v/>
      </c>
      <c r="M716" s="105" t="n">
        <v>67</v>
      </c>
      <c r="N716" s="105" t="n">
        <v>59</v>
      </c>
      <c r="O716" s="20" t="inlineStr">
        <is>
          <t>https://magic-kniga.ru/items/17195</t>
        </is>
      </c>
      <c r="Q716" s="66" t="inlineStr">
        <is>
          <t>Мало</t>
        </is>
      </c>
      <c r="R716" s="20" t="n">
        <v>2</v>
      </c>
      <c r="V716" s="36">
        <f>MATCH(R717,discounts!A:A)</f>
        <v/>
      </c>
      <c r="W716" s="36">
        <f>ADDRESS(V717,$F$7+1,,,"discounts")</f>
        <v/>
      </c>
      <c r="X716" s="36">
        <f>ROUND(IF(ISNA(IF($F$7=0,0,INDIRECT(W717))),0,IF($F$7=0,0,INDIRECT(W717))),0)</f>
        <v/>
      </c>
    </row>
    <row r="717">
      <c r="B717" s="86" t="n"/>
      <c r="C717" s="22" t="n">
        <v>17241</v>
      </c>
      <c r="D717" s="22" t="inlineStr">
        <is>
          <t>Соляник К.О.</t>
        </is>
      </c>
      <c r="E717" s="22" t="inlineStr">
        <is>
          <t>7 минут в день, чтобы желание сбылось</t>
        </is>
      </c>
      <c r="F717" s="105">
        <f>ROUNDUP(N718-(N718/100*X718),0)</f>
        <v/>
      </c>
      <c r="H717" s="22" t="inlineStr">
        <is>
          <t>Клуб семейного досуга</t>
        </is>
      </c>
      <c r="I717" s="22" t="n">
        <v>2013</v>
      </c>
      <c r="J717" s="75" t="inlineStr">
        <is>
          <t>9785991022460</t>
        </is>
      </c>
      <c r="K717" s="75" t="inlineStr">
        <is>
          <t>Книги</t>
        </is>
      </c>
      <c r="L717" s="22">
        <f>ROUND(100-(F718/(M718/100)),0)</f>
        <v/>
      </c>
      <c r="M717" s="105" t="n">
        <v>2204</v>
      </c>
      <c r="N717" s="105" t="n">
        <v>1918</v>
      </c>
      <c r="O717" s="20" t="inlineStr">
        <is>
          <t>https://magic-kniga.ru/items/17241</t>
        </is>
      </c>
      <c r="Q717" s="66" t="inlineStr">
        <is>
          <t>Мало</t>
        </is>
      </c>
      <c r="R717" s="20" t="n">
        <v>5</v>
      </c>
      <c r="V717" s="36">
        <f>MATCH(R718,discounts!A:A)</f>
        <v/>
      </c>
      <c r="W717" s="36">
        <f>ADDRESS(V718,$F$7+1,,,"discounts")</f>
        <v/>
      </c>
      <c r="X717" s="36">
        <f>ROUND(IF(ISNA(IF($F$7=0,0,INDIRECT(W718))),0,IF($F$7=0,0,INDIRECT(W718))),0)</f>
        <v/>
      </c>
    </row>
    <row r="718">
      <c r="B718" s="86" t="n"/>
      <c r="C718" s="22" t="n">
        <v>17446</v>
      </c>
      <c r="D718" s="22" t="inlineStr">
        <is>
          <t>Бейли Алиса Анн</t>
        </is>
      </c>
      <c r="E718" s="22" t="inlineStr">
        <is>
          <t>Неоконченная автобиография</t>
        </is>
      </c>
      <c r="F718" s="105">
        <f>ROUNDUP(N719-(N719/100*X719),0)</f>
        <v/>
      </c>
      <c r="H718" s="22" t="inlineStr">
        <is>
          <t>Амрита-русь</t>
        </is>
      </c>
      <c r="I718" s="22" t="n">
        <v>2013</v>
      </c>
      <c r="J718" s="75" t="inlineStr">
        <is>
          <t>9785906304216</t>
        </is>
      </c>
      <c r="K718" s="75" t="inlineStr">
        <is>
          <t>Книги</t>
        </is>
      </c>
      <c r="L718" s="22">
        <f>ROUND(100-(F719/(M719/100)),0)</f>
        <v/>
      </c>
      <c r="M718" s="105" t="n">
        <v>400</v>
      </c>
      <c r="N718" s="105" t="n">
        <v>348</v>
      </c>
      <c r="O718" s="20" t="inlineStr">
        <is>
          <t>https://magic-kniga.ru/items/17446</t>
        </is>
      </c>
      <c r="Q718" s="66" t="inlineStr">
        <is>
          <t>Мало</t>
        </is>
      </c>
      <c r="R718" s="20" t="n">
        <v>2</v>
      </c>
      <c r="V718" s="36">
        <f>MATCH(R719,discounts!A:A)</f>
        <v/>
      </c>
      <c r="W718" s="36">
        <f>ADDRESS(V719,$F$7+1,,,"discounts")</f>
        <v/>
      </c>
      <c r="X718" s="36">
        <f>ROUND(IF(ISNA(IF($F$7=0,0,INDIRECT(W719))),0,IF($F$7=0,0,INDIRECT(W719))),0)</f>
        <v/>
      </c>
    </row>
    <row r="719" ht="15" customHeight="1">
      <c r="B719" s="88" t="inlineStr">
        <is>
          <t>Ченнелинг. Крайон</t>
        </is>
      </c>
    </row>
    <row r="720">
      <c r="B720" s="86" t="n"/>
      <c r="C720" s="22" t="n">
        <v>15266</v>
      </c>
      <c r="D720" s="22" t="inlineStr">
        <is>
          <t>Тимошенко Т.</t>
        </is>
      </c>
      <c r="E720" s="22" t="inlineStr">
        <is>
          <t>Хроники нового ковчега. Раскрывая матрицы будущего</t>
        </is>
      </c>
      <c r="F720" s="105">
        <f>ROUNDUP(N721-(N721/100*X721),0)</f>
        <v/>
      </c>
      <c r="H720" s="22" t="inlineStr">
        <is>
          <t>ИПЛ</t>
        </is>
      </c>
      <c r="I720" s="22" t="n">
        <v>2012</v>
      </c>
      <c r="J720" s="75" t="inlineStr">
        <is>
          <t>9785426000230</t>
        </is>
      </c>
      <c r="K720" s="75" t="inlineStr">
        <is>
          <t>Книги</t>
        </is>
      </c>
      <c r="L720" s="22">
        <f>ROUND(100-(F721/(M721/100)),0)</f>
        <v/>
      </c>
      <c r="M720" s="105" t="n">
        <v>412</v>
      </c>
      <c r="N720" s="105" t="n">
        <v>359</v>
      </c>
      <c r="O720" s="20" t="inlineStr">
        <is>
          <t>https://magic-kniga.ru/items/15266</t>
        </is>
      </c>
      <c r="Q720" s="66" t="inlineStr">
        <is>
          <t>Мало</t>
        </is>
      </c>
      <c r="R720" s="20" t="n">
        <v>7</v>
      </c>
      <c r="V720" s="36">
        <f>MATCH(R721,discounts!A:A)</f>
        <v/>
      </c>
      <c r="W720" s="36">
        <f>ADDRESS(V721,$F$7+1,,,"discounts")</f>
        <v/>
      </c>
      <c r="X720" s="36">
        <f>ROUND(IF(ISNA(IF($F$7=0,0,INDIRECT(W721))),0,IF($F$7=0,0,INDIRECT(W721))),0)</f>
        <v/>
      </c>
    </row>
    <row r="721">
      <c r="B721" s="86" t="n"/>
      <c r="C721" s="22" t="n">
        <v>17041</v>
      </c>
      <c r="D721" s="22" t="inlineStr">
        <is>
          <t>Секлитова Лариса</t>
        </is>
      </c>
      <c r="E721" s="22" t="inlineStr">
        <is>
          <t>Человек золотой расы. Том 6. Развитие человека. Часть 2</t>
        </is>
      </c>
      <c r="F721" s="105">
        <f>ROUNDUP(N722-(N722/100*X722),0)</f>
        <v/>
      </c>
      <c r="H721" s="22" t="inlineStr">
        <is>
          <t>Амрита-русь</t>
        </is>
      </c>
      <c r="I721" s="22" t="n">
        <v>2018</v>
      </c>
      <c r="J721" s="75" t="inlineStr">
        <is>
          <t>9785413016145</t>
        </is>
      </c>
      <c r="K721" s="75" t="inlineStr">
        <is>
          <t>Книги</t>
        </is>
      </c>
      <c r="L721" s="22">
        <f>ROUND(100-(F722/(M722/100)),0)</f>
        <v/>
      </c>
      <c r="M721" s="105" t="n">
        <v>1748</v>
      </c>
      <c r="N721" s="105" t="n">
        <v>1521</v>
      </c>
      <c r="O721" s="20" t="inlineStr">
        <is>
          <t>https://magic-kniga.ru/items/17041</t>
        </is>
      </c>
      <c r="Q721" s="66" t="inlineStr">
        <is>
          <t>Мало</t>
        </is>
      </c>
      <c r="R721" s="20" t="n">
        <v>7</v>
      </c>
      <c r="V721" s="36">
        <f>MATCH(R722,discounts!A:A)</f>
        <v/>
      </c>
      <c r="W721" s="36">
        <f>ADDRESS(V722,$F$7+1,,,"discounts")</f>
        <v/>
      </c>
      <c r="X721" s="36">
        <f>ROUND(IF(ISNA(IF($F$7=0,0,INDIRECT(W722))),0,IF($F$7=0,0,INDIRECT(W722))),0)</f>
        <v/>
      </c>
    </row>
    <row r="722">
      <c r="B722" s="86" t="n"/>
      <c r="C722" s="22" t="n">
        <v>17210</v>
      </c>
      <c r="D722" s="22" t="inlineStr">
        <is>
          <t>Семенова Л.</t>
        </is>
      </c>
      <c r="E722" s="22" t="inlineStr">
        <is>
          <t>Эль Мория. Крайон. Сборник посланий</t>
        </is>
      </c>
      <c r="F722" s="105">
        <f>ROUNDUP(N723-(N723/100*X723),0)</f>
        <v/>
      </c>
      <c r="H722" s="22" t="inlineStr">
        <is>
          <t>Амрита-русь</t>
        </is>
      </c>
      <c r="I722" s="22" t="n">
        <v>2012</v>
      </c>
      <c r="J722" s="75" t="inlineStr">
        <is>
          <t>9785413009420</t>
        </is>
      </c>
      <c r="K722" s="75" t="inlineStr">
        <is>
          <t>Книги</t>
        </is>
      </c>
      <c r="L722" s="22">
        <f>ROUND(100-(F723/(M723/100)),0)</f>
        <v/>
      </c>
      <c r="M722" s="105" t="n">
        <v>608</v>
      </c>
      <c r="N722" s="105" t="n">
        <v>529</v>
      </c>
      <c r="O722" s="20" t="inlineStr">
        <is>
          <t>https://magic-kniga.ru/items/17210</t>
        </is>
      </c>
      <c r="Q722" s="66" t="inlineStr">
        <is>
          <t>Мало</t>
        </is>
      </c>
      <c r="R722" s="20" t="n">
        <v>7</v>
      </c>
      <c r="V722" s="36">
        <f>MATCH(R723,discounts!A:A)</f>
        <v/>
      </c>
      <c r="W722" s="36">
        <f>ADDRESS(V723,$F$7+1,,,"discounts")</f>
        <v/>
      </c>
      <c r="X722" s="36">
        <f>ROUND(IF(ISNA(IF($F$7=0,0,INDIRECT(W723))),0,IF($F$7=0,0,INDIRECT(W723))),0)</f>
        <v/>
      </c>
    </row>
    <row r="723">
      <c r="B723" s="86" t="n"/>
      <c r="C723" s="22" t="n">
        <v>18005</v>
      </c>
      <c r="D723" s="22" t="inlineStr">
        <is>
          <t>Биконсфилд Х.</t>
        </is>
      </c>
      <c r="E723" s="22" t="inlineStr">
        <is>
          <t>Добро пожаловать на планету Земля! Книга для гостей из других миров</t>
        </is>
      </c>
      <c r="F723" s="105">
        <f>ROUNDUP(N724-(N724/100*X724),0)</f>
        <v/>
      </c>
      <c r="H723" s="22" t="inlineStr">
        <is>
          <t>София</t>
        </is>
      </c>
      <c r="I723" s="22" t="n">
        <v>2012</v>
      </c>
      <c r="J723" s="75" t="inlineStr">
        <is>
          <t>9785399003733</t>
        </is>
      </c>
      <c r="K723" s="75" t="inlineStr">
        <is>
          <t>Книги</t>
        </is>
      </c>
      <c r="L723" s="22">
        <f>ROUND(100-(F724/(M724/100)),0)</f>
        <v/>
      </c>
      <c r="M723" s="105" t="n">
        <v>554</v>
      </c>
      <c r="N723" s="105" t="n">
        <v>482</v>
      </c>
      <c r="O723" s="20" t="inlineStr">
        <is>
          <t>https://magic-kniga.ru/items/18005</t>
        </is>
      </c>
      <c r="Q723" s="66" t="inlineStr">
        <is>
          <t>Мало</t>
        </is>
      </c>
      <c r="R723" s="20" t="n">
        <v>7</v>
      </c>
      <c r="V723" s="36">
        <f>MATCH(R724,discounts!A:A)</f>
        <v/>
      </c>
      <c r="W723" s="36">
        <f>ADDRESS(V724,$F$7+1,,,"discounts")</f>
        <v/>
      </c>
      <c r="X723" s="36">
        <f>ROUND(IF(ISNA(IF($F$7=0,0,INDIRECT(W724))),0,IF($F$7=0,0,INDIRECT(W724))),0)</f>
        <v/>
      </c>
    </row>
    <row r="724">
      <c r="B724" s="86" t="n"/>
      <c r="C724" s="22" t="n">
        <v>23516</v>
      </c>
      <c r="D724" s="22" t="inlineStr">
        <is>
          <t>Бирюкова Н.</t>
        </is>
      </c>
      <c r="E724" s="22" t="inlineStr">
        <is>
          <t>Сетки солнечной системы</t>
        </is>
      </c>
      <c r="F724" s="105">
        <f>ROUNDUP(N725-(N725/100*X725),0)</f>
        <v/>
      </c>
      <c r="H724" s="22" t="inlineStr">
        <is>
          <t>Велигор</t>
        </is>
      </c>
      <c r="I724" s="22" t="n">
        <v>2014</v>
      </c>
      <c r="J724" s="75" t="inlineStr">
        <is>
          <t>9785888752654</t>
        </is>
      </c>
      <c r="K724" s="75" t="inlineStr">
        <is>
          <t>Книги</t>
        </is>
      </c>
      <c r="L724" s="22">
        <f>ROUND(100-(F725/(M725/100)),0)</f>
        <v/>
      </c>
      <c r="M724" s="105" t="n">
        <v>163</v>
      </c>
      <c r="N724" s="105" t="n">
        <v>142</v>
      </c>
      <c r="O724" s="20" t="inlineStr">
        <is>
          <t>https://magic-kniga.ru/items/23516</t>
        </is>
      </c>
      <c r="Q724" s="66" t="inlineStr">
        <is>
          <t>Мало</t>
        </is>
      </c>
      <c r="R724" s="20" t="n">
        <v>6</v>
      </c>
      <c r="V724" s="36">
        <f>MATCH(R725,discounts!A:A)</f>
        <v/>
      </c>
      <c r="W724" s="36">
        <f>ADDRESS(V725,$F$7+1,,,"discounts")</f>
        <v/>
      </c>
      <c r="X724" s="36">
        <f>ROUND(IF(ISNA(IF($F$7=0,0,INDIRECT(W725))),0,IF($F$7=0,0,INDIRECT(W725))),0)</f>
        <v/>
      </c>
    </row>
    <row r="725">
      <c r="B725" s="86" t="n"/>
      <c r="C725" s="22" t="n">
        <v>19534</v>
      </c>
      <c r="D725" s="22" t="inlineStr">
        <is>
          <t>Самойленко В.</t>
        </is>
      </c>
      <c r="E725" s="22" t="inlineStr">
        <is>
          <t>Архат и Тара. Жизнеустроительница и Преобразователь Мира. 2-е изд</t>
        </is>
      </c>
      <c r="F725" s="105">
        <f>ROUNDUP(N726-(N726/100*X726),0)</f>
        <v/>
      </c>
      <c r="H725" s="22" t="inlineStr">
        <is>
          <t>Амрита-русь</t>
        </is>
      </c>
      <c r="I725" s="22" t="n">
        <v>2015</v>
      </c>
      <c r="J725" s="75" t="inlineStr">
        <is>
          <t>9785000534076</t>
        </is>
      </c>
      <c r="K725" s="75" t="inlineStr">
        <is>
          <t>Книги</t>
        </is>
      </c>
      <c r="L725" s="22">
        <f>ROUND(100-(F726/(M726/100)),0)</f>
        <v/>
      </c>
      <c r="M725" s="105" t="n">
        <v>170</v>
      </c>
      <c r="N725" s="105" t="n">
        <v>148</v>
      </c>
      <c r="O725" s="20" t="inlineStr">
        <is>
          <t>https://magic-kniga.ru/items/19534</t>
        </is>
      </c>
      <c r="Q725" s="66" t="inlineStr">
        <is>
          <t>Мало</t>
        </is>
      </c>
      <c r="R725" s="20" t="n">
        <v>2</v>
      </c>
      <c r="V725" s="36">
        <f>MATCH(R726,discounts!A:A)</f>
        <v/>
      </c>
      <c r="W725" s="36">
        <f>ADDRESS(V726,$F$7+1,,,"discounts")</f>
        <v/>
      </c>
      <c r="X725" s="36">
        <f>ROUND(IF(ISNA(IF($F$7=0,0,INDIRECT(W726))),0,IF($F$7=0,0,INDIRECT(W726))),0)</f>
        <v/>
      </c>
    </row>
    <row r="726">
      <c r="B726" s="86" t="n"/>
      <c r="C726" s="22" t="n">
        <v>20407</v>
      </c>
      <c r="D726" s="22" t="inlineStr">
        <is>
          <t>Климкевич Светлана Титовна</t>
        </is>
      </c>
      <c r="E726" s="22" t="inlineStr">
        <is>
          <t>Метатрон. Золотые ангелы</t>
        </is>
      </c>
      <c r="F726" s="105">
        <f>ROUNDUP(N727-(N727/100*X727),0)</f>
        <v/>
      </c>
      <c r="H726" s="22" t="inlineStr">
        <is>
          <t>Велигор</t>
        </is>
      </c>
      <c r="I726" s="22" t="n">
        <v>2014</v>
      </c>
      <c r="J726" s="75" t="inlineStr">
        <is>
          <t>9785888752296</t>
        </is>
      </c>
      <c r="K726" s="75" t="inlineStr">
        <is>
          <t>Книги</t>
        </is>
      </c>
      <c r="L726" s="22">
        <f>ROUND(100-(F727/(M727/100)),0)</f>
        <v/>
      </c>
      <c r="M726" s="105" t="n">
        <v>510</v>
      </c>
      <c r="N726" s="105" t="n">
        <v>444</v>
      </c>
      <c r="O726" s="20" t="inlineStr">
        <is>
          <t>https://magic-kniga.ru/items/20407</t>
        </is>
      </c>
      <c r="Q726" s="66" t="inlineStr">
        <is>
          <t>Мало</t>
        </is>
      </c>
      <c r="R726" s="20" t="n">
        <v>6</v>
      </c>
      <c r="V726" s="36">
        <f>MATCH(R727,discounts!A:A)</f>
        <v/>
      </c>
      <c r="W726" s="36">
        <f>ADDRESS(V727,$F$7+1,,,"discounts")</f>
        <v/>
      </c>
      <c r="X726" s="36">
        <f>ROUND(IF(ISNA(IF($F$7=0,0,INDIRECT(W727))),0,IF($F$7=0,0,INDIRECT(W727))),0)</f>
        <v/>
      </c>
    </row>
    <row r="727" ht="15" customHeight="1">
      <c r="B727" s="88" t="inlineStr">
        <is>
          <t>Ванга</t>
        </is>
      </c>
    </row>
    <row r="728">
      <c r="B728" s="86" t="n"/>
      <c r="C728" s="22" t="n">
        <v>23464</v>
      </c>
      <c r="D728" s="22" t="inlineStr">
        <is>
          <t>Пустовойтов В.Н.</t>
        </is>
      </c>
      <c r="E728" s="22" t="inlineStr">
        <is>
          <t>Ванга: правда и вымыслы</t>
        </is>
      </c>
      <c r="F728" s="105">
        <f>ROUNDUP(N729-(N729/100*X729),0)</f>
        <v/>
      </c>
      <c r="H728" s="22" t="inlineStr">
        <is>
          <t>Эксмо пресс</t>
        </is>
      </c>
      <c r="I728" s="22" t="n">
        <v>2013</v>
      </c>
      <c r="J728" s="75" t="inlineStr">
        <is>
          <t>9785699635726</t>
        </is>
      </c>
      <c r="K728" s="75" t="inlineStr">
        <is>
          <t>Книги</t>
        </is>
      </c>
      <c r="L728" s="22">
        <f>ROUND(100-(F729/(M729/100)),0)</f>
        <v/>
      </c>
      <c r="M728" s="105" t="n">
        <v>163</v>
      </c>
      <c r="N728" s="105" t="n">
        <v>142</v>
      </c>
      <c r="O728" s="20" t="inlineStr">
        <is>
          <t>https://magic-kniga.ru/items/23464</t>
        </is>
      </c>
      <c r="Q728" s="66" t="inlineStr">
        <is>
          <t>Мало</t>
        </is>
      </c>
      <c r="R728" s="20" t="n">
        <v>7</v>
      </c>
      <c r="V728" s="36">
        <f>MATCH(R729,discounts!A:A)</f>
        <v/>
      </c>
      <c r="W728" s="36">
        <f>ADDRESS(V729,$F$7+1,,,"discounts")</f>
        <v/>
      </c>
      <c r="X728" s="36">
        <f>ROUND(IF(ISNA(IF($F$7=0,0,INDIRECT(W729))),0,IF($F$7=0,0,INDIRECT(W729))),0)</f>
        <v/>
      </c>
    </row>
    <row r="729" ht="15" customHeight="1">
      <c r="B729" s="88" t="inlineStr">
        <is>
          <t>Нострадамус</t>
        </is>
      </c>
    </row>
    <row r="730">
      <c r="B730" s="86" t="n"/>
      <c r="C730" s="22" t="n">
        <v>13202</v>
      </c>
      <c r="D730" s="22" t="inlineStr">
        <is>
          <t>Смит Джо Дурден</t>
        </is>
      </c>
      <c r="E730" s="22" t="inlineStr">
        <is>
          <t>Пророчества великих. Нострадамус и другие пророки</t>
        </is>
      </c>
      <c r="F730" s="105">
        <f>ROUNDUP(N731-(N731/100*X731),0)</f>
        <v/>
      </c>
      <c r="H730" s="22" t="inlineStr">
        <is>
          <t>Клуб семейного досуга</t>
        </is>
      </c>
      <c r="I730" s="22" t="n">
        <v>2009</v>
      </c>
      <c r="J730" s="75" t="inlineStr">
        <is>
          <t>9785991006286</t>
        </is>
      </c>
      <c r="K730" s="75" t="inlineStr">
        <is>
          <t>Книги</t>
        </is>
      </c>
      <c r="L730" s="22">
        <f>ROUND(100-(F731/(M731/100)),0)</f>
        <v/>
      </c>
      <c r="M730" s="105" t="n">
        <v>904</v>
      </c>
      <c r="N730" s="105" t="n">
        <v>787</v>
      </c>
      <c r="O730" s="20" t="inlineStr">
        <is>
          <t>https://magic-kniga.ru/items/13202</t>
        </is>
      </c>
      <c r="Q730" s="66" t="inlineStr">
        <is>
          <t>Мало</t>
        </is>
      </c>
      <c r="R730" s="20" t="n">
        <v>7</v>
      </c>
      <c r="V730" s="36">
        <f>MATCH(R731,discounts!A:A)</f>
        <v/>
      </c>
      <c r="W730" s="36">
        <f>ADDRESS(V731,$F$7+1,,,"discounts")</f>
        <v/>
      </c>
      <c r="X730" s="36">
        <f>ROUND(_xlfn.SINGLE(IF(ISNA(_xlfn.SINGLE(IF($F$7=0,0,INDIRECT(W731)))),0,IF($F$7=0,0,INDIRECT(W731)))),0)</f>
        <v/>
      </c>
    </row>
    <row r="731">
      <c r="B731" s="86" t="n"/>
      <c r="C731" s="22" t="n">
        <v>13278</v>
      </c>
      <c r="D731" s="22" t="inlineStr">
        <is>
          <t>Велч Р. В.</t>
        </is>
      </c>
      <c r="E731" s="22" t="inlineStr">
        <is>
          <t>Комета Нострадамуса Столкновение - август 2004</t>
        </is>
      </c>
      <c r="F731" s="105">
        <f>ROUNDUP(N732-(N732/100*X732),0)</f>
        <v/>
      </c>
      <c r="H731" s="22" t="inlineStr">
        <is>
          <t>Гранд-фаир</t>
        </is>
      </c>
      <c r="I731" s="22" t="n">
        <v>2001</v>
      </c>
      <c r="J731" s="75" t="inlineStr">
        <is>
          <t>9785818303581</t>
        </is>
      </c>
      <c r="K731" s="75" t="inlineStr">
        <is>
          <t>Книги</t>
        </is>
      </c>
      <c r="L731" s="22">
        <f>ROUND(100-(F732/(M732/100)),0)</f>
        <v/>
      </c>
      <c r="M731" s="105" t="n">
        <v>476</v>
      </c>
      <c r="N731" s="105" t="n">
        <v>415</v>
      </c>
      <c r="O731" s="20" t="inlineStr">
        <is>
          <t>https://magic-kniga.ru/items/13278</t>
        </is>
      </c>
      <c r="Q731" s="66" t="inlineStr">
        <is>
          <t>Мало</t>
        </is>
      </c>
      <c r="R731" s="20" t="n">
        <v>4</v>
      </c>
      <c r="V731" s="36">
        <f>MATCH(R732,discounts!A:A)</f>
        <v/>
      </c>
      <c r="W731" s="36">
        <f>ADDRESS(V732,$F$7+1,,,"discounts")</f>
        <v/>
      </c>
      <c r="X731" s="36">
        <f>ROUND(_xlfn.SINGLE(IF(ISNA(_xlfn.SINGLE(IF($F$7=0,0,INDIRECT(W732)))),0,IF($F$7=0,0,INDIRECT(W732)))),0)</f>
        <v/>
      </c>
    </row>
    <row r="732">
      <c r="B732" s="86" t="n"/>
      <c r="C732" s="22" t="n">
        <v>9708</v>
      </c>
      <c r="D732" s="22" t="inlineStr">
        <is>
          <t>Бутромеев В.</t>
        </is>
      </c>
      <c r="E732" s="22" t="inlineStr">
        <is>
          <t>Иллюстрированный Нострадамус. Вещие Центурии</t>
        </is>
      </c>
      <c r="F732" s="105">
        <f>ROUNDUP(N733-(N733/100*X733),0)</f>
        <v/>
      </c>
      <c r="H732" s="22" t="inlineStr">
        <is>
          <t>Олма Медиа Групп</t>
        </is>
      </c>
      <c r="I732" s="22" t="n">
        <v>2010</v>
      </c>
      <c r="J732" s="75" t="inlineStr">
        <is>
          <t>9785373042499</t>
        </is>
      </c>
      <c r="K732" s="75" t="inlineStr">
        <is>
          <t>Книги</t>
        </is>
      </c>
      <c r="L732" s="22">
        <f>ROUND(100-(F733/(M733/100)),0)</f>
        <v/>
      </c>
      <c r="M732" s="105" t="n">
        <v>856</v>
      </c>
      <c r="N732" s="105" t="n">
        <v>745</v>
      </c>
      <c r="O732" s="20" t="inlineStr">
        <is>
          <t>https://magic-kniga.ru/items/9708</t>
        </is>
      </c>
      <c r="Q732" s="66" t="inlineStr">
        <is>
          <t>Мало</t>
        </is>
      </c>
      <c r="R732" s="20" t="n">
        <v>7</v>
      </c>
      <c r="V732" s="36">
        <f>MATCH(R733,discounts!A:A)</f>
        <v/>
      </c>
      <c r="W732" s="36">
        <f>ADDRESS(V733,$F$7+1,,,"discounts")</f>
        <v/>
      </c>
      <c r="X732" s="36">
        <f>ROUND(_xlfn.SINGLE(IF(ISNA(_xlfn.SINGLE(IF($F$7=0,0,INDIRECT(W733)))),0,IF($F$7=0,0,INDIRECT(W733)))),0)</f>
        <v/>
      </c>
    </row>
    <row r="733" ht="15" customHeight="1">
      <c r="B733" s="88" t="inlineStr">
        <is>
          <t>Учения Саи Бабы</t>
        </is>
      </c>
    </row>
    <row r="734">
      <c r="B734" s="86" t="n"/>
      <c r="C734" s="22" t="n">
        <v>9818</v>
      </c>
      <c r="D734" s="22" t="inlineStr">
        <is>
          <t>Саи Баба</t>
        </is>
      </c>
      <c r="E734" s="22" t="inlineStr">
        <is>
          <t>Диалог обреченного на смерть и великого святого</t>
        </is>
      </c>
      <c r="F734" s="105">
        <f>ROUNDUP(N735-(N735/100*X735),0)</f>
        <v/>
      </c>
      <c r="H734" s="22" t="inlineStr">
        <is>
          <t>Амрита-русь</t>
        </is>
      </c>
      <c r="I734" s="22" t="n">
        <v>2010</v>
      </c>
      <c r="J734" s="75" t="inlineStr">
        <is>
          <t>9785413008638</t>
        </is>
      </c>
      <c r="K734" s="75" t="inlineStr">
        <is>
          <t>Книги</t>
        </is>
      </c>
      <c r="L734" s="22">
        <f>ROUND(100-(F735/(M735/100)),0)</f>
        <v/>
      </c>
      <c r="M734" s="105" t="n">
        <v>151</v>
      </c>
      <c r="N734" s="105" t="n">
        <v>132</v>
      </c>
      <c r="O734" s="20" t="inlineStr">
        <is>
          <t>https://magic-kniga.ru/items/9818</t>
        </is>
      </c>
      <c r="Q734" s="66" t="inlineStr">
        <is>
          <t>Мало</t>
        </is>
      </c>
      <c r="R734" s="20" t="n">
        <v>2</v>
      </c>
      <c r="V734" s="36">
        <f>MATCH(R735,discounts!A:A)</f>
        <v/>
      </c>
      <c r="W734" s="36">
        <f>ADDRESS(V735,$F$7+1,,,"discounts")</f>
        <v/>
      </c>
      <c r="X734" s="36">
        <f>ROUND(_xlfn.SINGLE(IF(ISNA(_xlfn.SINGLE(IF($F$7=0,0,INDIRECT(W735)))),0,IF($F$7=0,0,INDIRECT(W735)))),0)</f>
        <v/>
      </c>
    </row>
    <row r="735">
      <c r="B735" s="86" t="n"/>
      <c r="C735" s="22" t="n">
        <v>20145</v>
      </c>
      <c r="D735" s="22" t="inlineStr">
        <is>
          <t>Саи Баба</t>
        </is>
      </c>
      <c r="E735" s="22" t="inlineStr">
        <is>
          <t>Веды как послание любви. Суть учения</t>
        </is>
      </c>
      <c r="F735" s="105">
        <f>ROUNDUP(N736-(N736/100*X736),0)</f>
        <v/>
      </c>
      <c r="H735" s="22" t="inlineStr">
        <is>
          <t>Амрита-русь</t>
        </is>
      </c>
      <c r="I735" s="22" t="n">
        <v>2014</v>
      </c>
      <c r="J735" s="75" t="inlineStr">
        <is>
          <t>9785000530672</t>
        </is>
      </c>
      <c r="K735" s="75" t="inlineStr">
        <is>
          <t>Книги</t>
        </is>
      </c>
      <c r="L735" s="22">
        <f>ROUND(100-(F736/(M736/100)),0)</f>
        <v/>
      </c>
      <c r="M735" s="105" t="n">
        <v>224</v>
      </c>
      <c r="N735" s="105" t="n">
        <v>195</v>
      </c>
      <c r="O735" s="20" t="inlineStr">
        <is>
          <t>https://magic-kniga.ru/items/20145</t>
        </is>
      </c>
      <c r="Q735" s="66" t="inlineStr">
        <is>
          <t>Мало</t>
        </is>
      </c>
      <c r="R735" s="20" t="n">
        <v>2</v>
      </c>
      <c r="V735" s="36">
        <f>MATCH(R736,discounts!A:A)</f>
        <v/>
      </c>
      <c r="W735" s="36">
        <f>ADDRESS(V736,$F$7+1,,,"discounts")</f>
        <v/>
      </c>
      <c r="X735" s="36">
        <f>ROUND(_xlfn.SINGLE(IF(ISNA(_xlfn.SINGLE(IF($F$7=0,0,INDIRECT(W736)))),0,IF($F$7=0,0,INDIRECT(W736)))),0)</f>
        <v/>
      </c>
    </row>
    <row r="736">
      <c r="B736" s="86" t="n"/>
      <c r="C736" s="22" t="n">
        <v>17430</v>
      </c>
      <c r="D736" s="22" t="inlineStr">
        <is>
          <t>Саи Баба</t>
        </is>
      </c>
      <c r="E736" s="22" t="inlineStr">
        <is>
          <t>Как завоевать любовь Бога. Формы и методы постижения божественной реальности</t>
        </is>
      </c>
      <c r="F736" s="105">
        <f>ROUNDUP(N737-(N737/100*X737),0)</f>
        <v/>
      </c>
      <c r="H736" s="22" t="inlineStr">
        <is>
          <t>Амрита-русь</t>
        </is>
      </c>
      <c r="I736" s="22" t="n">
        <v>2013</v>
      </c>
      <c r="J736" s="75" t="inlineStr">
        <is>
          <t>9785906304155</t>
        </is>
      </c>
      <c r="K736" s="75" t="inlineStr">
        <is>
          <t>Книги</t>
        </is>
      </c>
      <c r="L736" s="22">
        <f>ROUND(100-(F737/(M737/100)),0)</f>
        <v/>
      </c>
      <c r="M736" s="105" t="n">
        <v>400</v>
      </c>
      <c r="N736" s="105" t="n">
        <v>348</v>
      </c>
      <c r="O736" s="20" t="inlineStr">
        <is>
          <t>https://magic-kniga.ru/items/17430</t>
        </is>
      </c>
      <c r="Q736" s="66" t="inlineStr">
        <is>
          <t>Мало</t>
        </is>
      </c>
      <c r="R736" s="20" t="n">
        <v>2</v>
      </c>
      <c r="V736" s="36">
        <f>MATCH(R737,discounts!A:A)</f>
        <v/>
      </c>
      <c r="W736" s="36">
        <f>ADDRESS(V737,$F$7+1,,,"discounts")</f>
        <v/>
      </c>
      <c r="X736" s="36">
        <f>ROUND(_xlfn.SINGLE(IF(ISNA(_xlfn.SINGLE(IF($F$7=0,0,INDIRECT(W737)))),0,IF($F$7=0,0,INDIRECT(W737)))),0)</f>
        <v/>
      </c>
    </row>
    <row r="737">
      <c r="B737" s="86" t="n"/>
      <c r="C737" s="22" t="n">
        <v>13438</v>
      </c>
      <c r="D737" s="22" t="inlineStr">
        <is>
          <t>Пукемов А.</t>
        </is>
      </c>
      <c r="E737" s="22" t="inlineStr">
        <is>
          <t>Точка невозврата. Найти свое я</t>
        </is>
      </c>
      <c r="F737" s="105">
        <f>ROUNDUP(N738-(N738/100*X738),0)</f>
        <v/>
      </c>
      <c r="H737" s="22" t="inlineStr">
        <is>
          <t>Амрита-русь</t>
        </is>
      </c>
      <c r="I737" s="22" t="n">
        <v>2017</v>
      </c>
      <c r="J737" s="75" t="inlineStr">
        <is>
          <t>9785413012628</t>
        </is>
      </c>
      <c r="K737" s="75" t="inlineStr">
        <is>
          <t>Книги</t>
        </is>
      </c>
      <c r="L737" s="22">
        <f>ROUND(100-(F738/(M738/100)),0)</f>
        <v/>
      </c>
      <c r="M737" s="105" t="n">
        <v>139</v>
      </c>
      <c r="N737" s="105" t="n">
        <v>121</v>
      </c>
      <c r="O737" s="20" t="inlineStr">
        <is>
          <t>https://magic-kniga.ru/items/13438</t>
        </is>
      </c>
      <c r="Q737" s="66" t="inlineStr">
        <is>
          <t>Мало</t>
        </is>
      </c>
      <c r="R737" s="20" t="n">
        <v>2</v>
      </c>
      <c r="V737" s="36">
        <f>MATCH(R738,discounts!A:A)</f>
        <v/>
      </c>
      <c r="W737" s="36">
        <f>ADDRESS(V738,$F$7+1,,,"discounts")</f>
        <v/>
      </c>
      <c r="X737" s="36">
        <f>ROUND(_xlfn.SINGLE(IF(ISNA(_xlfn.SINGLE(IF($F$7=0,0,INDIRECT(W738)))),0,IF($F$7=0,0,INDIRECT(W738)))),0)</f>
        <v/>
      </c>
    </row>
    <row r="738" ht="15" customHeight="1">
      <c r="B738" s="88" t="inlineStr">
        <is>
          <t>Учение Ошо</t>
        </is>
      </c>
    </row>
    <row r="739">
      <c r="B739" s="86" t="n"/>
      <c r="C739" s="22" t="n">
        <v>11055</v>
      </c>
      <c r="D739" s="22" t="inlineStr">
        <is>
          <t>Ошо (Osho) - Шри Раджниш</t>
        </is>
      </c>
      <c r="E739" s="22" t="inlineStr">
        <is>
          <t>Остановитесь и познайте. Ответы на вопросы искателей (мяг.)</t>
        </is>
      </c>
      <c r="F739" s="105">
        <f>ROUNDUP(N740-(N740/100*X740),0)</f>
        <v/>
      </c>
      <c r="H739" s="22" t="inlineStr">
        <is>
          <t>Весь</t>
        </is>
      </c>
      <c r="I739" s="22" t="n">
        <v>2008</v>
      </c>
      <c r="J739" s="75" t="inlineStr">
        <is>
          <t>9785957314820</t>
        </is>
      </c>
      <c r="K739" s="75" t="inlineStr">
        <is>
          <t>Книги</t>
        </is>
      </c>
      <c r="L739" s="22">
        <f>ROUND(100-(F740/(M740/100)),0)</f>
        <v/>
      </c>
      <c r="M739" s="105" t="n">
        <v>728</v>
      </c>
      <c r="N739" s="105" t="n">
        <v>634</v>
      </c>
      <c r="O739" s="20" t="inlineStr">
        <is>
          <t>https://magic-kniga.ru/items/11055</t>
        </is>
      </c>
      <c r="Q739" s="66" t="inlineStr">
        <is>
          <t>Мало</t>
        </is>
      </c>
      <c r="R739" s="20" t="n">
        <v>2</v>
      </c>
      <c r="V739" s="36">
        <f>MATCH(R740,discounts!A:A)</f>
        <v/>
      </c>
      <c r="W739" s="36">
        <f>ADDRESS(V740,$F$7+1,,,"discounts")</f>
        <v/>
      </c>
      <c r="X739" s="36">
        <f>ROUND(IF(ISNA(IF($F$7=0,0,INDIRECT(W740))),0,IF($F$7=0,0,INDIRECT(W740))),0)</f>
        <v/>
      </c>
    </row>
    <row r="740">
      <c r="B740" s="86" t="n"/>
      <c r="C740" s="22" t="n">
        <v>20570</v>
      </c>
      <c r="D740" s="22" t="inlineStr">
        <is>
          <t>Ошо (Osho) - Шри Раджниш</t>
        </is>
      </c>
      <c r="E740" s="22" t="inlineStr">
        <is>
          <t>Главное заблуждение человечества</t>
        </is>
      </c>
      <c r="F740" s="105">
        <f>ROUNDUP(N741-(N741/100*X741),0)</f>
        <v/>
      </c>
      <c r="H740" s="22" t="inlineStr">
        <is>
          <t>Весь</t>
        </is>
      </c>
      <c r="I740" s="22" t="n">
        <v>2014</v>
      </c>
      <c r="J740" s="75" t="inlineStr">
        <is>
          <t>9785957325130</t>
        </is>
      </c>
      <c r="K740" s="75" t="inlineStr">
        <is>
          <t>Книги</t>
        </is>
      </c>
      <c r="L740" s="22">
        <f>ROUND(100-(F741/(M741/100)),0)</f>
        <v/>
      </c>
      <c r="M740" s="105" t="n">
        <v>1000</v>
      </c>
      <c r="N740" s="105" t="n">
        <v>870</v>
      </c>
      <c r="O740" s="20" t="inlineStr">
        <is>
          <t>https://magic-kniga.ru/items/20570</t>
        </is>
      </c>
      <c r="Q740" s="66" t="inlineStr">
        <is>
          <t>Мало</t>
        </is>
      </c>
      <c r="R740" s="20" t="n">
        <v>3</v>
      </c>
      <c r="V740" s="36">
        <f>MATCH(R741,discounts!A:A)</f>
        <v/>
      </c>
      <c r="W740" s="36">
        <f>ADDRESS(V741,$F$7+1,,,"discounts")</f>
        <v/>
      </c>
      <c r="X740" s="36">
        <f>ROUND(IF(ISNA(IF($F$7=0,0,INDIRECT(W741))),0,IF($F$7=0,0,INDIRECT(W741))),0)</f>
        <v/>
      </c>
    </row>
    <row r="741">
      <c r="B741" s="86" t="n"/>
      <c r="C741" s="22" t="n">
        <v>20582</v>
      </c>
      <c r="D741" s="22" t="inlineStr">
        <is>
          <t>Ошо (Osho) - Шри Раджниш</t>
        </is>
      </c>
      <c r="E741" s="22" t="inlineStr">
        <is>
          <t>Путь мистика</t>
        </is>
      </c>
      <c r="F741" s="105">
        <f>ROUNDUP(N742-(N742/100*X742),0)</f>
        <v/>
      </c>
      <c r="H741" s="22" t="inlineStr">
        <is>
          <t>Весь</t>
        </is>
      </c>
      <c r="I741" s="22" t="n">
        <v>2013</v>
      </c>
      <c r="J741" s="75" t="inlineStr">
        <is>
          <t>9785957326724</t>
        </is>
      </c>
      <c r="K741" s="75" t="inlineStr">
        <is>
          <t>Книги</t>
        </is>
      </c>
      <c r="L741" s="22">
        <f>ROUND(100-(F742/(M742/100)),0)</f>
        <v/>
      </c>
      <c r="M741" s="105" t="n">
        <v>1000</v>
      </c>
      <c r="N741" s="105" t="n">
        <v>870</v>
      </c>
      <c r="O741" s="20" t="inlineStr">
        <is>
          <t>https://magic-kniga.ru/items/20582</t>
        </is>
      </c>
      <c r="Q741" s="66" t="inlineStr">
        <is>
          <t>Мало</t>
        </is>
      </c>
      <c r="R741" s="20" t="n">
        <v>2</v>
      </c>
      <c r="V741" s="36">
        <f>MATCH(R742,discounts!A:A)</f>
        <v/>
      </c>
      <c r="W741" s="36">
        <f>ADDRESS(V742,$F$7+1,,,"discounts")</f>
        <v/>
      </c>
      <c r="X741" s="36">
        <f>ROUND(IF(ISNA(IF($F$7=0,0,INDIRECT(W742))),0,IF($F$7=0,0,INDIRECT(W742))),0)</f>
        <v/>
      </c>
    </row>
    <row r="742">
      <c r="B742" s="86" t="n"/>
      <c r="C742" s="22" t="n">
        <v>22322</v>
      </c>
      <c r="D742" s="22" t="inlineStr">
        <is>
          <t>Ошо (Osho) - Шри Раджниш</t>
        </is>
      </c>
      <c r="E742" s="22" t="inlineStr">
        <is>
          <t>OSHO. Зрелость. Ответственность быть самим собой</t>
        </is>
      </c>
      <c r="F742" s="105">
        <f>ROUNDUP(N743-(N743/100*X743),0)</f>
        <v/>
      </c>
      <c r="H742" s="22" t="inlineStr">
        <is>
          <t>Весь</t>
        </is>
      </c>
      <c r="I742" s="22" t="n">
        <v>2006</v>
      </c>
      <c r="J742" s="75" t="inlineStr">
        <is>
          <t>9785957302988</t>
        </is>
      </c>
      <c r="K742" s="75" t="inlineStr">
        <is>
          <t>Книги</t>
        </is>
      </c>
      <c r="L742" s="22">
        <f>ROUND(100-(F743/(M743/100)),0)</f>
        <v/>
      </c>
      <c r="M742" s="105" t="n">
        <v>145</v>
      </c>
      <c r="N742" s="105" t="n">
        <v>127</v>
      </c>
      <c r="O742" s="20" t="inlineStr">
        <is>
          <t>https://magic-kniga.ru/items/22322</t>
        </is>
      </c>
      <c r="Q742" s="66" t="inlineStr">
        <is>
          <t>Мало</t>
        </is>
      </c>
      <c r="R742" s="20" t="n">
        <v>2</v>
      </c>
      <c r="V742" s="36">
        <f>MATCH(R743,discounts!A:A)</f>
        <v/>
      </c>
      <c r="W742" s="36">
        <f>ADDRESS(V743,$F$7+1,,,"discounts")</f>
        <v/>
      </c>
      <c r="X742" s="36">
        <f>ROUND(IF(ISNA(IF($F$7=0,0,INDIRECT(W743))),0,IF($F$7=0,0,INDIRECT(W743))),0)</f>
        <v/>
      </c>
    </row>
    <row r="743">
      <c r="B743" s="86" t="n"/>
      <c r="C743" s="22" t="n">
        <v>22323</v>
      </c>
      <c r="D743" s="22" t="inlineStr">
        <is>
          <t>Ошо (Osho) - Шри Раджниш</t>
        </is>
      </c>
      <c r="E743" s="22" t="inlineStr">
        <is>
          <t>OSHO. Интуиция. Знание за пределами логики</t>
        </is>
      </c>
      <c r="F743" s="105">
        <f>ROUNDUP(N744-(N744/100*X744),0)</f>
        <v/>
      </c>
      <c r="H743" s="22" t="inlineStr">
        <is>
          <t>Весь</t>
        </is>
      </c>
      <c r="I743" s="22" t="n">
        <v>2019</v>
      </c>
      <c r="J743" s="75" t="inlineStr">
        <is>
          <t>9785957331957</t>
        </is>
      </c>
      <c r="K743" s="75" t="inlineStr">
        <is>
          <t>Книги</t>
        </is>
      </c>
      <c r="L743" s="22">
        <f>ROUND(100-(F744/(M744/100)),0)</f>
        <v/>
      </c>
      <c r="M743" s="105" t="n">
        <v>145</v>
      </c>
      <c r="N743" s="105" t="n">
        <v>127</v>
      </c>
      <c r="O743" s="20" t="inlineStr">
        <is>
          <t>https://magic-kniga.ru/items/22323</t>
        </is>
      </c>
      <c r="Q743" s="66" t="inlineStr">
        <is>
          <t>Мало</t>
        </is>
      </c>
      <c r="R743" s="20" t="n">
        <v>2</v>
      </c>
      <c r="V743" s="36">
        <f>MATCH(R744,discounts!A:A)</f>
        <v/>
      </c>
      <c r="W743" s="36">
        <f>ADDRESS(V744,$F$7+1,,,"discounts")</f>
        <v/>
      </c>
      <c r="X743" s="36">
        <f>ROUND(IF(ISNA(IF($F$7=0,0,INDIRECT(W744))),0,IF($F$7=0,0,INDIRECT(W744))),0)</f>
        <v/>
      </c>
    </row>
    <row r="744">
      <c r="B744" s="86" t="n"/>
      <c r="C744" s="22" t="n">
        <v>4233</v>
      </c>
      <c r="D744" s="22" t="inlineStr">
        <is>
          <t>Ошо (Osho) - Шри Раджниш</t>
        </is>
      </c>
      <c r="E744" s="22" t="inlineStr">
        <is>
          <t>Золотое будущее</t>
        </is>
      </c>
      <c r="F744" s="105">
        <f>ROUNDUP(N745-(N745/100*X745),0)</f>
        <v/>
      </c>
      <c r="H744" s="22" t="inlineStr">
        <is>
          <t>Весь</t>
        </is>
      </c>
      <c r="I744" s="22" t="n">
        <v>2010</v>
      </c>
      <c r="J744" s="75" t="inlineStr">
        <is>
          <t>9785957318767</t>
        </is>
      </c>
      <c r="K744" s="75" t="inlineStr">
        <is>
          <t>Книги</t>
        </is>
      </c>
      <c r="L744" s="22">
        <f>ROUND(100-(F745/(M745/100)),0)</f>
        <v/>
      </c>
      <c r="M744" s="105" t="n">
        <v>339</v>
      </c>
      <c r="N744" s="105" t="n">
        <v>295</v>
      </c>
      <c r="O744" s="20" t="inlineStr">
        <is>
          <t>https://magic-kniga.ru/items/4233</t>
        </is>
      </c>
      <c r="Q744" s="66" t="inlineStr">
        <is>
          <t>Мало</t>
        </is>
      </c>
      <c r="R744" s="20" t="n">
        <v>2</v>
      </c>
      <c r="V744" s="36">
        <f>MATCH(R745,discounts!A:A)</f>
        <v/>
      </c>
      <c r="W744" s="36">
        <f>ADDRESS(V745,$F$7+1,,,"discounts")</f>
        <v/>
      </c>
      <c r="X744" s="36">
        <f>ROUND(IF(ISNA(IF($F$7=0,0,INDIRECT(W745))),0,IF($F$7=0,0,INDIRECT(W745))),0)</f>
        <v/>
      </c>
    </row>
    <row r="745">
      <c r="B745" s="86" t="n"/>
      <c r="C745" s="22" t="n">
        <v>5680</v>
      </c>
      <c r="D745" s="22" t="inlineStr">
        <is>
          <t>Ошо (Osho) - Шри Раджниш</t>
        </is>
      </c>
      <c r="E745" s="22" t="inlineStr">
        <is>
          <t>OSHO. За пределами просветления</t>
        </is>
      </c>
      <c r="F745" s="105">
        <f>ROUNDUP(N746-(N746/100*X746),0)</f>
        <v/>
      </c>
      <c r="H745" s="22" t="inlineStr">
        <is>
          <t>Весь</t>
        </is>
      </c>
      <c r="I745" s="22" t="n">
        <v>2008</v>
      </c>
      <c r="J745" s="75" t="inlineStr">
        <is>
          <t>9785957303909</t>
        </is>
      </c>
      <c r="K745" s="75" t="inlineStr">
        <is>
          <t>Книги</t>
        </is>
      </c>
      <c r="L745" s="22">
        <f>ROUND(100-(F746/(M746/100)),0)</f>
        <v/>
      </c>
      <c r="M745" s="105" t="n">
        <v>327</v>
      </c>
      <c r="N745" s="105" t="n">
        <v>285</v>
      </c>
      <c r="O745" s="20" t="inlineStr">
        <is>
          <t>https://magic-kniga.ru/items/5680</t>
        </is>
      </c>
      <c r="Q745" s="66" t="inlineStr">
        <is>
          <t>Мало</t>
        </is>
      </c>
      <c r="R745" s="20" t="n">
        <v>2</v>
      </c>
      <c r="V745" s="36">
        <f>MATCH(R746,discounts!A:A)</f>
        <v/>
      </c>
      <c r="W745" s="36">
        <f>ADDRESS(V746,$F$7+1,,,"discounts")</f>
        <v/>
      </c>
      <c r="X745" s="36">
        <f>ROUND(IF(ISNA(IF($F$7=0,0,INDIRECT(W746))),0,IF($F$7=0,0,INDIRECT(W746))),0)</f>
        <v/>
      </c>
    </row>
    <row r="746">
      <c r="B746" s="86" t="n"/>
      <c r="C746" s="22" t="n">
        <v>6274</v>
      </c>
      <c r="D746" s="22" t="inlineStr">
        <is>
          <t>Ошо (Osho) - Шри Раджниш</t>
        </is>
      </c>
      <c r="E746" s="22" t="inlineStr">
        <is>
          <t>Великий вызов. Жизнь за пределами обыденности</t>
        </is>
      </c>
      <c r="F746" s="105">
        <f>ROUNDUP(N747-(N747/100*X747),0)</f>
        <v/>
      </c>
      <c r="H746" s="22" t="inlineStr">
        <is>
          <t>Весь</t>
        </is>
      </c>
      <c r="I746" s="22" t="n">
        <v>2008</v>
      </c>
      <c r="J746" s="75" t="inlineStr">
        <is>
          <t>2100000062744</t>
        </is>
      </c>
      <c r="K746" s="75" t="inlineStr">
        <is>
          <t>Книги</t>
        </is>
      </c>
      <c r="L746" s="22">
        <f>ROUND(100-(F747/(M747/100)),0)</f>
        <v/>
      </c>
      <c r="M746" s="105" t="n">
        <v>292</v>
      </c>
      <c r="N746" s="105" t="n">
        <v>255</v>
      </c>
      <c r="O746" s="20" t="inlineStr">
        <is>
          <t>https://magic-kniga.ru/items/6274</t>
        </is>
      </c>
      <c r="Q746" s="66" t="inlineStr">
        <is>
          <t>Мало</t>
        </is>
      </c>
      <c r="R746" s="20" t="n">
        <v>2</v>
      </c>
      <c r="V746" s="36">
        <f>MATCH(R747,discounts!A:A)</f>
        <v/>
      </c>
      <c r="W746" s="36">
        <f>ADDRESS(V747,$F$7+1,,,"discounts")</f>
        <v/>
      </c>
      <c r="X746" s="36">
        <f>ROUND(IF(ISNA(IF($F$7=0,0,INDIRECT(W747))),0,IF($F$7=0,0,INDIRECT(W747))),0)</f>
        <v/>
      </c>
    </row>
    <row r="747">
      <c r="B747" s="86" t="n"/>
      <c r="C747" s="22" t="n">
        <v>6281</v>
      </c>
      <c r="D747" s="22" t="inlineStr">
        <is>
          <t>Ошо (Osho) - Шри Раджниш</t>
        </is>
      </c>
      <c r="E747" s="22" t="inlineStr">
        <is>
          <t>Великий секрет. Беседы по песням Кабира</t>
        </is>
      </c>
      <c r="F747" s="105">
        <f>ROUNDUP(N748-(N748/100*X748),0)</f>
        <v/>
      </c>
      <c r="H747" s="22" t="inlineStr">
        <is>
          <t>Весь</t>
        </is>
      </c>
      <c r="I747" s="22" t="n">
        <v>2008</v>
      </c>
      <c r="J747" s="75" t="inlineStr">
        <is>
          <t>9785957303930</t>
        </is>
      </c>
      <c r="K747" s="75" t="inlineStr">
        <is>
          <t>Книги</t>
        </is>
      </c>
      <c r="L747" s="22">
        <f>ROUND(100-(F748/(M748/100)),0)</f>
        <v/>
      </c>
      <c r="M747" s="105" t="n">
        <v>292</v>
      </c>
      <c r="N747" s="105" t="n">
        <v>255</v>
      </c>
      <c r="O747" s="20" t="inlineStr">
        <is>
          <t>https://magic-kniga.ru/items/6281</t>
        </is>
      </c>
      <c r="Q747" s="66" t="inlineStr">
        <is>
          <t>Мало</t>
        </is>
      </c>
      <c r="R747" s="20" t="n">
        <v>2</v>
      </c>
      <c r="V747" s="36">
        <f>MATCH(R748,discounts!A:A)</f>
        <v/>
      </c>
      <c r="W747" s="36">
        <f>ADDRESS(V748,$F$7+1,,,"discounts")</f>
        <v/>
      </c>
      <c r="X747" s="36">
        <f>ROUND(IF(ISNA(IF($F$7=0,0,INDIRECT(W748))),0,IF($F$7=0,0,INDIRECT(W748))),0)</f>
        <v/>
      </c>
    </row>
    <row r="748">
      <c r="B748" s="86" t="n"/>
      <c r="C748" s="22" t="n">
        <v>6895</v>
      </c>
      <c r="D748" s="22" t="inlineStr">
        <is>
          <t>Ошо (Osho) - Шри Раджниш</t>
        </is>
      </c>
      <c r="E748" s="22" t="inlineStr">
        <is>
          <t>Жизнь. Любовь. Смех. Превращая жизнь в праздник</t>
        </is>
      </c>
      <c r="F748" s="105">
        <f>ROUNDUP(N749-(N749/100*X749),0)</f>
        <v/>
      </c>
      <c r="H748" s="22" t="inlineStr">
        <is>
          <t>Весь</t>
        </is>
      </c>
      <c r="I748" s="22" t="n">
        <v>2016</v>
      </c>
      <c r="J748" s="75" t="inlineStr">
        <is>
          <t>9785957330462</t>
        </is>
      </c>
      <c r="K748" s="75" t="inlineStr">
        <is>
          <t>Книги</t>
        </is>
      </c>
      <c r="L748" s="22">
        <f>ROUND(100-(F749/(M749/100)),0)</f>
        <v/>
      </c>
      <c r="M748" s="105" t="n">
        <v>5340</v>
      </c>
      <c r="N748" s="105" t="n">
        <v>4646</v>
      </c>
      <c r="O748" s="20" t="inlineStr">
        <is>
          <t>https://magic-kniga.ru/items/6895</t>
        </is>
      </c>
      <c r="Q748" s="66" t="inlineStr">
        <is>
          <t>Мало</t>
        </is>
      </c>
      <c r="R748" s="20" t="n">
        <v>2</v>
      </c>
      <c r="V748" s="36">
        <f>MATCH(R749,discounts!A:A)</f>
        <v/>
      </c>
      <c r="W748" s="36">
        <f>ADDRESS(V749,$F$7+1,,,"discounts")</f>
        <v/>
      </c>
      <c r="X748" s="36">
        <f>ROUND(IF(ISNA(IF($F$7=0,0,INDIRECT(W749))),0,IF($F$7=0,0,INDIRECT(W749))),0)</f>
        <v/>
      </c>
    </row>
    <row r="749">
      <c r="B749" s="86" t="n"/>
      <c r="C749" s="22" t="n">
        <v>7939</v>
      </c>
      <c r="D749" s="22" t="inlineStr">
        <is>
          <t>Домашева-Самойленко Н.</t>
        </is>
      </c>
      <c r="E749" s="22" t="inlineStr">
        <is>
          <t>Горчичное зерно</t>
        </is>
      </c>
      <c r="F749" s="105">
        <f>ROUNDUP(N750-(N750/100*X750),0)</f>
        <v/>
      </c>
      <c r="H749" s="22" t="inlineStr">
        <is>
          <t>Право Света</t>
        </is>
      </c>
      <c r="I749" s="22" t="n">
        <v>2010</v>
      </c>
      <c r="J749" s="75" t="inlineStr">
        <is>
          <t>9785916750072</t>
        </is>
      </c>
      <c r="K749" s="75" t="inlineStr">
        <is>
          <t>Книги</t>
        </is>
      </c>
      <c r="L749" s="22">
        <f>ROUND(100-(F750/(M750/100)),0)</f>
        <v/>
      </c>
      <c r="M749" s="105" t="n">
        <v>121</v>
      </c>
      <c r="N749" s="105" t="n">
        <v>106</v>
      </c>
      <c r="O749" s="20" t="inlineStr">
        <is>
          <t>https://magic-kniga.ru/items/7939</t>
        </is>
      </c>
      <c r="Q749" s="66" t="inlineStr">
        <is>
          <t>Мало</t>
        </is>
      </c>
      <c r="R749" s="20" t="n">
        <v>2</v>
      </c>
      <c r="V749" s="36">
        <f>MATCH(R750,discounts!A:A)</f>
        <v/>
      </c>
      <c r="W749" s="36">
        <f>ADDRESS(V750,$F$7+1,,,"discounts")</f>
        <v/>
      </c>
      <c r="X749" s="36">
        <f>ROUND(IF(ISNA(IF($F$7=0,0,INDIRECT(W750))),0,IF($F$7=0,0,INDIRECT(W750))),0)</f>
        <v/>
      </c>
    </row>
    <row r="750">
      <c r="B750" s="86" t="n"/>
      <c r="C750" s="22" t="n">
        <v>9062</v>
      </c>
      <c r="D750" s="22" t="inlineStr">
        <is>
          <t>Ошо (Osho) - Шри Раджниш</t>
        </is>
      </c>
      <c r="E750" s="22" t="inlineStr">
        <is>
          <t>Ошо. Мистическое единство. Том 1-2</t>
        </is>
      </c>
      <c r="F750" s="105">
        <f>ROUNDUP(N751-(N751/100*X751),0)</f>
        <v/>
      </c>
      <c r="H750" s="22" t="inlineStr">
        <is>
          <t>Солдатов ИП</t>
        </is>
      </c>
      <c r="I750" s="22" t="n">
        <v>2006</v>
      </c>
      <c r="J750" s="75" t="inlineStr">
        <is>
          <t>9785947260588</t>
        </is>
      </c>
      <c r="K750" s="75" t="inlineStr">
        <is>
          <t>Книги</t>
        </is>
      </c>
      <c r="L750" s="22">
        <f>ROUND(100-(F751/(M751/100)),0)</f>
        <v/>
      </c>
      <c r="M750" s="105" t="n">
        <v>1255</v>
      </c>
      <c r="N750" s="105" t="n">
        <v>1092</v>
      </c>
      <c r="O750" s="20" t="inlineStr">
        <is>
          <t>https://magic-kniga.ru/items/9062</t>
        </is>
      </c>
      <c r="Q750" s="66" t="inlineStr">
        <is>
          <t>Мало</t>
        </is>
      </c>
      <c r="R750" s="20" t="n">
        <v>3</v>
      </c>
      <c r="V750" s="36">
        <f>MATCH(R751,discounts!A:A)</f>
        <v/>
      </c>
      <c r="W750" s="36">
        <f>ADDRESS(V751,$F$7+1,,,"discounts")</f>
        <v/>
      </c>
      <c r="X750" s="36">
        <f>ROUND(IF(ISNA(IF($F$7=0,0,INDIRECT(W751))),0,IF($F$7=0,0,INDIRECT(W751))),0)</f>
        <v/>
      </c>
    </row>
    <row r="751">
      <c r="B751" s="86" t="n"/>
      <c r="C751" s="22" t="n">
        <v>14771</v>
      </c>
      <c r="E751" s="22" t="inlineStr">
        <is>
          <t>Послания любви. 365 писем Ошо</t>
        </is>
      </c>
      <c r="F751" s="105">
        <f>ROUNDUP(N752-(N752/100*X752),0)</f>
        <v/>
      </c>
      <c r="H751" s="22" t="inlineStr">
        <is>
          <t>Весь</t>
        </is>
      </c>
      <c r="I751" s="22" t="n">
        <v>2012</v>
      </c>
      <c r="J751" s="75" t="inlineStr">
        <is>
          <t>9785957324461</t>
        </is>
      </c>
      <c r="K751" s="75" t="inlineStr">
        <is>
          <t>Книги</t>
        </is>
      </c>
      <c r="L751" s="22">
        <f>ROUND(100-(F752/(M752/100)),0)</f>
        <v/>
      </c>
      <c r="M751" s="105" t="n">
        <v>999</v>
      </c>
      <c r="N751" s="105" t="n">
        <v>870</v>
      </c>
      <c r="O751" s="20" t="inlineStr">
        <is>
          <t>https://magic-kniga.ru/items/14771</t>
        </is>
      </c>
      <c r="Q751" s="66" t="inlineStr">
        <is>
          <t>Мало</t>
        </is>
      </c>
      <c r="R751" s="20" t="n">
        <v>2</v>
      </c>
      <c r="V751" s="36">
        <f>MATCH(R752,discounts!A:A)</f>
        <v/>
      </c>
      <c r="W751" s="36">
        <f>ADDRESS(V752,$F$7+1,,,"discounts")</f>
        <v/>
      </c>
      <c r="X751" s="36">
        <f>ROUND(IF(ISNA(IF($F$7=0,0,INDIRECT(W752))),0,IF($F$7=0,0,INDIRECT(W752))),0)</f>
        <v/>
      </c>
    </row>
    <row r="752">
      <c r="B752" s="86" t="n"/>
      <c r="C752" s="22" t="n">
        <v>17274</v>
      </c>
      <c r="D752" s="22" t="inlineStr">
        <is>
          <t>Ошо (Osho) - Шри Раджниш</t>
        </is>
      </c>
      <c r="E752" s="22" t="inlineStr">
        <is>
          <t>Молитва - песня безмолвия</t>
        </is>
      </c>
      <c r="F752" s="105">
        <f>ROUNDUP(N753-(N753/100*X753),0)</f>
        <v/>
      </c>
      <c r="H752" s="22" t="inlineStr">
        <is>
          <t>Весь</t>
        </is>
      </c>
      <c r="I752" s="22" t="n">
        <v>2006</v>
      </c>
      <c r="J752" s="75" t="inlineStr">
        <is>
          <t>9785957307358</t>
        </is>
      </c>
      <c r="K752" s="75" t="inlineStr">
        <is>
          <t>Книги</t>
        </is>
      </c>
      <c r="L752" s="22">
        <f>ROUND(100-(F753/(M753/100)),0)</f>
        <v/>
      </c>
      <c r="M752" s="105" t="n">
        <v>2204</v>
      </c>
      <c r="N752" s="105" t="n">
        <v>1918</v>
      </c>
      <c r="O752" s="20" t="inlineStr">
        <is>
          <t>https://magic-kniga.ru/items/17274</t>
        </is>
      </c>
      <c r="Q752" s="66" t="inlineStr">
        <is>
          <t>Мало</t>
        </is>
      </c>
      <c r="R752" s="20" t="n">
        <v>5</v>
      </c>
      <c r="V752" s="36">
        <f>MATCH(R753,discounts!A:A)</f>
        <v/>
      </c>
      <c r="W752" s="36">
        <f>ADDRESS(V753,$F$7+1,,,"discounts")</f>
        <v/>
      </c>
      <c r="X752" s="36">
        <f>ROUND(IF(ISNA(IF($F$7=0,0,INDIRECT(W753))),0,IF($F$7=0,0,INDIRECT(W753))),0)</f>
        <v/>
      </c>
    </row>
    <row r="753">
      <c r="B753" s="86" t="n"/>
      <c r="C753" s="22" t="n">
        <v>25517</v>
      </c>
      <c r="D753" s="22" t="inlineStr">
        <is>
          <t>Ошо (Osho) - Шри Раджниш</t>
        </is>
      </c>
      <c r="E753" s="22" t="inlineStr">
        <is>
          <t>Главное - быть. О любви, самопознании и взаимотношениях</t>
        </is>
      </c>
      <c r="F753" s="105">
        <f>ROUNDUP(N754-(N754/100*X754),0)</f>
        <v/>
      </c>
      <c r="H753" s="22" t="inlineStr">
        <is>
          <t>Весь</t>
        </is>
      </c>
      <c r="I753" s="22" t="n">
        <v>2016</v>
      </c>
      <c r="J753" s="75" t="inlineStr">
        <is>
          <t>9785957330103</t>
        </is>
      </c>
      <c r="K753" s="75" t="inlineStr">
        <is>
          <t>Книги</t>
        </is>
      </c>
      <c r="L753" s="22">
        <f>ROUND(100-(F754/(M754/100)),0)</f>
        <v/>
      </c>
      <c r="M753" s="105" t="n">
        <v>1264</v>
      </c>
      <c r="N753" s="105" t="n">
        <v>1100</v>
      </c>
      <c r="O753" s="20" t="inlineStr">
        <is>
          <t>https://magic-kniga.ru/items/25517</t>
        </is>
      </c>
      <c r="Q753" s="66" t="inlineStr">
        <is>
          <t>Мало</t>
        </is>
      </c>
      <c r="R753" s="20" t="n">
        <v>2</v>
      </c>
      <c r="V753" s="36">
        <f>MATCH(R754,discounts!A:A)</f>
        <v/>
      </c>
      <c r="W753" s="36">
        <f>ADDRESS(V754,$F$7+1,,,"discounts")</f>
        <v/>
      </c>
      <c r="X753" s="36">
        <f>ROUND(IF(ISNA(IF($F$7=0,0,INDIRECT(W754))),0,IF($F$7=0,0,INDIRECT(W754))),0)</f>
        <v/>
      </c>
    </row>
    <row r="754" ht="15" customHeight="1">
      <c r="B754" s="88" t="inlineStr">
        <is>
          <t>Даосизм</t>
        </is>
      </c>
    </row>
    <row r="755">
      <c r="B755" s="86" t="n"/>
      <c r="C755" s="22" t="n">
        <v>15707</v>
      </c>
      <c r="D755" s="22" t="inlineStr">
        <is>
          <t>Ваксман</t>
        </is>
      </c>
      <c r="E755" s="22" t="inlineStr">
        <is>
          <t>Дзен - вопросы и ответы</t>
        </is>
      </c>
      <c r="F755" s="105">
        <f>ROUNDUP(N756-(N756/100*X756),0)</f>
        <v/>
      </c>
      <c r="H755" s="22" t="inlineStr">
        <is>
          <t>Весь</t>
        </is>
      </c>
      <c r="I755" s="22" t="n">
        <v>2012</v>
      </c>
      <c r="J755" s="75" t="inlineStr">
        <is>
          <t>9785957324263</t>
        </is>
      </c>
      <c r="K755" s="75" t="inlineStr">
        <is>
          <t>Книги</t>
        </is>
      </c>
      <c r="L755" s="22">
        <f>ROUND(100-(F756/(M756/100)),0)</f>
        <v/>
      </c>
      <c r="M755" s="105" t="n">
        <v>250</v>
      </c>
      <c r="N755" s="105" t="n">
        <v>218</v>
      </c>
      <c r="O755" s="20" t="inlineStr">
        <is>
          <t>https://magic-kniga.ru/items/15707</t>
        </is>
      </c>
      <c r="Q755" s="66" t="inlineStr">
        <is>
          <t>Мало</t>
        </is>
      </c>
      <c r="R755" s="20" t="n">
        <v>4</v>
      </c>
      <c r="V755" s="36">
        <f>MATCH(R756,discounts!A:A)</f>
        <v/>
      </c>
      <c r="W755" s="36">
        <f>ADDRESS(V756,$F$7+1,,,"discounts")</f>
        <v/>
      </c>
      <c r="X755" s="36">
        <f>ROUND(_xlfn.SINGLE(IF(ISNA(_xlfn.SINGLE(IF($F$7=0,0,INDIRECT(W756)))),0,IF($F$7=0,0,INDIRECT(W756)))),0)</f>
        <v/>
      </c>
    </row>
    <row r="756">
      <c r="B756" s="86" t="n"/>
      <c r="C756" s="22" t="n">
        <v>18309</v>
      </c>
      <c r="D756" s="22" t="inlineStr">
        <is>
          <t>Кристофер Шиппер</t>
        </is>
      </c>
      <c r="E756" s="22" t="inlineStr">
        <is>
          <t>Тело Дао</t>
        </is>
      </c>
      <c r="F756" s="105">
        <f>ROUNDUP(N757-(N757/100*X757),0)</f>
        <v/>
      </c>
      <c r="H756" s="22" t="inlineStr">
        <is>
          <t>Касталия</t>
        </is>
      </c>
      <c r="I756" s="22" t="n">
        <v>2022</v>
      </c>
      <c r="J756" s="75" t="inlineStr">
        <is>
          <t>9785521164424</t>
        </is>
      </c>
      <c r="K756" s="75" t="inlineStr">
        <is>
          <t>Книги</t>
        </is>
      </c>
      <c r="L756" s="22">
        <f>ROUND(100-(F757/(M757/100)),0)</f>
        <v/>
      </c>
      <c r="M756" s="105" t="n">
        <v>1501</v>
      </c>
      <c r="N756" s="105" t="n">
        <v>1306</v>
      </c>
      <c r="O756" s="20" t="inlineStr">
        <is>
          <t>https://magic-kniga.ru/items/18309</t>
        </is>
      </c>
      <c r="Q756" s="66" t="inlineStr">
        <is>
          <t>Мало</t>
        </is>
      </c>
      <c r="R756" s="20" t="n">
        <v>8</v>
      </c>
      <c r="V756" s="36">
        <f>MATCH(R757,discounts!A:A)</f>
        <v/>
      </c>
      <c r="W756" s="36">
        <f>ADDRESS(V757,$F$7+1,,,"discounts")</f>
        <v/>
      </c>
      <c r="X756" s="36">
        <f>ROUND(_xlfn.SINGLE(IF(ISNA(_xlfn.SINGLE(IF($F$7=0,0,INDIRECT(W757)))),0,IF($F$7=0,0,INDIRECT(W757)))),0)</f>
        <v/>
      </c>
    </row>
    <row r="757">
      <c r="B757" s="86" t="n"/>
      <c r="C757" s="22" t="n">
        <v>1915</v>
      </c>
      <c r="D757" s="22" t="inlineStr">
        <is>
          <t>Гевайлер Анатолий</t>
        </is>
      </c>
      <c r="E757" s="22" t="inlineStr">
        <is>
          <t>Дао императора. История женьшеня</t>
        </is>
      </c>
      <c r="F757" s="105">
        <f>ROUNDUP(N758-(N758/100*X758),0)</f>
        <v/>
      </c>
      <c r="H757" s="22" t="inlineStr">
        <is>
          <t>Золотое сечение</t>
        </is>
      </c>
      <c r="I757" s="22" t="n">
        <v>2014</v>
      </c>
      <c r="J757" s="75" t="inlineStr">
        <is>
          <t>9785910782536</t>
        </is>
      </c>
      <c r="K757" s="75" t="inlineStr">
        <is>
          <t>Книги</t>
        </is>
      </c>
      <c r="L757" s="22">
        <f>ROUND(100-(F758/(M758/100)),0)</f>
        <v/>
      </c>
      <c r="M757" s="105" t="n">
        <v>411</v>
      </c>
      <c r="N757" s="105" t="n">
        <v>358</v>
      </c>
      <c r="O757" s="20" t="inlineStr">
        <is>
          <t>https://magic-kniga.ru/items/1915</t>
        </is>
      </c>
      <c r="Q757" s="66" t="inlineStr">
        <is>
          <t>Мало</t>
        </is>
      </c>
      <c r="R757" s="20" t="n">
        <v>6</v>
      </c>
      <c r="V757" s="36">
        <f>MATCH(R758,discounts!A:A)</f>
        <v/>
      </c>
      <c r="W757" s="36">
        <f>ADDRESS(V758,$F$7+1,,,"discounts")</f>
        <v/>
      </c>
      <c r="X757" s="36">
        <f>ROUND(_xlfn.SINGLE(IF(ISNA(_xlfn.SINGLE(IF($F$7=0,0,INDIRECT(W758)))),0,IF($F$7=0,0,INDIRECT(W758)))),0)</f>
        <v/>
      </c>
    </row>
    <row r="758" ht="15" customHeight="1">
      <c r="B758" s="88" t="inlineStr">
        <is>
          <t>Учения Вознесенных Владык</t>
        </is>
      </c>
    </row>
    <row r="759">
      <c r="B759" s="86" t="n"/>
      <c r="C759" s="22" t="n">
        <v>13075</v>
      </c>
      <c r="D759" s="22" t="inlineStr">
        <is>
          <t>Профет Марк Л.</t>
        </is>
      </c>
      <c r="E759" s="22" t="inlineStr">
        <is>
          <t>Человеческая Аура</t>
        </is>
      </c>
      <c r="F759" s="105">
        <f>ROUNDUP(N760-(N760/100*X760),0)</f>
        <v/>
      </c>
      <c r="H759" s="22" t="inlineStr">
        <is>
          <t>Лонгфелло</t>
        </is>
      </c>
      <c r="I759" s="22" t="n">
        <v>2011</v>
      </c>
      <c r="J759" s="75" t="inlineStr">
        <is>
          <t>9785984420570</t>
        </is>
      </c>
      <c r="K759" s="75" t="inlineStr">
        <is>
          <t>Книги</t>
        </is>
      </c>
      <c r="L759" s="22">
        <f>ROUND(100-(F760/(M760/100)),0)</f>
        <v/>
      </c>
      <c r="M759" s="105" t="n">
        <v>279</v>
      </c>
      <c r="N759" s="105" t="n">
        <v>243</v>
      </c>
      <c r="O759" s="20" t="inlineStr">
        <is>
          <t>https://magic-kniga.ru/items/13075</t>
        </is>
      </c>
      <c r="Q759" s="66" t="inlineStr">
        <is>
          <t>Мало</t>
        </is>
      </c>
      <c r="R759" s="20" t="n">
        <v>6</v>
      </c>
      <c r="V759" s="36">
        <f>MATCH(R760,discounts!A:A)</f>
        <v/>
      </c>
      <c r="W759" s="36">
        <f>ADDRESS(V760,$F$7+1,,,"discounts")</f>
        <v/>
      </c>
      <c r="X759" s="36">
        <f>ROUND(_xlfn.SINGLE(IF(ISNA(_xlfn.SINGLE(IF($F$7=0,0,INDIRECT(W760)))),0,IF($F$7=0,0,INDIRECT(W760)))),0)</f>
        <v/>
      </c>
    </row>
    <row r="760">
      <c r="B760" s="86" t="n"/>
      <c r="C760" s="22" t="n">
        <v>17042</v>
      </c>
      <c r="E760" s="22" t="inlineStr">
        <is>
          <t>Великие просветители. Грундтвиг - Кьеркегор</t>
        </is>
      </c>
      <c r="F760" s="105">
        <f>ROUNDUP(N761-(N761/100*X761),0)</f>
        <v/>
      </c>
      <c r="H760" s="22" t="inlineStr">
        <is>
          <t>Амрита-русь</t>
        </is>
      </c>
      <c r="I760" s="22" t="n">
        <v>2013</v>
      </c>
      <c r="J760" s="75" t="inlineStr">
        <is>
          <t>9785413011119</t>
        </is>
      </c>
      <c r="K760" s="75" t="inlineStr">
        <is>
          <t>Книги</t>
        </is>
      </c>
      <c r="L760" s="22">
        <f>ROUND(100-(F761/(M761/100)),0)</f>
        <v/>
      </c>
      <c r="M760" s="105" t="n">
        <v>1748</v>
      </c>
      <c r="N760" s="105" t="n">
        <v>1521</v>
      </c>
      <c r="O760" s="20" t="inlineStr">
        <is>
          <t>https://magic-kniga.ru/items/17042</t>
        </is>
      </c>
      <c r="Q760" s="66" t="inlineStr">
        <is>
          <t>Мало</t>
        </is>
      </c>
      <c r="R760" s="20" t="n">
        <v>2</v>
      </c>
      <c r="V760" s="36">
        <f>MATCH(R761,discounts!A:A)</f>
        <v/>
      </c>
      <c r="W760" s="36">
        <f>ADDRESS(V761,$F$7+1,,,"discounts")</f>
        <v/>
      </c>
      <c r="X760" s="36">
        <f>ROUND(_xlfn.SINGLE(IF(ISNA(_xlfn.SINGLE(IF($F$7=0,0,INDIRECT(W761)))),0,IF($F$7=0,0,INDIRECT(W761)))),0)</f>
        <v/>
      </c>
    </row>
    <row r="761" ht="15" customHeight="1">
      <c r="B761" s="88" t="inlineStr">
        <is>
          <t>Магические Шары</t>
        </is>
      </c>
    </row>
    <row r="762">
      <c r="B762" s="86" t="n"/>
      <c r="C762" s="22" t="n">
        <v>24900</v>
      </c>
      <c r="E762" s="22" t="inlineStr">
        <is>
          <t>Хрустальные шары: теория и практика</t>
        </is>
      </c>
      <c r="F762" s="105">
        <f>ROUNDUP(N763-(N763/100*X763),0)</f>
        <v/>
      </c>
      <c r="H762" s="22" t="inlineStr">
        <is>
          <t>Magic-Kniga</t>
        </is>
      </c>
      <c r="I762" s="22" t="n">
        <v>2015</v>
      </c>
      <c r="J762" s="75" t="inlineStr">
        <is>
          <t>9785990639072</t>
        </is>
      </c>
      <c r="K762" s="75" t="inlineStr">
        <is>
          <t>Книги</t>
        </is>
      </c>
      <c r="L762" s="22">
        <f>ROUND(100-(F763/(M763/100)),0)</f>
        <v/>
      </c>
      <c r="M762" s="105" t="n">
        <v>369</v>
      </c>
      <c r="N762" s="105" t="n">
        <v>322</v>
      </c>
      <c r="O762" s="20" t="inlineStr">
        <is>
          <t>https://magic-kniga.ru/items/24900</t>
        </is>
      </c>
      <c r="P762" s="22" t="n">
        <v>126</v>
      </c>
      <c r="Q762" s="66" t="inlineStr">
        <is>
          <t>Больше 10</t>
        </is>
      </c>
      <c r="R762" s="20" t="n">
        <v>1</v>
      </c>
      <c r="V762" s="36">
        <f>MATCH(R763,discounts!A:A)</f>
        <v/>
      </c>
      <c r="W762" s="36">
        <f>ADDRESS(V763,$F$7+1,,,"discounts")</f>
        <v/>
      </c>
      <c r="X762" s="36">
        <f>ROUND(IF(ISNA(IF($F$7=0,0,INDIRECT(W763))),0,IF($F$7=0,0,INDIRECT(W763))),0)</f>
        <v/>
      </c>
    </row>
    <row r="763" ht="15" customHeight="1">
      <c r="B763" s="88" t="inlineStr">
        <is>
          <t>Магические дневники</t>
        </is>
      </c>
    </row>
    <row r="764">
      <c r="B764" s="86" t="n"/>
      <c r="C764" s="22" t="n">
        <v>19404</v>
      </c>
      <c r="E764" s="22" t="inlineStr">
        <is>
          <t>Магический дневник. Вуду</t>
        </is>
      </c>
      <c r="F764" s="105">
        <f>ROUNDUP(N765-(N765/100*X765),0)</f>
        <v/>
      </c>
      <c r="H764" s="22" t="inlineStr">
        <is>
          <t>Magic-Kniga</t>
        </is>
      </c>
      <c r="I764" s="22" t="n">
        <v>2014</v>
      </c>
      <c r="J764" s="75" t="inlineStr">
        <is>
          <t>9785904844806</t>
        </is>
      </c>
      <c r="K764" s="75" t="inlineStr">
        <is>
          <t>Книги</t>
        </is>
      </c>
      <c r="L764" s="22">
        <f>ROUND(100-(F765/(M765/100)),0)</f>
        <v/>
      </c>
      <c r="M764" s="105" t="n">
        <v>586</v>
      </c>
      <c r="N764" s="105" t="n">
        <v>510</v>
      </c>
      <c r="O764" s="20" t="inlineStr">
        <is>
          <t>https://magic-kniga.ru/items/19404</t>
        </is>
      </c>
      <c r="Q764" s="66" t="inlineStr">
        <is>
          <t>Мало</t>
        </is>
      </c>
      <c r="R764" s="20" t="n">
        <v>1</v>
      </c>
      <c r="V764" s="36">
        <f>MATCH(R765,discounts!A:A)</f>
        <v/>
      </c>
      <c r="W764" s="36">
        <f>ADDRESS(V765,$F$7+1,,,"discounts")</f>
        <v/>
      </c>
      <c r="X764" s="36">
        <f>ROUND(IF(ISNA(IF($F$7=0,0,INDIRECT(W765))),0,IF($F$7=0,0,INDIRECT(W765))),0)</f>
        <v/>
      </c>
    </row>
    <row r="765" ht="15" customHeight="1">
      <c r="B765" s="88" t="inlineStr">
        <is>
          <t>Женская магия</t>
        </is>
      </c>
    </row>
    <row r="766">
      <c r="B766" s="86" t="n"/>
      <c r="C766" s="22" t="n">
        <v>24723</v>
      </c>
      <c r="D766" s="22" t="inlineStr">
        <is>
          <t>Тасуева Т.Г.</t>
        </is>
      </c>
      <c r="E766" s="22" t="inlineStr">
        <is>
          <t>Королева мужских сердец, или из мышек в кошки</t>
        </is>
      </c>
      <c r="F766" s="105">
        <f>ROUNDUP(N767-(N767/100*X767),0)</f>
        <v/>
      </c>
      <c r="H766" s="22" t="inlineStr">
        <is>
          <t>Весь</t>
        </is>
      </c>
      <c r="I766" s="22" t="n">
        <v>2015</v>
      </c>
      <c r="J766" s="75" t="inlineStr">
        <is>
          <t>9785957329152</t>
        </is>
      </c>
      <c r="K766" s="75" t="inlineStr">
        <is>
          <t>Книги</t>
        </is>
      </c>
      <c r="L766" s="22">
        <f>ROUND(100-(F767/(M767/100)),0)</f>
        <v/>
      </c>
      <c r="M766" s="105" t="n">
        <v>519</v>
      </c>
      <c r="N766" s="105" t="n">
        <v>452</v>
      </c>
      <c r="O766" s="20" t="inlineStr">
        <is>
          <t>https://magic-kniga.ru/items/24723</t>
        </is>
      </c>
      <c r="Q766" s="66" t="inlineStr">
        <is>
          <t>Мало</t>
        </is>
      </c>
      <c r="R766" s="20" t="n">
        <v>2</v>
      </c>
      <c r="V766" s="36">
        <f>MATCH(R767,discounts!A:A)</f>
        <v/>
      </c>
      <c r="W766" s="36">
        <f>ADDRESS(V767,$F$7+1,,,"discounts")</f>
        <v/>
      </c>
      <c r="X766" s="36">
        <f>ROUND(IF(ISNA(IF($F$7=0,0,INDIRECT(W767))),0,IF($F$7=0,0,INDIRECT(W767))),0)</f>
        <v/>
      </c>
    </row>
    <row r="767" ht="15" customHeight="1">
      <c r="B767" s="88" t="inlineStr">
        <is>
          <t>Магия камней</t>
        </is>
      </c>
    </row>
    <row r="768">
      <c r="B768" s="86" t="n"/>
      <c r="C768" s="22" t="n">
        <v>19913</v>
      </c>
      <c r="E768" s="22" t="inlineStr">
        <is>
          <t>Магия камней по зодиаку. Книга руководство по набору камней</t>
        </is>
      </c>
      <c r="F768" s="105">
        <f>ROUNDUP(N769-(N769/100*X769),0)</f>
        <v/>
      </c>
      <c r="H768" s="22" t="inlineStr">
        <is>
          <t>Magic-Kniga</t>
        </is>
      </c>
      <c r="I768" s="22" t="n">
        <v>2013</v>
      </c>
      <c r="J768" s="75" t="inlineStr">
        <is>
          <t>9785904844707</t>
        </is>
      </c>
      <c r="K768" s="75" t="inlineStr">
        <is>
          <t>Книги</t>
        </is>
      </c>
      <c r="L768" s="22">
        <f>ROUND(100-(F769/(M769/100)),0)</f>
        <v/>
      </c>
      <c r="M768" s="105" t="n">
        <v>315</v>
      </c>
      <c r="N768" s="105" t="n">
        <v>275</v>
      </c>
      <c r="O768" s="20" t="inlineStr">
        <is>
          <t>https://magic-kniga.ru/items/19913</t>
        </is>
      </c>
      <c r="P768" s="22" t="n">
        <v>171</v>
      </c>
      <c r="Q768" s="66" t="inlineStr">
        <is>
          <t>Больше 10</t>
        </is>
      </c>
      <c r="R768" s="20" t="n">
        <v>1</v>
      </c>
      <c r="S768" s="22" t="n">
        <v>16</v>
      </c>
      <c r="V768" s="36">
        <f>MATCH(R769,discounts!A:A)</f>
        <v/>
      </c>
      <c r="W768" s="36">
        <f>ADDRESS(V769,$F$7+1,,,"discounts")</f>
        <v/>
      </c>
      <c r="X768" s="36">
        <f>ROUND(_xlfn.SINGLE(IF(ISNA(_xlfn.SINGLE(IF($F$7=0,0,INDIRECT(W769)))),0,IF($F$7=0,0,INDIRECT(W769)))),0)</f>
        <v/>
      </c>
    </row>
    <row r="769">
      <c r="B769" s="86" t="n"/>
      <c r="C769" s="22" t="n">
        <v>16599</v>
      </c>
      <c r="D769" s="22" t="inlineStr">
        <is>
          <t>Гоникман Э.И.</t>
        </is>
      </c>
      <c r="E769" s="22" t="inlineStr">
        <is>
          <t>Кристаллы любви и света</t>
        </is>
      </c>
      <c r="F769" s="105">
        <f>ROUNDUP(N770-(N770/100*X770),0)</f>
        <v/>
      </c>
      <c r="H769" s="22" t="inlineStr">
        <is>
          <t>Велигор</t>
        </is>
      </c>
      <c r="I769" s="22" t="n">
        <v>2013</v>
      </c>
      <c r="J769" s="75" t="inlineStr">
        <is>
          <t>9785888751404</t>
        </is>
      </c>
      <c r="K769" s="75" t="inlineStr">
        <is>
          <t>Книги</t>
        </is>
      </c>
      <c r="L769" s="22">
        <f>ROUND(100-(F770/(M770/100)),0)</f>
        <v/>
      </c>
      <c r="M769" s="105" t="n">
        <v>975</v>
      </c>
      <c r="N769" s="105" t="n">
        <v>849</v>
      </c>
      <c r="O769" s="20" t="inlineStr">
        <is>
          <t>https://magic-kniga.ru/items/16599</t>
        </is>
      </c>
      <c r="Q769" s="66" t="inlineStr">
        <is>
          <t>Мало</t>
        </is>
      </c>
      <c r="R769" s="20" t="n">
        <v>6</v>
      </c>
      <c r="V769" s="36">
        <f>MATCH(R770,discounts!A:A)</f>
        <v/>
      </c>
      <c r="W769" s="36">
        <f>ADDRESS(V770,$F$7+1,,,"discounts")</f>
        <v/>
      </c>
      <c r="X769" s="36">
        <f>ROUND(_xlfn.SINGLE(IF(ISNA(_xlfn.SINGLE(IF($F$7=0,0,INDIRECT(W770)))),0,IF($F$7=0,0,INDIRECT(W770)))),0)</f>
        <v/>
      </c>
    </row>
    <row r="770" ht="15" customHeight="1">
      <c r="B770" s="88" t="inlineStr">
        <is>
          <t>Магия имени</t>
        </is>
      </c>
    </row>
    <row r="771">
      <c r="B771" s="86" t="n"/>
      <c r="C771" s="22" t="n">
        <v>4826</v>
      </c>
      <c r="D771" s="22" t="inlineStr">
        <is>
          <t>Хигир Борис</t>
        </is>
      </c>
      <c r="E771" s="22" t="inlineStr">
        <is>
          <t>В вашем имени ваша судьба! Энциклопедия женских имен</t>
        </is>
      </c>
      <c r="F771" s="105">
        <f>ROUNDUP(N772-(N772/100*X772),0)</f>
        <v/>
      </c>
      <c r="H771" s="22" t="inlineStr">
        <is>
          <t>АСТ</t>
        </is>
      </c>
      <c r="I771" s="22" t="n">
        <v>2008</v>
      </c>
      <c r="J771" s="75" t="inlineStr">
        <is>
          <t>9785170492848</t>
        </is>
      </c>
      <c r="K771" s="75" t="inlineStr">
        <is>
          <t>Книги</t>
        </is>
      </c>
      <c r="L771" s="22">
        <f>ROUND(100-(F772/(M772/100)),0)</f>
        <v/>
      </c>
      <c r="M771" s="105" t="n">
        <v>148</v>
      </c>
      <c r="N771" s="105" t="n">
        <v>129</v>
      </c>
      <c r="O771" s="20" t="inlineStr">
        <is>
          <t>https://magic-kniga.ru/items/4826</t>
        </is>
      </c>
      <c r="Q771" s="66" t="inlineStr">
        <is>
          <t>Мало</t>
        </is>
      </c>
      <c r="R771" s="20" t="n">
        <v>7</v>
      </c>
      <c r="V771" s="36">
        <f>MATCH(R772,discounts!A:A)</f>
        <v/>
      </c>
      <c r="W771" s="36">
        <f>ADDRESS(V772,$F$7+1,,,"discounts")</f>
        <v/>
      </c>
      <c r="X771" s="36">
        <f>ROUND(IF(ISNA(IF($F$7=0,0,INDIRECT(W772))),0,IF($F$7=0,0,INDIRECT(W772))),0)</f>
        <v/>
      </c>
    </row>
    <row r="772" ht="15" customHeight="1">
      <c r="B772" s="88" t="inlineStr">
        <is>
          <t>Предсказания конца света</t>
        </is>
      </c>
    </row>
    <row r="773">
      <c r="B773" s="86" t="n"/>
      <c r="C773" s="22" t="n">
        <v>3689</v>
      </c>
      <c r="D773" s="22" t="inlineStr">
        <is>
          <t>Попов С.</t>
        </is>
      </c>
      <c r="E773" s="22" t="inlineStr">
        <is>
          <t>Пророчества майя: 2012</t>
        </is>
      </c>
      <c r="F773" s="105">
        <f>ROUNDUP(N774-(N774/100*X774),0)</f>
        <v/>
      </c>
      <c r="H773" s="22" t="inlineStr">
        <is>
          <t>АСТ</t>
        </is>
      </c>
      <c r="I773" s="22" t="n">
        <v>2009</v>
      </c>
      <c r="J773" s="75" t="inlineStr">
        <is>
          <t>9785170620944</t>
        </is>
      </c>
      <c r="K773" s="75" t="inlineStr">
        <is>
          <t>Книги</t>
        </is>
      </c>
      <c r="L773" s="22">
        <f>ROUND(100-(F774/(M774/100)),0)</f>
        <v/>
      </c>
      <c r="M773" s="105" t="n">
        <v>509</v>
      </c>
      <c r="N773" s="105" t="n">
        <v>443</v>
      </c>
      <c r="O773" s="20" t="inlineStr">
        <is>
          <t>https://magic-kniga.ru/items/3689</t>
        </is>
      </c>
      <c r="Q773" s="66" t="inlineStr">
        <is>
          <t>Мало</t>
        </is>
      </c>
      <c r="R773" s="20" t="n">
        <v>7</v>
      </c>
      <c r="V773" s="36">
        <f>MATCH(R774,discounts!A:A)</f>
        <v/>
      </c>
      <c r="W773" s="36">
        <f>ADDRESS(V774,$F$7+1,,,"discounts")</f>
        <v/>
      </c>
      <c r="X773" s="36">
        <f>ROUND(IF(ISNA(IF($F$7=0,0,INDIRECT(W774))),0,IF($F$7=0,0,INDIRECT(W774))),0)</f>
        <v/>
      </c>
    </row>
    <row r="774">
      <c r="B774" s="86" t="n"/>
      <c r="C774" s="22" t="n">
        <v>3809</v>
      </c>
      <c r="D774" s="22" t="inlineStr">
        <is>
          <t>Попов А.</t>
        </is>
      </c>
      <c r="E774" s="22" t="inlineStr">
        <is>
          <t>Пророчества майя. 2012</t>
        </is>
      </c>
      <c r="F774" s="105">
        <f>ROUNDUP(N775-(N775/100*X775),0)</f>
        <v/>
      </c>
      <c r="H774" s="22" t="inlineStr">
        <is>
          <t>АСТ</t>
        </is>
      </c>
      <c r="I774" s="22" t="n">
        <v>2010</v>
      </c>
      <c r="J774" s="75" t="inlineStr">
        <is>
          <t>9785170620968</t>
        </is>
      </c>
      <c r="K774" s="75" t="inlineStr">
        <is>
          <t>Книги</t>
        </is>
      </c>
      <c r="L774" s="22">
        <f>ROUND(100-(F775/(M775/100)),0)</f>
        <v/>
      </c>
      <c r="M774" s="105" t="n">
        <v>30</v>
      </c>
      <c r="N774" s="105" t="n">
        <v>27</v>
      </c>
      <c r="O774" s="20" t="inlineStr">
        <is>
          <t>https://magic-kniga.ru/items/3809</t>
        </is>
      </c>
      <c r="Q774" s="66" t="inlineStr">
        <is>
          <t>Мало</t>
        </is>
      </c>
      <c r="R774" s="20" t="n">
        <v>7</v>
      </c>
      <c r="V774" s="36">
        <f>MATCH(R775,discounts!A:A)</f>
        <v/>
      </c>
      <c r="W774" s="36">
        <f>ADDRESS(V775,$F$7+1,,,"discounts")</f>
        <v/>
      </c>
      <c r="X774" s="36">
        <f>ROUND(IF(ISNA(IF($F$7=0,0,INDIRECT(W775))),0,IF($F$7=0,0,INDIRECT(W775))),0)</f>
        <v/>
      </c>
    </row>
    <row r="775">
      <c r="B775" s="86" t="n"/>
      <c r="C775" s="22" t="n">
        <v>4140</v>
      </c>
      <c r="D775" s="22" t="inlineStr">
        <is>
          <t>Смельчаков А.</t>
        </is>
      </c>
      <c r="E775" s="22" t="inlineStr">
        <is>
          <t>Апокалипсис. Конец света сегодня</t>
        </is>
      </c>
      <c r="F775" s="105">
        <f>ROUNDUP(N776-(N776/100*X776),0)</f>
        <v/>
      </c>
      <c r="H775" s="22" t="inlineStr">
        <is>
          <t>Золотое сечение</t>
        </is>
      </c>
      <c r="I775" s="22" t="n">
        <v>2009</v>
      </c>
      <c r="J775" s="75" t="inlineStr">
        <is>
          <t>9785910780761</t>
        </is>
      </c>
      <c r="K775" s="75" t="inlineStr">
        <is>
          <t>Книги</t>
        </is>
      </c>
      <c r="L775" s="22">
        <f>ROUND(100-(F776/(M776/100)),0)</f>
        <v/>
      </c>
      <c r="M775" s="105" t="n">
        <v>153</v>
      </c>
      <c r="N775" s="105" t="n">
        <v>134</v>
      </c>
      <c r="O775" s="20" t="inlineStr">
        <is>
          <t>https://magic-kniga.ru/items/4140</t>
        </is>
      </c>
      <c r="Q775" s="66" t="inlineStr">
        <is>
          <t>Мало</t>
        </is>
      </c>
      <c r="R775" s="20" t="n">
        <v>6</v>
      </c>
      <c r="V775" s="36">
        <f>MATCH(R776,discounts!A:A)</f>
        <v/>
      </c>
      <c r="W775" s="36">
        <f>ADDRESS(V776,$F$7+1,,,"discounts")</f>
        <v/>
      </c>
      <c r="X775" s="36">
        <f>ROUND(IF(ISNA(IF($F$7=0,0,INDIRECT(W776))),0,IF($F$7=0,0,INDIRECT(W776))),0)</f>
        <v/>
      </c>
    </row>
    <row r="776">
      <c r="B776" s="86" t="n"/>
      <c r="C776" s="22" t="n">
        <v>6666</v>
      </c>
      <c r="D776" s="22" t="inlineStr">
        <is>
          <t>Гусев Анатолий Иванович</t>
        </is>
      </c>
      <c r="E776" s="22" t="inlineStr">
        <is>
          <t>Конца света не было и не будет</t>
        </is>
      </c>
      <c r="F776" s="105">
        <f>ROUNDUP(N777-(N777/100*X777),0)</f>
        <v/>
      </c>
      <c r="H776" s="22" t="inlineStr">
        <is>
          <t>Magic-Kniga</t>
        </is>
      </c>
      <c r="I776" s="22" t="n">
        <v>2013</v>
      </c>
      <c r="J776" s="75" t="inlineStr">
        <is>
          <t>9785904844257</t>
        </is>
      </c>
      <c r="K776" s="75" t="inlineStr">
        <is>
          <t>Книги</t>
        </is>
      </c>
      <c r="L776" s="22">
        <f>ROUND(100-(F777/(M777/100)),0)</f>
        <v/>
      </c>
      <c r="M776" s="105" t="n">
        <v>263</v>
      </c>
      <c r="N776" s="105" t="n">
        <v>229</v>
      </c>
      <c r="O776" s="20" t="inlineStr">
        <is>
          <t>https://magic-kniga.ru/items/6666</t>
        </is>
      </c>
      <c r="Q776" s="66" t="inlineStr">
        <is>
          <t>Больше 10</t>
        </is>
      </c>
      <c r="R776" s="20" t="n">
        <v>1</v>
      </c>
      <c r="V776" s="36">
        <f>MATCH(R777,discounts!A:A)</f>
        <v/>
      </c>
      <c r="W776" s="36">
        <f>ADDRESS(V777,$F$7+1,,,"discounts")</f>
        <v/>
      </c>
      <c r="X776" s="36">
        <f>ROUND(IF(ISNA(IF($F$7=0,0,INDIRECT(W777))),0,IF($F$7=0,0,INDIRECT(W777))),0)</f>
        <v/>
      </c>
    </row>
    <row r="777">
      <c r="B777" s="86" t="n"/>
      <c r="C777" s="22" t="n">
        <v>7302</v>
      </c>
      <c r="D777" s="22" t="inlineStr">
        <is>
          <t>Джерил</t>
        </is>
      </c>
      <c r="E777" s="22" t="inlineStr">
        <is>
          <t>Пророчество Ориона. Погибнет ли мир в 2012 году?</t>
        </is>
      </c>
      <c r="F777" s="105">
        <f>ROUNDUP(N778-(N778/100*X778),0)</f>
        <v/>
      </c>
      <c r="H777" s="22" t="inlineStr">
        <is>
          <t>Весь</t>
        </is>
      </c>
      <c r="I777" s="22" t="n">
        <v>2010</v>
      </c>
      <c r="J777" s="75" t="inlineStr">
        <is>
          <t>9785957310761</t>
        </is>
      </c>
      <c r="K777" s="75" t="inlineStr">
        <is>
          <t>Книги</t>
        </is>
      </c>
      <c r="L777" s="22">
        <f>ROUND(100-(F778/(M778/100)),0)</f>
        <v/>
      </c>
      <c r="M777" s="105" t="n">
        <v>372</v>
      </c>
      <c r="N777" s="105" t="n">
        <v>324</v>
      </c>
      <c r="O777" s="20" t="inlineStr">
        <is>
          <t>https://magic-kniga.ru/items/7302</t>
        </is>
      </c>
      <c r="Q777" s="66" t="inlineStr">
        <is>
          <t>Мало</t>
        </is>
      </c>
      <c r="R777" s="20" t="n">
        <v>4</v>
      </c>
      <c r="V777" s="36">
        <f>MATCH(R778,discounts!A:A)</f>
        <v/>
      </c>
      <c r="W777" s="36">
        <f>ADDRESS(V778,$F$7+1,,,"discounts")</f>
        <v/>
      </c>
      <c r="X777" s="36">
        <f>ROUND(IF(ISNA(IF($F$7=0,0,INDIRECT(W778))),0,IF($F$7=0,0,INDIRECT(W778))),0)</f>
        <v/>
      </c>
    </row>
    <row r="778">
      <c r="B778" s="86" t="n"/>
      <c r="C778" s="22" t="n">
        <v>7627</v>
      </c>
      <c r="E778" s="22" t="inlineStr">
        <is>
          <t>2012 год.Версии и факты</t>
        </is>
      </c>
      <c r="F778" s="105">
        <f>ROUNDUP(N779-(N779/100*X779),0)</f>
        <v/>
      </c>
      <c r="H778" s="22" t="inlineStr">
        <is>
          <t>Питер</t>
        </is>
      </c>
      <c r="I778" s="22" t="n">
        <v>2010</v>
      </c>
      <c r="J778" s="75" t="inlineStr">
        <is>
          <t>9785498076003</t>
        </is>
      </c>
      <c r="K778" s="75" t="inlineStr">
        <is>
          <t>Книги</t>
        </is>
      </c>
      <c r="L778" s="22">
        <f>ROUND(100-(F779/(M779/100)),0)</f>
        <v/>
      </c>
      <c r="M778" s="105" t="n">
        <v>372</v>
      </c>
      <c r="N778" s="105" t="n">
        <v>324</v>
      </c>
      <c r="O778" s="20" t="inlineStr">
        <is>
          <t>https://magic-kniga.ru/items/7627</t>
        </is>
      </c>
      <c r="Q778" s="66" t="inlineStr">
        <is>
          <t>Мало</t>
        </is>
      </c>
      <c r="R778" s="20" t="n">
        <v>5</v>
      </c>
      <c r="V778" s="36">
        <f>MATCH(R779,discounts!A:A)</f>
        <v/>
      </c>
      <c r="W778" s="36">
        <f>ADDRESS(V779,$F$7+1,,,"discounts")</f>
        <v/>
      </c>
      <c r="X778" s="36">
        <f>ROUND(IF(ISNA(IF($F$7=0,0,INDIRECT(W779))),0,IF($F$7=0,0,INDIRECT(W779))),0)</f>
        <v/>
      </c>
    </row>
    <row r="779">
      <c r="B779" s="86" t="n"/>
      <c r="C779" s="22" t="n">
        <v>11989</v>
      </c>
      <c r="E779" s="22" t="inlineStr">
        <is>
          <t>Книга пророчеств и предсказаний на 3 000-летие</t>
        </is>
      </c>
      <c r="F779" s="105">
        <f>ROUNDUP(N780-(N780/100*X780),0)</f>
        <v/>
      </c>
      <c r="H779" s="22" t="inlineStr">
        <is>
          <t>Стигмарион</t>
        </is>
      </c>
      <c r="I779" s="22" t="n">
        <v>2015</v>
      </c>
      <c r="J779" s="75" t="inlineStr">
        <is>
          <t>9785903469635</t>
        </is>
      </c>
      <c r="K779" s="75" t="inlineStr">
        <is>
          <t>Книги</t>
        </is>
      </c>
      <c r="L779" s="22">
        <f>ROUND(100-(F780/(M780/100)),0)</f>
        <v/>
      </c>
      <c r="M779" s="105" t="n">
        <v>150</v>
      </c>
      <c r="N779" s="105" t="n">
        <v>131</v>
      </c>
      <c r="O779" s="20" t="inlineStr">
        <is>
          <t>https://magic-kniga.ru/items/11989</t>
        </is>
      </c>
      <c r="Q779" s="66" t="inlineStr">
        <is>
          <t>Мало</t>
        </is>
      </c>
      <c r="R779" s="20" t="n">
        <v>5</v>
      </c>
      <c r="V779" s="36">
        <f>MATCH(R780,discounts!A:A)</f>
        <v/>
      </c>
      <c r="W779" s="36">
        <f>ADDRESS(V780,$F$7+1,,,"discounts")</f>
        <v/>
      </c>
      <c r="X779" s="36">
        <f>ROUND(IF(ISNA(IF($F$7=0,0,INDIRECT(W780))),0,IF($F$7=0,0,INDIRECT(W780))),0)</f>
        <v/>
      </c>
    </row>
    <row r="780" ht="15" customHeight="1">
      <c r="B780" s="88" t="inlineStr">
        <is>
          <t>Научный эзотеризм</t>
        </is>
      </c>
    </row>
    <row r="781">
      <c r="B781" s="86" t="n"/>
      <c r="C781" s="22" t="n">
        <v>17681</v>
      </c>
      <c r="E781" s="22" t="inlineStr">
        <is>
          <t>Медиамагия. О господстве над чувствами</t>
        </is>
      </c>
      <c r="F781" s="105">
        <f>ROUNDUP(N782-(N782/100*X782),0)</f>
        <v/>
      </c>
      <c r="H781" s="22" t="inlineStr">
        <is>
          <t>Деметра</t>
        </is>
      </c>
      <c r="I781" s="22" t="n">
        <v>2016</v>
      </c>
      <c r="J781" s="75" t="inlineStr">
        <is>
          <t>9785944590855</t>
        </is>
      </c>
      <c r="K781" s="75" t="inlineStr">
        <is>
          <t>Книги</t>
        </is>
      </c>
      <c r="L781" s="22">
        <f>ROUND(100-(F782/(M782/100)),0)</f>
        <v/>
      </c>
      <c r="M781" s="105" t="n">
        <v>4368</v>
      </c>
      <c r="N781" s="105" t="n">
        <v>3801</v>
      </c>
      <c r="O781" s="20" t="inlineStr">
        <is>
          <t>https://magic-kniga.ru/items/17681</t>
        </is>
      </c>
      <c r="Q781" s="66" t="inlineStr">
        <is>
          <t>Мало</t>
        </is>
      </c>
      <c r="R781" s="20" t="n">
        <v>9</v>
      </c>
      <c r="V781" s="36">
        <f>MATCH(R782,discounts!A:A)</f>
        <v/>
      </c>
      <c r="W781" s="36">
        <f>ADDRESS(V782,$F$7+1,,,"discounts")</f>
        <v/>
      </c>
      <c r="X781" s="36">
        <f>ROUND(_xlfn.SINGLE(IF(ISNA(_xlfn.SINGLE(IF($F$7=0,0,INDIRECT(W782)))),0,IF($F$7=0,0,INDIRECT(W782)))),0)</f>
        <v/>
      </c>
    </row>
    <row r="782">
      <c r="B782" s="86" t="n"/>
      <c r="C782" s="22" t="n">
        <v>25034</v>
      </c>
      <c r="D782" s="22" t="inlineStr">
        <is>
          <t>Астафьев Б.А.</t>
        </is>
      </c>
      <c r="E782" s="22" t="inlineStr">
        <is>
          <t>Духовный щит земли и человечества</t>
        </is>
      </c>
      <c r="F782" s="105">
        <f>ROUNDUP(N783-(N783/100*X783),0)</f>
        <v/>
      </c>
      <c r="H782" s="22" t="inlineStr">
        <is>
          <t>ИПЛ</t>
        </is>
      </c>
      <c r="I782" s="22" t="n">
        <v>2016</v>
      </c>
      <c r="J782" s="75" t="inlineStr">
        <is>
          <t>9785426002081</t>
        </is>
      </c>
      <c r="K782" s="75" t="inlineStr">
        <is>
          <t>Книги</t>
        </is>
      </c>
      <c r="L782" s="22">
        <f>ROUND(100-(F783/(M783/100)),0)</f>
        <v/>
      </c>
      <c r="M782" s="105" t="n">
        <v>220</v>
      </c>
      <c r="N782" s="105" t="n">
        <v>192</v>
      </c>
      <c r="O782" s="20" t="inlineStr">
        <is>
          <t>https://magic-kniga.ru/items/25034</t>
        </is>
      </c>
      <c r="Q782" s="66" t="inlineStr">
        <is>
          <t>Мало</t>
        </is>
      </c>
      <c r="R782" s="20" t="n">
        <v>2</v>
      </c>
      <c r="V782" s="36">
        <f>MATCH(R783,discounts!A:A)</f>
        <v/>
      </c>
      <c r="W782" s="36">
        <f>ADDRESS(V783,$F$7+1,,,"discounts")</f>
        <v/>
      </c>
      <c r="X782" s="36">
        <f>ROUND(_xlfn.SINGLE(IF(ISNA(_xlfn.SINGLE(IF($F$7=0,0,INDIRECT(W783)))),0,IF($F$7=0,0,INDIRECT(W783)))),0)</f>
        <v/>
      </c>
    </row>
    <row r="783">
      <c r="B783" s="86" t="n"/>
      <c r="C783" s="22" t="n">
        <v>24589</v>
      </c>
      <c r="D783" s="22" t="inlineStr">
        <is>
          <t>Буржуа-Костантини Кристоф</t>
        </is>
      </c>
      <c r="E783" s="22" t="inlineStr">
        <is>
          <t>Вы в 10 раз умнее, чем вы думаете! Скрытые ресурсы вашего мозга</t>
        </is>
      </c>
      <c r="F783" s="105">
        <f>ROUNDUP(N784-(N784/100*X784),0)</f>
        <v/>
      </c>
      <c r="H783" s="22" t="inlineStr">
        <is>
          <t>Весь</t>
        </is>
      </c>
      <c r="I783" s="22" t="n">
        <v>2018</v>
      </c>
      <c r="J783" s="75" t="inlineStr">
        <is>
          <t>9785957333951</t>
        </is>
      </c>
      <c r="K783" s="75" t="inlineStr">
        <is>
          <t>Книги</t>
        </is>
      </c>
      <c r="L783" s="22">
        <f>ROUND(100-(F784/(M784/100)),0)</f>
        <v/>
      </c>
      <c r="M783" s="105" t="n">
        <v>2940</v>
      </c>
      <c r="N783" s="105" t="n">
        <v>2558</v>
      </c>
      <c r="O783" s="20" t="inlineStr">
        <is>
          <t>https://magic-kniga.ru/items/24589</t>
        </is>
      </c>
      <c r="Q783" s="66" t="inlineStr">
        <is>
          <t>Мало</t>
        </is>
      </c>
      <c r="R783" s="20" t="n">
        <v>3</v>
      </c>
      <c r="V783" s="36">
        <f>MATCH(R784,discounts!A:A)</f>
        <v/>
      </c>
      <c r="W783" s="36">
        <f>ADDRESS(V784,$F$7+1,,,"discounts")</f>
        <v/>
      </c>
      <c r="X783" s="36">
        <f>ROUND(_xlfn.SINGLE(IF(ISNA(_xlfn.SINGLE(IF($F$7=0,0,INDIRECT(W784)))),0,IF($F$7=0,0,INDIRECT(W784)))),0)</f>
        <v/>
      </c>
    </row>
    <row r="784">
      <c r="B784" s="86" t="n"/>
      <c r="C784" s="22" t="n">
        <v>24976</v>
      </c>
      <c r="D784" s="22" t="inlineStr">
        <is>
          <t>Домашева-Самойленко Н.</t>
        </is>
      </c>
      <c r="E784" s="22" t="inlineStr">
        <is>
          <t>Доктрина эволюции. Бессмертие- это Реальность</t>
        </is>
      </c>
      <c r="F784" s="105">
        <f>ROUNDUP(N785-(N785/100*X785),0)</f>
        <v/>
      </c>
      <c r="H784" s="22" t="inlineStr">
        <is>
          <t>Амрита-русь</t>
        </is>
      </c>
      <c r="I784" s="22" t="n">
        <v>2015</v>
      </c>
      <c r="J784" s="75" t="inlineStr">
        <is>
          <t>9785000533727</t>
        </is>
      </c>
      <c r="K784" s="75" t="inlineStr">
        <is>
          <t>Книги</t>
        </is>
      </c>
      <c r="L784" s="22">
        <f>ROUND(100-(F785/(M785/100)),0)</f>
        <v/>
      </c>
      <c r="M784" s="105" t="n">
        <v>756</v>
      </c>
      <c r="N784" s="105" t="n">
        <v>658</v>
      </c>
      <c r="O784" s="20" t="inlineStr">
        <is>
          <t>https://magic-kniga.ru/items/24976</t>
        </is>
      </c>
      <c r="Q784" s="66" t="inlineStr">
        <is>
          <t>Мало</t>
        </is>
      </c>
      <c r="R784" s="20" t="n">
        <v>7</v>
      </c>
      <c r="V784" s="36">
        <f>MATCH(R785,discounts!A:A)</f>
        <v/>
      </c>
      <c r="W784" s="36">
        <f>ADDRESS(V785,$F$7+1,,,"discounts")</f>
        <v/>
      </c>
      <c r="X784" s="36">
        <f>ROUND(_xlfn.SINGLE(IF(ISNA(_xlfn.SINGLE(IF($F$7=0,0,INDIRECT(W785)))),0,IF($F$7=0,0,INDIRECT(W785)))),0)</f>
        <v/>
      </c>
    </row>
    <row r="785" ht="15" customHeight="1">
      <c r="B785" s="88" t="inlineStr">
        <is>
          <t>Таро для начинающих</t>
        </is>
      </c>
    </row>
    <row r="786">
      <c r="B786" s="86" t="n"/>
      <c r="C786" s="22" t="n">
        <v>24872</v>
      </c>
      <c r="D786" s="22" t="inlineStr">
        <is>
          <t>Матвеев Сергей Александрович</t>
        </is>
      </c>
      <c r="E786" s="22" t="inlineStr">
        <is>
          <t>Таро счастья и любви</t>
        </is>
      </c>
      <c r="F786" s="105">
        <f>ROUNDUP(N787-(N787/100*X787),0)</f>
        <v/>
      </c>
      <c r="H786" s="22" t="inlineStr">
        <is>
          <t>Амрита-русь</t>
        </is>
      </c>
      <c r="I786" s="22" t="n">
        <v>2016</v>
      </c>
      <c r="J786" s="75" t="inlineStr">
        <is>
          <t>9785000536100</t>
        </is>
      </c>
      <c r="K786" s="75" t="inlineStr">
        <is>
          <t>Книги</t>
        </is>
      </c>
      <c r="L786" s="22">
        <f>ROUND(100-(F787/(M787/100)),0)</f>
        <v/>
      </c>
      <c r="M786" s="105" t="n">
        <v>304</v>
      </c>
      <c r="N786" s="105" t="n">
        <v>265</v>
      </c>
      <c r="O786" s="20" t="inlineStr">
        <is>
          <t>https://magic-kniga.ru/items/24872</t>
        </is>
      </c>
      <c r="Q786" s="66" t="inlineStr">
        <is>
          <t>Мало</t>
        </is>
      </c>
      <c r="R786" s="20" t="n">
        <v>2</v>
      </c>
      <c r="V786" s="36">
        <f>MATCH(R787,discounts!A:A)</f>
        <v/>
      </c>
      <c r="W786" s="36">
        <f>ADDRESS(V787,$F$7+1,,,"discounts")</f>
        <v/>
      </c>
      <c r="X786" s="36">
        <f>ROUND(IF(ISNA(IF($F$7=0,0,INDIRECT(W787))),0,IF($F$7=0,0,INDIRECT(W787))),0)</f>
        <v/>
      </c>
    </row>
    <row r="787">
      <c r="B787" s="86" t="n"/>
      <c r="C787" s="22" t="n">
        <v>16940</v>
      </c>
      <c r="D787" s="22" t="inlineStr">
        <is>
          <t>Недзвецкая Т.</t>
        </is>
      </c>
      <c r="E787" s="22" t="inlineStr">
        <is>
          <t>Таро. Медитации, расклады, толкование арканов</t>
        </is>
      </c>
      <c r="F787" s="105">
        <f>ROUNDUP(N788-(N788/100*X788),0)</f>
        <v/>
      </c>
      <c r="H787" s="22" t="inlineStr">
        <is>
          <t>АСТ</t>
        </is>
      </c>
      <c r="I787" s="22" t="n">
        <v>2022</v>
      </c>
      <c r="J787" s="75" t="inlineStr">
        <is>
          <t>9785171504120</t>
        </is>
      </c>
      <c r="K787" s="75" t="inlineStr">
        <is>
          <t>Книги</t>
        </is>
      </c>
      <c r="L787" s="22">
        <f>ROUND(100-(F788/(M788/100)),0)</f>
        <v/>
      </c>
      <c r="M787" s="105" t="n">
        <v>718</v>
      </c>
      <c r="N787" s="105" t="n">
        <v>625</v>
      </c>
      <c r="O787" s="20" t="inlineStr">
        <is>
          <t>https://magic-kniga.ru/items/16940</t>
        </is>
      </c>
      <c r="Q787" s="66" t="inlineStr">
        <is>
          <t>Мало</t>
        </is>
      </c>
      <c r="R787" s="20" t="n">
        <v>5</v>
      </c>
      <c r="S787" s="22" t="n">
        <v>16</v>
      </c>
      <c r="V787" s="36">
        <f>MATCH(R788,discounts!A:A)</f>
        <v/>
      </c>
      <c r="W787" s="36">
        <f>ADDRESS(V788,$F$7+1,,,"discounts")</f>
        <v/>
      </c>
      <c r="X787" s="36">
        <f>ROUND(IF(ISNA(IF($F$7=0,0,INDIRECT(W788))),0,IF($F$7=0,0,INDIRECT(W788))),0)</f>
        <v/>
      </c>
    </row>
    <row r="788">
      <c r="B788" s="86" t="n"/>
      <c r="C788" s="22" t="n">
        <v>21300</v>
      </c>
      <c r="D788" s="22" t="inlineStr">
        <is>
          <t>Георгис А.В.</t>
        </is>
      </c>
      <c r="E788" s="22" t="inlineStr">
        <is>
          <t>Введение в Эзотерическую тарологию</t>
        </is>
      </c>
      <c r="F788" s="105">
        <f>ROUNDUP(N789-(N789/100*X789),0)</f>
        <v/>
      </c>
      <c r="H788" s="22" t="inlineStr">
        <is>
          <t>Magic-Kniga</t>
        </is>
      </c>
      <c r="I788" s="22" t="n">
        <v>2014</v>
      </c>
      <c r="J788" s="75" t="inlineStr">
        <is>
          <t>9785904844844</t>
        </is>
      </c>
      <c r="K788" s="75" t="inlineStr">
        <is>
          <t>Книги</t>
        </is>
      </c>
      <c r="L788" s="22">
        <f>ROUND(100-(F789/(M789/100)),0)</f>
        <v/>
      </c>
      <c r="M788" s="105" t="n">
        <v>267</v>
      </c>
      <c r="N788" s="105" t="n">
        <v>233</v>
      </c>
      <c r="O788" s="20" t="inlineStr">
        <is>
          <t>https://magic-kniga.ru/items/21300</t>
        </is>
      </c>
      <c r="P788" s="22" t="n">
        <v>60</v>
      </c>
      <c r="Q788" s="66" t="inlineStr">
        <is>
          <t>Больше 10</t>
        </is>
      </c>
      <c r="R788" s="20" t="n">
        <v>1</v>
      </c>
      <c r="V788" s="36">
        <f>MATCH(R789,discounts!A:A)</f>
        <v/>
      </c>
      <c r="W788" s="36">
        <f>ADDRESS(V789,$F$7+1,,,"discounts")</f>
        <v/>
      </c>
      <c r="X788" s="36">
        <f>ROUND(IF(ISNA(IF($F$7=0,0,INDIRECT(W789))),0,IF($F$7=0,0,INDIRECT(W789))),0)</f>
        <v/>
      </c>
    </row>
    <row r="789">
      <c r="B789" s="86" t="n"/>
      <c r="C789" s="22" t="n">
        <v>24131</v>
      </c>
      <c r="E789" s="22" t="inlineStr">
        <is>
          <t>Альманах II Московского Международного Фестиваля Мастеров Таро Любовь, Семья, Секс</t>
        </is>
      </c>
      <c r="F789" s="105">
        <f>ROUNDUP(N790-(N790/100*X790),0)</f>
        <v/>
      </c>
      <c r="H789" s="22" t="inlineStr">
        <is>
          <t>Ларец Таро - Аввалон Lo Scarabeo</t>
        </is>
      </c>
      <c r="I789" s="22" t="n">
        <v>2018</v>
      </c>
      <c r="J789" s="75" t="inlineStr">
        <is>
          <t>9785919372646</t>
        </is>
      </c>
      <c r="K789" s="75" t="inlineStr">
        <is>
          <t>Книги</t>
        </is>
      </c>
      <c r="L789" s="22">
        <f>ROUND(100-(F790/(M790/100)),0)</f>
        <v/>
      </c>
      <c r="M789" s="105" t="n">
        <v>1000</v>
      </c>
      <c r="N789" s="105" t="n">
        <v>870</v>
      </c>
      <c r="O789" s="20" t="inlineStr">
        <is>
          <t>https://magic-kniga.ru/items/24131</t>
        </is>
      </c>
      <c r="Q789" s="66" t="inlineStr">
        <is>
          <t>Мало</t>
        </is>
      </c>
      <c r="R789" s="20" t="n">
        <v>5</v>
      </c>
      <c r="V789" s="36">
        <f>MATCH(R790,discounts!A:A)</f>
        <v/>
      </c>
      <c r="W789" s="36">
        <f>ADDRESS(V790,$F$7+1,,,"discounts")</f>
        <v/>
      </c>
      <c r="X789" s="36">
        <f>ROUND(IF(ISNA(IF($F$7=0,0,INDIRECT(W790))),0,IF($F$7=0,0,INDIRECT(W790))),0)</f>
        <v/>
      </c>
    </row>
    <row r="790">
      <c r="B790" s="86" t="n"/>
      <c r="C790" s="22" t="n">
        <v>24366</v>
      </c>
      <c r="D790" s="22" t="inlineStr">
        <is>
          <t>Матвеев Сергей Александрович</t>
        </is>
      </c>
      <c r="E790" s="22" t="inlineStr">
        <is>
          <t>Таро преображения. Тайны раскладов</t>
        </is>
      </c>
      <c r="F790" s="105">
        <f>ROUNDUP(N791-(N791/100*X791),0)</f>
        <v/>
      </c>
      <c r="H790" s="22" t="inlineStr">
        <is>
          <t>Амрита-русь</t>
        </is>
      </c>
      <c r="I790" s="22" t="n">
        <v>2018</v>
      </c>
      <c r="J790" s="75" t="inlineStr">
        <is>
          <t>9785413018545</t>
        </is>
      </c>
      <c r="K790" s="75" t="inlineStr">
        <is>
          <t>Книги</t>
        </is>
      </c>
      <c r="L790" s="22">
        <f>ROUND(100-(F791/(M791/100)),0)</f>
        <v/>
      </c>
      <c r="M790" s="105" t="n">
        <v>2479</v>
      </c>
      <c r="N790" s="105" t="n">
        <v>2157</v>
      </c>
      <c r="O790" s="20" t="inlineStr">
        <is>
          <t>https://magic-kniga.ru/items/24366</t>
        </is>
      </c>
      <c r="Q790" s="66" t="inlineStr">
        <is>
          <t>Мало</t>
        </is>
      </c>
      <c r="R790" s="20" t="n">
        <v>2</v>
      </c>
      <c r="V790" s="36">
        <f>MATCH(R791,discounts!A:A)</f>
        <v/>
      </c>
      <c r="W790" s="36">
        <f>ADDRESS(V791,$F$7+1,,,"discounts")</f>
        <v/>
      </c>
      <c r="X790" s="36">
        <f>ROUND(IF(ISNA(IF($F$7=0,0,INDIRECT(W791))),0,IF($F$7=0,0,INDIRECT(W791))),0)</f>
        <v/>
      </c>
    </row>
    <row r="791">
      <c r="B791" s="86" t="n"/>
      <c r="C791" s="22" t="n">
        <v>24455</v>
      </c>
      <c r="E791" s="22" t="inlineStr">
        <is>
          <t>На языке карт Таро. Психологические заметки таролога</t>
        </is>
      </c>
      <c r="F791" s="105">
        <f>ROUNDUP(N792-(N792/100*X792),0)</f>
        <v/>
      </c>
      <c r="H791" s="22" t="inlineStr">
        <is>
          <t>Весь</t>
        </is>
      </c>
      <c r="I791" s="22" t="n">
        <v>2016</v>
      </c>
      <c r="J791" s="75" t="inlineStr">
        <is>
          <t>9785957330332</t>
        </is>
      </c>
      <c r="K791" s="75" t="inlineStr">
        <is>
          <t>Книги</t>
        </is>
      </c>
      <c r="L791" s="22">
        <f>ROUND(100-(F792/(M792/100)),0)</f>
        <v/>
      </c>
      <c r="M791" s="105" t="n">
        <v>1462</v>
      </c>
      <c r="N791" s="105" t="n">
        <v>1272</v>
      </c>
      <c r="O791" s="20" t="inlineStr">
        <is>
          <t>https://magic-kniga.ru/items/24455</t>
        </is>
      </c>
      <c r="Q791" s="66" t="inlineStr">
        <is>
          <t>Мало</t>
        </is>
      </c>
      <c r="R791" s="20" t="n">
        <v>2</v>
      </c>
      <c r="V791" s="36">
        <f>MATCH(R792,discounts!A:A)</f>
        <v/>
      </c>
      <c r="W791" s="36">
        <f>ADDRESS(V792,$F$7+1,,,"discounts")</f>
        <v/>
      </c>
      <c r="X791" s="36">
        <f>ROUND(IF(ISNA(IF($F$7=0,0,INDIRECT(W792))),0,IF($F$7=0,0,INDIRECT(W792))),0)</f>
        <v/>
      </c>
    </row>
    <row r="792">
      <c r="B792" s="86" t="n"/>
      <c r="C792" s="22" t="n">
        <v>12939</v>
      </c>
      <c r="D792" s="22" t="inlineStr">
        <is>
          <t>Странников В. Ю.</t>
        </is>
      </c>
      <c r="E792" s="22" t="inlineStr">
        <is>
          <t>Практики гадания: расклады Таро</t>
        </is>
      </c>
      <c r="F792" s="105">
        <f>ROUNDUP(N793-(N793/100*X793),0)</f>
        <v/>
      </c>
      <c r="H792" s="22" t="inlineStr">
        <is>
          <t>Профит-Стайл</t>
        </is>
      </c>
      <c r="I792" s="22" t="n">
        <v>2021</v>
      </c>
      <c r="J792" s="75" t="inlineStr">
        <is>
          <t>9785988575696</t>
        </is>
      </c>
      <c r="K792" s="75" t="inlineStr">
        <is>
          <t>Книги</t>
        </is>
      </c>
      <c r="L792" s="22">
        <f>ROUND(100-(F793/(M793/100)),0)</f>
        <v/>
      </c>
      <c r="M792" s="105" t="n">
        <v>321</v>
      </c>
      <c r="N792" s="105" t="n">
        <v>280</v>
      </c>
      <c r="O792" s="20" t="inlineStr">
        <is>
          <t>https://magic-kniga.ru/items/12939</t>
        </is>
      </c>
      <c r="Q792" s="66" t="inlineStr">
        <is>
          <t>Мало</t>
        </is>
      </c>
      <c r="R792" s="20" t="n">
        <v>4</v>
      </c>
      <c r="V792" s="36">
        <f>MATCH(R793,discounts!A:A)</f>
        <v/>
      </c>
      <c r="W792" s="36">
        <f>ADDRESS(V793,$F$7+1,,,"discounts")</f>
        <v/>
      </c>
      <c r="X792" s="36">
        <f>ROUND(IF(ISNA(IF($F$7=0,0,INDIRECT(W793))),0,IF($F$7=0,0,INDIRECT(W793))),0)</f>
        <v/>
      </c>
    </row>
    <row r="793">
      <c r="B793" s="86" t="n"/>
      <c r="C793" s="22" t="n">
        <v>1443</v>
      </c>
      <c r="D793" s="22" t="inlineStr">
        <is>
          <t>Довгаль Е.С.</t>
        </is>
      </c>
      <c r="E793" s="22" t="inlineStr">
        <is>
          <t>Таро Искусство древних святилищ</t>
        </is>
      </c>
      <c r="F793" s="105">
        <f>ROUNDUP(N794-(N794/100*X794),0)</f>
        <v/>
      </c>
      <c r="H793" s="22" t="inlineStr">
        <is>
          <t>Велигор</t>
        </is>
      </c>
      <c r="I793" s="22" t="n">
        <v>2007</v>
      </c>
      <c r="J793" s="75" t="inlineStr">
        <is>
          <t>9785700504829</t>
        </is>
      </c>
      <c r="K793" s="75" t="inlineStr">
        <is>
          <t>Книги</t>
        </is>
      </c>
      <c r="L793" s="22">
        <f>ROUND(100-(F794/(M794/100)),0)</f>
        <v/>
      </c>
      <c r="M793" s="105" t="n">
        <v>349</v>
      </c>
      <c r="N793" s="105" t="n">
        <v>304</v>
      </c>
      <c r="O793" s="20" t="inlineStr">
        <is>
          <t>https://magic-kniga.ru/items/1443</t>
        </is>
      </c>
      <c r="Q793" s="66" t="inlineStr">
        <is>
          <t>Мало</t>
        </is>
      </c>
      <c r="R793" s="20" t="n">
        <v>6</v>
      </c>
      <c r="V793" s="36">
        <f>MATCH(R794,discounts!A:A)</f>
        <v/>
      </c>
      <c r="W793" s="36">
        <f>ADDRESS(V794,$F$7+1,,,"discounts")</f>
        <v/>
      </c>
      <c r="X793" s="36">
        <f>ROUND(IF(ISNA(IF($F$7=0,0,INDIRECT(W794))),0,IF($F$7=0,0,INDIRECT(W794))),0)</f>
        <v/>
      </c>
    </row>
    <row r="794">
      <c r="B794" s="86" t="n"/>
      <c r="C794" s="22" t="n">
        <v>7362</v>
      </c>
      <c r="D794" s="22" t="inlineStr">
        <is>
          <t>Маккой Э.</t>
        </is>
      </c>
      <c r="E794" s="22" t="inlineStr">
        <is>
          <t>Кармическое Таро. Прошлые жизни и путь вашей души</t>
        </is>
      </c>
      <c r="F794" s="105">
        <f>ROUNDUP(N795-(N795/100*X795),0)</f>
        <v/>
      </c>
      <c r="H794" s="22" t="inlineStr">
        <is>
          <t>Весь</t>
        </is>
      </c>
      <c r="I794" s="22" t="n">
        <v>2010</v>
      </c>
      <c r="J794" s="75" t="inlineStr">
        <is>
          <t>9785957322535</t>
        </is>
      </c>
      <c r="K794" s="75" t="inlineStr">
        <is>
          <t>Книги</t>
        </is>
      </c>
      <c r="L794" s="22">
        <f>ROUND(100-(F795/(M795/100)),0)</f>
        <v/>
      </c>
      <c r="M794" s="105" t="n">
        <v>929</v>
      </c>
      <c r="N794" s="105" t="n">
        <v>809</v>
      </c>
      <c r="O794" s="20" t="inlineStr">
        <is>
          <t>https://magic-kniga.ru/items/7362</t>
        </is>
      </c>
      <c r="Q794" s="66" t="inlineStr">
        <is>
          <t>Мало</t>
        </is>
      </c>
      <c r="R794" s="20" t="n">
        <v>2</v>
      </c>
      <c r="V794" s="36">
        <f>MATCH(R795,discounts!A:A)</f>
        <v/>
      </c>
      <c r="W794" s="36">
        <f>ADDRESS(V795,$F$7+1,,,"discounts")</f>
        <v/>
      </c>
      <c r="X794" s="36">
        <f>ROUND(IF(ISNA(IF($F$7=0,0,INDIRECT(W795))),0,IF($F$7=0,0,INDIRECT(W795))),0)</f>
        <v/>
      </c>
    </row>
    <row r="795">
      <c r="B795" s="86" t="n"/>
      <c r="C795" s="22" t="n">
        <v>19612</v>
      </c>
      <c r="D795" s="22" t="inlineStr">
        <is>
          <t>Бурцева Л</t>
        </is>
      </c>
      <c r="E795" s="22" t="inlineStr">
        <is>
          <t>Арканы Таро. Великие символы чисел</t>
        </is>
      </c>
      <c r="F795" s="105">
        <f>ROUNDUP(N796-(N796/100*X796),0)</f>
        <v/>
      </c>
      <c r="H795" s="22" t="inlineStr">
        <is>
          <t>Амрита-русь</t>
        </is>
      </c>
      <c r="I795" s="22" t="n">
        <v>2015</v>
      </c>
      <c r="J795" s="75" t="inlineStr">
        <is>
          <t>9785000534137</t>
        </is>
      </c>
      <c r="K795" s="75" t="inlineStr">
        <is>
          <t>Книги</t>
        </is>
      </c>
      <c r="L795" s="22">
        <f>ROUND(100-(F796/(M796/100)),0)</f>
        <v/>
      </c>
      <c r="M795" s="105" t="n">
        <v>147</v>
      </c>
      <c r="N795" s="105" t="n">
        <v>128</v>
      </c>
      <c r="O795" s="20" t="inlineStr">
        <is>
          <t>https://magic-kniga.ru/items/19612</t>
        </is>
      </c>
      <c r="Q795" s="66" t="inlineStr">
        <is>
          <t>Мало</t>
        </is>
      </c>
      <c r="R795" s="20" t="n">
        <v>2</v>
      </c>
      <c r="V795" s="36">
        <f>MATCH(R796,discounts!A:A)</f>
        <v/>
      </c>
      <c r="W795" s="36">
        <f>ADDRESS(V796,$F$7+1,,,"discounts")</f>
        <v/>
      </c>
      <c r="X795" s="36">
        <f>ROUND(IF(ISNA(IF($F$7=0,0,INDIRECT(W796))),0,IF($F$7=0,0,INDIRECT(W796))),0)</f>
        <v/>
      </c>
    </row>
    <row r="796" ht="15" customHeight="1">
      <c r="B796" s="88" t="inlineStr">
        <is>
          <t>Фен-Шуй для долголетия</t>
        </is>
      </c>
    </row>
    <row r="797">
      <c r="B797" s="86" t="n"/>
      <c r="C797" s="22" t="n">
        <v>17178</v>
      </c>
      <c r="E797" s="22" t="inlineStr">
        <is>
          <t>Брошюра Шары здоровья</t>
        </is>
      </c>
      <c r="F797" s="105">
        <f>ROUNDUP(N798-(N798/100*X798),0)</f>
        <v/>
      </c>
      <c r="H797" s="22" t="inlineStr">
        <is>
          <t>Giftman</t>
        </is>
      </c>
      <c r="I797" s="22" t="n">
        <v>2013</v>
      </c>
      <c r="J797" s="75" t="inlineStr">
        <is>
          <t>4690498031684</t>
        </is>
      </c>
      <c r="K797" s="75" t="inlineStr">
        <is>
          <t>Книги</t>
        </is>
      </c>
      <c r="L797" s="22">
        <f>ROUND(100-(F798/(M798/100)),0)</f>
        <v/>
      </c>
      <c r="M797" s="105" t="n">
        <v>67</v>
      </c>
      <c r="N797" s="105" t="n">
        <v>59</v>
      </c>
      <c r="O797" s="20" t="inlineStr">
        <is>
          <t>https://magic-kniga.ru/items/17178</t>
        </is>
      </c>
      <c r="Q797" s="66" t="inlineStr">
        <is>
          <t>Больше 10</t>
        </is>
      </c>
      <c r="R797" s="20" t="n">
        <v>12</v>
      </c>
      <c r="V797" s="36">
        <f>MATCH(R798,discounts!A:A)</f>
        <v/>
      </c>
      <c r="W797" s="36">
        <f>ADDRESS(V798,$F$7+1,,,"discounts")</f>
        <v/>
      </c>
      <c r="X797" s="36">
        <f>ROUND(IF(ISNA(IF($F$7=0,0,INDIRECT(W798))),0,IF($F$7=0,0,INDIRECT(W798))),0)</f>
        <v/>
      </c>
    </row>
    <row r="798" ht="15" customHeight="1">
      <c r="B798" s="88" t="inlineStr">
        <is>
          <t>Фен-Шуй для успеха</t>
        </is>
      </c>
    </row>
    <row r="799">
      <c r="B799" s="86" t="n"/>
      <c r="C799" s="22" t="n">
        <v>13898</v>
      </c>
      <c r="D799" s="22" t="inlineStr">
        <is>
          <t>Костенко Андрей</t>
        </is>
      </c>
      <c r="E799" s="22" t="inlineStr">
        <is>
          <t>Ваш Гороскоп и Фэн-шуй 2014: уникальное предсказание на каждый день</t>
        </is>
      </c>
      <c r="F799" s="105">
        <f>ROUNDUP(N800-(N800/100*X800),0)</f>
        <v/>
      </c>
      <c r="H799" s="22" t="inlineStr">
        <is>
          <t>София</t>
        </is>
      </c>
      <c r="I799" s="22" t="n">
        <v>2013</v>
      </c>
      <c r="J799" s="75" t="inlineStr">
        <is>
          <t>9785399005164</t>
        </is>
      </c>
      <c r="K799" s="75" t="inlineStr">
        <is>
          <t>Книги</t>
        </is>
      </c>
      <c r="L799" s="22">
        <f>ROUND(100-(F800/(M800/100)),0)</f>
        <v/>
      </c>
      <c r="M799" s="105" t="n">
        <v>93</v>
      </c>
      <c r="N799" s="105" t="n">
        <v>81</v>
      </c>
      <c r="O799" s="20" t="inlineStr">
        <is>
          <t>https://magic-kniga.ru/items/13898</t>
        </is>
      </c>
      <c r="Q799" s="66" t="inlineStr">
        <is>
          <t>Мало</t>
        </is>
      </c>
      <c r="R799" s="20" t="n">
        <v>7</v>
      </c>
      <c r="V799" s="36">
        <f>MATCH(R800,discounts!A:A)</f>
        <v/>
      </c>
      <c r="W799" s="36">
        <f>ADDRESS(V800,$F$7+1,,,"discounts")</f>
        <v/>
      </c>
      <c r="X799" s="36">
        <f>ROUND(IF(ISNA(IF($F$7=0,0,INDIRECT(W800))),0,IF($F$7=0,0,INDIRECT(W800))),0)</f>
        <v/>
      </c>
    </row>
    <row r="800" ht="15" customHeight="1">
      <c r="B800" s="88" t="inlineStr">
        <is>
          <t>Фен-Шуй для начинающих</t>
        </is>
      </c>
    </row>
    <row r="801">
      <c r="B801" s="86" t="n"/>
      <c r="C801" s="22" t="n">
        <v>24357</v>
      </c>
      <c r="D801" s="22" t="inlineStr">
        <is>
          <t>Некрасова С.</t>
        </is>
      </c>
      <c r="E801" s="22" t="inlineStr">
        <is>
          <t>Фэн-шуй. Ваш путь Благополучия</t>
        </is>
      </c>
      <c r="F801" s="105">
        <f>ROUNDUP(N802-(N802/100*X802),0)</f>
        <v/>
      </c>
      <c r="H801" s="22" t="inlineStr">
        <is>
          <t>Профит-Стайл</t>
        </is>
      </c>
      <c r="I801" s="22" t="n">
        <v>2018</v>
      </c>
      <c r="J801" s="75" t="inlineStr">
        <is>
          <t>9785988575740</t>
        </is>
      </c>
      <c r="K801" s="75" t="inlineStr">
        <is>
          <t>Книги</t>
        </is>
      </c>
      <c r="L801" s="22">
        <f>ROUND(100-(F802/(M802/100)),0)</f>
        <v/>
      </c>
      <c r="M801" s="105" t="n">
        <v>480</v>
      </c>
      <c r="N801" s="105" t="n">
        <v>418</v>
      </c>
      <c r="O801" s="20" t="inlineStr">
        <is>
          <t>https://magic-kniga.ru/items/24357</t>
        </is>
      </c>
      <c r="Q801" s="66" t="inlineStr">
        <is>
          <t>Мало</t>
        </is>
      </c>
      <c r="R801" s="20" t="n">
        <v>3</v>
      </c>
      <c r="V801" s="36">
        <f>MATCH(R802,discounts!A:A)</f>
        <v/>
      </c>
      <c r="W801" s="36">
        <f>ADDRESS(V802,$F$7+1,,,"discounts")</f>
        <v/>
      </c>
      <c r="X801" s="36">
        <f>ROUND(IF(ISNA(IF($F$7=0,0,INDIRECT(W802))),0,IF($F$7=0,0,INDIRECT(W802))),0)</f>
        <v/>
      </c>
    </row>
    <row r="802" ht="15" customHeight="1">
      <c r="B802" s="88" t="inlineStr">
        <is>
          <t>Школа Майтрейи</t>
        </is>
      </c>
    </row>
    <row r="803">
      <c r="B803" s="86" t="n"/>
      <c r="C803" s="22" t="n">
        <v>20401</v>
      </c>
      <c r="D803" s="22" t="inlineStr">
        <is>
          <t>Климкевич Светлана Титовна</t>
        </is>
      </c>
      <c r="E803" s="22" t="inlineStr">
        <is>
          <t>Майтрейя. Поиск духовного сознания</t>
        </is>
      </c>
      <c r="F803" s="105">
        <f>ROUNDUP(N804-(N804/100*X804),0)</f>
        <v/>
      </c>
      <c r="H803" s="22" t="inlineStr">
        <is>
          <t>Велигор</t>
        </is>
      </c>
      <c r="I803" s="22" t="n">
        <v>2014</v>
      </c>
      <c r="J803" s="75" t="inlineStr">
        <is>
          <t>2100000204014</t>
        </is>
      </c>
      <c r="K803" s="75" t="inlineStr">
        <is>
          <t>Книги</t>
        </is>
      </c>
      <c r="L803" s="22">
        <f>ROUND(100-(F804/(M804/100)),0)</f>
        <v/>
      </c>
      <c r="M803" s="105" t="n">
        <v>510</v>
      </c>
      <c r="N803" s="105" t="n">
        <v>444</v>
      </c>
      <c r="O803" s="20" t="inlineStr">
        <is>
          <t>https://magic-kniga.ru/items/20401</t>
        </is>
      </c>
      <c r="Q803" s="66" t="inlineStr">
        <is>
          <t>Мало</t>
        </is>
      </c>
      <c r="R803" s="20" t="n">
        <v>6</v>
      </c>
      <c r="V803" s="36">
        <f>MATCH(R804,discounts!A:A)</f>
        <v/>
      </c>
      <c r="W803" s="36">
        <f>ADDRESS(V804,$F$7+1,,,"discounts")</f>
        <v/>
      </c>
      <c r="X803" s="36">
        <f>ROUND(IF(ISNA(IF($F$7=0,0,INDIRECT(W804))),0,IF($F$7=0,0,INDIRECT(W804))),0)</f>
        <v/>
      </c>
    </row>
    <row r="804" ht="15" customHeight="1">
      <c r="B804" s="88" t="inlineStr">
        <is>
          <t>Эниология</t>
        </is>
      </c>
    </row>
    <row r="805">
      <c r="B805" s="86" t="n"/>
      <c r="C805" s="22" t="n">
        <v>13524</v>
      </c>
      <c r="D805" s="22" t="inlineStr">
        <is>
          <t>Вяткин Аркадий</t>
        </is>
      </c>
      <c r="E805" s="22" t="inlineStr">
        <is>
          <t>Гримасы богини Энио</t>
        </is>
      </c>
      <c r="F805" s="105">
        <f>ROUNDUP(N806-(N806/100*X806),0)</f>
        <v/>
      </c>
      <c r="H805" s="22" t="inlineStr">
        <is>
          <t>Пилигрим-Пресс</t>
        </is>
      </c>
      <c r="I805" s="22" t="n">
        <v>2007</v>
      </c>
      <c r="J805" s="75" t="inlineStr">
        <is>
          <t>9785982350510</t>
        </is>
      </c>
      <c r="K805" s="75" t="inlineStr">
        <is>
          <t>Книги</t>
        </is>
      </c>
      <c r="L805" s="22">
        <f>ROUND(100-(F806/(M806/100)),0)</f>
        <v/>
      </c>
      <c r="M805" s="105" t="n">
        <v>819</v>
      </c>
      <c r="N805" s="105" t="n">
        <v>713</v>
      </c>
      <c r="O805" s="20" t="inlineStr">
        <is>
          <t>https://magic-kniga.ru/items/13524</t>
        </is>
      </c>
      <c r="Q805" s="66" t="inlineStr">
        <is>
          <t>Мало</t>
        </is>
      </c>
      <c r="R805" s="20" t="n">
        <v>2</v>
      </c>
      <c r="V805" s="36">
        <f>MATCH(R806,discounts!A:A)</f>
        <v/>
      </c>
      <c r="W805" s="36">
        <f>ADDRESS(V806,$F$7+1,,,"discounts")</f>
        <v/>
      </c>
      <c r="X805" s="36">
        <f>ROUND(IF(ISNA(IF($F$7=0,0,INDIRECT(W806))),0,IF($F$7=0,0,INDIRECT(W806))),0)</f>
        <v/>
      </c>
    </row>
    <row r="806" ht="15" customHeight="1">
      <c r="B806" s="88" t="inlineStr">
        <is>
          <t>Притчи</t>
        </is>
      </c>
    </row>
    <row r="807">
      <c r="B807" s="86" t="n"/>
      <c r="C807" s="22" t="n">
        <v>19717</v>
      </c>
      <c r="D807" s="22" t="inlineStr">
        <is>
          <t>Безымянная Ольга</t>
        </is>
      </c>
      <c r="E807" s="22" t="inlineStr">
        <is>
          <t>Притчи о вере, мудрости и любви</t>
        </is>
      </c>
      <c r="F807" s="105">
        <f>ROUNDUP(N808-(N808/100*X808),0)</f>
        <v/>
      </c>
      <c r="H807" s="22" t="inlineStr">
        <is>
          <t>Амрита-русь</t>
        </is>
      </c>
      <c r="I807" s="22" t="n">
        <v>2013</v>
      </c>
      <c r="J807" s="75" t="inlineStr">
        <is>
          <t>9785413011751</t>
        </is>
      </c>
      <c r="K807" s="75" t="inlineStr">
        <is>
          <t>Книги</t>
        </is>
      </c>
      <c r="L807" s="22">
        <f>ROUND(100-(F808/(M808/100)),0)</f>
        <v/>
      </c>
      <c r="M807" s="105" t="n">
        <v>880</v>
      </c>
      <c r="N807" s="105" t="n">
        <v>766</v>
      </c>
      <c r="O807" s="20" t="inlineStr">
        <is>
          <t>https://magic-kniga.ru/items/19717</t>
        </is>
      </c>
      <c r="Q807" s="66" t="inlineStr">
        <is>
          <t>Мало</t>
        </is>
      </c>
      <c r="R807" s="20" t="n">
        <v>2</v>
      </c>
      <c r="V807" s="36">
        <f>MATCH(R808,discounts!A:A)</f>
        <v/>
      </c>
      <c r="W807" s="36">
        <f>ADDRESS(V808,$F$7+1,,,"discounts")</f>
        <v/>
      </c>
      <c r="X807" s="36">
        <f>ROUND(_xlfn.SINGLE(IF(ISNA(_xlfn.SINGLE(IF($F$7=0,0,INDIRECT(W808)))),0,IF($F$7=0,0,INDIRECT(W808)))),0)</f>
        <v/>
      </c>
    </row>
    <row r="808">
      <c r="B808" s="86" t="n"/>
      <c r="C808" s="22" t="n">
        <v>22972</v>
      </c>
      <c r="D808" s="22" t="inlineStr">
        <is>
          <t>Ошо (Osho) - Шри Раджниш</t>
        </is>
      </c>
      <c r="E808" s="22" t="inlineStr">
        <is>
          <t>Неутолимая жажда познания. Истории и притчи от великого мастера</t>
        </is>
      </c>
      <c r="F808" s="105">
        <f>ROUNDUP(N809-(N809/100*X809),0)</f>
        <v/>
      </c>
      <c r="H808" s="22" t="inlineStr">
        <is>
          <t>Весь</t>
        </is>
      </c>
      <c r="I808" s="22" t="n">
        <v>2014</v>
      </c>
      <c r="J808" s="75" t="inlineStr">
        <is>
          <t>9785957326021</t>
        </is>
      </c>
      <c r="K808" s="75" t="inlineStr">
        <is>
          <t>Книги</t>
        </is>
      </c>
      <c r="L808" s="22">
        <f>ROUND(100-(F809/(M809/100)),0)</f>
        <v/>
      </c>
      <c r="M808" s="105" t="n">
        <v>1739</v>
      </c>
      <c r="N808" s="105" t="n">
        <v>1513</v>
      </c>
      <c r="O808" s="20" t="inlineStr">
        <is>
          <t>https://magic-kniga.ru/items/22972</t>
        </is>
      </c>
      <c r="Q808" s="66" t="inlineStr">
        <is>
          <t>Мало</t>
        </is>
      </c>
      <c r="R808" s="20" t="n">
        <v>4</v>
      </c>
      <c r="V808" s="36">
        <f>MATCH(R809,discounts!A:A)</f>
        <v/>
      </c>
      <c r="W808" s="36">
        <f>ADDRESS(V809,$F$7+1,,,"discounts")</f>
        <v/>
      </c>
      <c r="X808" s="36">
        <f>ROUND(_xlfn.SINGLE(IF(ISNA(_xlfn.SINGLE(IF($F$7=0,0,INDIRECT(W809)))),0,IF($F$7=0,0,INDIRECT(W809)))),0)</f>
        <v/>
      </c>
    </row>
    <row r="809">
      <c r="B809" s="86" t="n"/>
      <c r="C809" s="22" t="n">
        <v>17155</v>
      </c>
      <c r="D809" s="22" t="inlineStr">
        <is>
          <t>Климов Юрий</t>
        </is>
      </c>
      <c r="E809" s="22" t="inlineStr">
        <is>
          <t>Притчи. Страна желаний</t>
        </is>
      </c>
      <c r="F809" s="105">
        <f>ROUNDUP(N810-(N810/100*X810),0)</f>
        <v/>
      </c>
      <c r="H809" s="22" t="inlineStr">
        <is>
          <t>Амрита-русь</t>
        </is>
      </c>
      <c r="I809" s="22" t="n">
        <v>2013</v>
      </c>
      <c r="J809" s="75" t="inlineStr">
        <is>
          <t>9785906304797</t>
        </is>
      </c>
      <c r="K809" s="75" t="inlineStr">
        <is>
          <t>Книги</t>
        </is>
      </c>
      <c r="L809" s="22">
        <f>ROUND(100-(F810/(M810/100)),0)</f>
        <v/>
      </c>
      <c r="M809" s="105" t="n">
        <v>67</v>
      </c>
      <c r="N809" s="105" t="n">
        <v>59</v>
      </c>
      <c r="O809" s="20" t="inlineStr">
        <is>
          <t>https://magic-kniga.ru/items/17155</t>
        </is>
      </c>
      <c r="Q809" s="66" t="inlineStr">
        <is>
          <t>Мало</t>
        </is>
      </c>
      <c r="R809" s="20" t="n">
        <v>7</v>
      </c>
      <c r="V809" s="36">
        <f>MATCH(R810,discounts!A:A)</f>
        <v/>
      </c>
      <c r="W809" s="36">
        <f>ADDRESS(V810,$F$7+1,,,"discounts")</f>
        <v/>
      </c>
      <c r="X809" s="36">
        <f>ROUND(_xlfn.SINGLE(IF(ISNA(_xlfn.SINGLE(IF($F$7=0,0,INDIRECT(W810)))),0,IF($F$7=0,0,INDIRECT(W810)))),0)</f>
        <v/>
      </c>
    </row>
    <row r="810" ht="15" customHeight="1">
      <c r="B810" s="88" t="inlineStr">
        <is>
          <t>Религии мира</t>
        </is>
      </c>
    </row>
    <row r="811">
      <c r="B811" s="86" t="n"/>
      <c r="C811" s="22" t="n">
        <v>14144</v>
      </c>
      <c r="D811" s="22" t="inlineStr">
        <is>
          <t>Билл Дювендак</t>
        </is>
      </c>
      <c r="E811" s="22" t="inlineStr">
        <is>
          <t>Пробуждение Люцифера</t>
        </is>
      </c>
      <c r="F811" s="105">
        <f>ROUNDUP(N812-(N812/100*X812),0)</f>
        <v/>
      </c>
      <c r="H811" s="22" t="inlineStr">
        <is>
          <t>Велигор</t>
        </is>
      </c>
      <c r="I811" s="22" t="n">
        <v>2022</v>
      </c>
      <c r="J811" s="75" t="inlineStr">
        <is>
          <t>9785917421476</t>
        </is>
      </c>
      <c r="K811" s="75" t="inlineStr">
        <is>
          <t>Книги</t>
        </is>
      </c>
      <c r="L811" s="22">
        <f>ROUND(100-(F812/(M812/100)),0)</f>
        <v/>
      </c>
      <c r="M811" s="105" t="n">
        <v>450</v>
      </c>
      <c r="N811" s="105" t="n">
        <v>392</v>
      </c>
      <c r="O811" s="20" t="inlineStr">
        <is>
          <t>https://magic-kniga.ru/items/14144</t>
        </is>
      </c>
      <c r="Q811" s="66" t="inlineStr">
        <is>
          <t>Мало</t>
        </is>
      </c>
      <c r="R811" s="20" t="n">
        <v>8</v>
      </c>
      <c r="S811" s="22" t="n">
        <v>18</v>
      </c>
      <c r="V811" s="36">
        <f>MATCH(R812,discounts!A:A)</f>
        <v/>
      </c>
      <c r="W811" s="36">
        <f>ADDRESS(V812,$F$7+1,,,"discounts")</f>
        <v/>
      </c>
      <c r="X811" s="36">
        <f>ROUND(_xlfn.SINGLE(IF(ISNA(_xlfn.SINGLE(IF($F$7=0,0,INDIRECT(W812)))),0,IF($F$7=0,0,INDIRECT(W812)))),0)</f>
        <v/>
      </c>
    </row>
    <row r="812">
      <c r="B812" s="86" t="n"/>
      <c r="C812" s="22" t="n">
        <v>16767</v>
      </c>
      <c r="D812" s="22" t="inlineStr">
        <is>
          <t>Госвами С.Д.</t>
        </is>
      </c>
      <c r="E812" s="22" t="inlineStr">
        <is>
          <t>Правдивость - последняя опора религии</t>
        </is>
      </c>
      <c r="F812" s="105">
        <f>ROUNDUP(N813-(N813/100*X813),0)</f>
        <v/>
      </c>
      <c r="H812" s="22" t="inlineStr">
        <is>
          <t>Философская Книга</t>
        </is>
      </c>
      <c r="I812" s="22" t="n">
        <v>2012</v>
      </c>
      <c r="J812" s="75" t="inlineStr">
        <is>
          <t>9785820501067</t>
        </is>
      </c>
      <c r="K812" s="75" t="inlineStr">
        <is>
          <t>Книги</t>
        </is>
      </c>
      <c r="L812" s="22">
        <f>ROUND(100-(F813/(M813/100)),0)</f>
        <v/>
      </c>
      <c r="M812" s="105" t="n">
        <v>2666</v>
      </c>
      <c r="N812" s="105" t="n">
        <v>2320</v>
      </c>
      <c r="O812" s="20" t="inlineStr">
        <is>
          <t>https://magic-kniga.ru/items/16767</t>
        </is>
      </c>
      <c r="Q812" s="66" t="inlineStr">
        <is>
          <t>Мало</t>
        </is>
      </c>
      <c r="R812" s="20" t="n">
        <v>6</v>
      </c>
      <c r="V812" s="36">
        <f>MATCH(R813,discounts!A:A)</f>
        <v/>
      </c>
      <c r="W812" s="36">
        <f>ADDRESS(V813,$F$7+1,,,"discounts")</f>
        <v/>
      </c>
      <c r="X812" s="36">
        <f>ROUND(_xlfn.SINGLE(IF(ISNA(_xlfn.SINGLE(IF($F$7=0,0,INDIRECT(W813)))),0,IF($F$7=0,0,INDIRECT(W813)))),0)</f>
        <v/>
      </c>
    </row>
    <row r="813">
      <c r="B813" s="86" t="n"/>
      <c r="C813" s="22" t="n">
        <v>19095</v>
      </c>
      <c r="D813" s="22" t="inlineStr">
        <is>
          <t>Шир О.</t>
        </is>
      </c>
      <c r="E813" s="22" t="inlineStr">
        <is>
          <t>Молитва на ночь</t>
        </is>
      </c>
      <c r="F813" s="105">
        <f>ROUNDUP(N814-(N814/100*X814),0)</f>
        <v/>
      </c>
      <c r="H813" s="22" t="inlineStr">
        <is>
          <t>Текст</t>
        </is>
      </c>
      <c r="I813" s="22" t="n">
        <v>2013</v>
      </c>
      <c r="J813" s="75" t="inlineStr">
        <is>
          <t>9785751611354</t>
        </is>
      </c>
      <c r="K813" s="75" t="inlineStr">
        <is>
          <t>Книги</t>
        </is>
      </c>
      <c r="L813" s="22">
        <f>ROUND(100-(F814/(M814/100)),0)</f>
        <v/>
      </c>
      <c r="M813" s="105" t="n">
        <v>147</v>
      </c>
      <c r="N813" s="105" t="n">
        <v>128</v>
      </c>
      <c r="O813" s="20" t="inlineStr">
        <is>
          <t>https://magic-kniga.ru/items/19095</t>
        </is>
      </c>
      <c r="Q813" s="66" t="inlineStr">
        <is>
          <t>Мало</t>
        </is>
      </c>
      <c r="R813" s="20" t="n">
        <v>7</v>
      </c>
      <c r="V813" s="36">
        <f>MATCH(R814,discounts!A:A)</f>
        <v/>
      </c>
      <c r="W813" s="36">
        <f>ADDRESS(V814,$F$7+1,,,"discounts")</f>
        <v/>
      </c>
      <c r="X813" s="36">
        <f>ROUND(_xlfn.SINGLE(IF(ISNA(_xlfn.SINGLE(IF($F$7=0,0,INDIRECT(W814)))),0,IF($F$7=0,0,INDIRECT(W814)))),0)</f>
        <v/>
      </c>
    </row>
    <row r="814">
      <c r="B814" s="86" t="n"/>
      <c r="C814" s="22" t="n">
        <v>25101</v>
      </c>
      <c r="D814" s="22" t="inlineStr">
        <is>
          <t>Йог Рамачарака</t>
        </is>
      </c>
      <c r="E814" s="22" t="inlineStr">
        <is>
          <t>Религии и тайные учения Востока</t>
        </is>
      </c>
      <c r="F814" s="105">
        <f>ROUNDUP(N815-(N815/100*X815),0)</f>
        <v/>
      </c>
      <c r="H814" s="22" t="inlineStr">
        <is>
          <t>Медков</t>
        </is>
      </c>
      <c r="I814" s="22" t="n">
        <v>2016</v>
      </c>
      <c r="J814" s="75" t="inlineStr">
        <is>
          <t>9785902582915</t>
        </is>
      </c>
      <c r="K814" s="75" t="inlineStr">
        <is>
          <t>Книги</t>
        </is>
      </c>
      <c r="L814" s="22">
        <f>ROUND(100-(F815/(M815/100)),0)</f>
        <v/>
      </c>
      <c r="M814" s="105" t="n">
        <v>765</v>
      </c>
      <c r="N814" s="105" t="n">
        <v>666</v>
      </c>
      <c r="O814" s="20" t="inlineStr">
        <is>
          <t>https://magic-kniga.ru/items/25101</t>
        </is>
      </c>
      <c r="Q814" s="66" t="inlineStr">
        <is>
          <t>Мало</t>
        </is>
      </c>
      <c r="R814" s="20" t="n">
        <v>6</v>
      </c>
      <c r="V814" s="36">
        <f>MATCH(R815,discounts!A:A)</f>
        <v/>
      </c>
      <c r="W814" s="36">
        <f>ADDRESS(V815,$F$7+1,,,"discounts")</f>
        <v/>
      </c>
      <c r="X814" s="36">
        <f>ROUND(_xlfn.SINGLE(IF(ISNA(_xlfn.SINGLE(IF($F$7=0,0,INDIRECT(W815)))),0,IF($F$7=0,0,INDIRECT(W815)))),0)</f>
        <v/>
      </c>
    </row>
    <row r="815">
      <c r="B815" s="86" t="n"/>
      <c r="C815" s="22" t="n">
        <v>22210</v>
      </c>
      <c r="D815" s="22" t="inlineStr">
        <is>
          <t>Гурьев Н. Д.</t>
        </is>
      </c>
      <c r="E815" s="22" t="inlineStr">
        <is>
          <t>О временном пути к вечности. Религиозно-социальный очерк</t>
        </is>
      </c>
      <c r="F815" s="105">
        <f>ROUNDUP(N816-(N816/100*X816),0)</f>
        <v/>
      </c>
      <c r="H815" s="22" t="inlineStr">
        <is>
          <t>Крафт+</t>
        </is>
      </c>
      <c r="I815" s="22" t="n">
        <v>2005</v>
      </c>
      <c r="J815" s="75" t="inlineStr">
        <is>
          <t>9785936741081</t>
        </is>
      </c>
      <c r="K815" s="75" t="inlineStr">
        <is>
          <t>Книги</t>
        </is>
      </c>
      <c r="L815" s="22">
        <f>ROUND(100-(F816/(M816/100)),0)</f>
        <v/>
      </c>
      <c r="M815" s="105" t="n">
        <v>145</v>
      </c>
      <c r="N815" s="105" t="n">
        <v>127</v>
      </c>
      <c r="O815" s="20" t="inlineStr">
        <is>
          <t>https://magic-kniga.ru/items/22210</t>
        </is>
      </c>
      <c r="Q815" s="66" t="inlineStr">
        <is>
          <t>Мало</t>
        </is>
      </c>
      <c r="R815" s="20" t="n">
        <v>2</v>
      </c>
      <c r="V815" s="36">
        <f>MATCH(R816,discounts!A:A)</f>
        <v/>
      </c>
      <c r="W815" s="36">
        <f>ADDRESS(V816,$F$7+1,,,"discounts")</f>
        <v/>
      </c>
      <c r="X815" s="36">
        <f>ROUND(_xlfn.SINGLE(IF(ISNA(_xlfn.SINGLE(IF($F$7=0,0,INDIRECT(W816)))),0,IF($F$7=0,0,INDIRECT(W816)))),0)</f>
        <v/>
      </c>
    </row>
    <row r="816" ht="15" customHeight="1">
      <c r="B816" s="88" t="inlineStr">
        <is>
          <t>Веды</t>
        </is>
      </c>
    </row>
    <row r="817">
      <c r="B817" s="86" t="n"/>
      <c r="C817" s="22" t="n">
        <v>8183</v>
      </c>
      <c r="E817" s="22" t="inlineStr">
        <is>
          <t>Веды в эпоху глобализации</t>
        </is>
      </c>
      <c r="F817" s="105">
        <f>ROUNDUP(N818-(N818/100*X818),0)</f>
        <v/>
      </c>
      <c r="H817" s="22" t="inlineStr">
        <is>
          <t>Институт Общегуманитарных Исследований</t>
        </is>
      </c>
      <c r="I817" s="22" t="n">
        <v>2007</v>
      </c>
      <c r="J817" s="75" t="inlineStr">
        <is>
          <t>9785882302169</t>
        </is>
      </c>
      <c r="K817" s="75" t="inlineStr">
        <is>
          <t>Книги</t>
        </is>
      </c>
      <c r="L817" s="22">
        <f>ROUND(100-(F818/(M818/100)),0)</f>
        <v/>
      </c>
      <c r="M817" s="105" t="n">
        <v>262</v>
      </c>
      <c r="N817" s="105" t="n">
        <v>228</v>
      </c>
      <c r="O817" s="20" t="inlineStr">
        <is>
          <t>https://magic-kniga.ru/items/8183</t>
        </is>
      </c>
      <c r="Q817" s="66" t="inlineStr">
        <is>
          <t>Мало</t>
        </is>
      </c>
      <c r="R817" s="20" t="n">
        <v>3</v>
      </c>
      <c r="V817" s="36">
        <f>MATCH(R818,discounts!A:A)</f>
        <v/>
      </c>
      <c r="W817" s="36">
        <f>ADDRESS(V818,$F$7+1,,,"discounts")</f>
        <v/>
      </c>
      <c r="X817" s="36">
        <f>ROUND(IF(ISNA(IF($F$7=0,0,INDIRECT(W818))),0,IF($F$7=0,0,INDIRECT(W818))),0)</f>
        <v/>
      </c>
    </row>
    <row r="818" ht="15" customHeight="1">
      <c r="B818" s="88" t="inlineStr">
        <is>
          <t>Гороскоп</t>
        </is>
      </c>
    </row>
    <row r="819">
      <c r="B819" s="86" t="n"/>
      <c r="C819" s="22" t="n">
        <v>8917</v>
      </c>
      <c r="D819" s="22" t="inlineStr">
        <is>
          <t>Кульков Д.Е.</t>
        </is>
      </c>
      <c r="E819" s="22" t="inlineStr">
        <is>
          <t>Все гороскопы мира. Полная энциклопедия</t>
        </is>
      </c>
      <c r="F819" s="105">
        <f>ROUNDUP(N820-(N820/100*X820),0)</f>
        <v/>
      </c>
      <c r="H819" s="22" t="inlineStr">
        <is>
          <t>Рипол Классик</t>
        </is>
      </c>
      <c r="I819" s="22" t="n">
        <v>2018</v>
      </c>
      <c r="J819" s="75" t="inlineStr">
        <is>
          <t>9785386104269</t>
        </is>
      </c>
      <c r="K819" s="75" t="inlineStr">
        <is>
          <t>Книги</t>
        </is>
      </c>
      <c r="L819" s="22">
        <f>ROUND(100-(F820/(M820/100)),0)</f>
        <v/>
      </c>
      <c r="M819" s="105" t="n">
        <v>450</v>
      </c>
      <c r="N819" s="105" t="n">
        <v>392</v>
      </c>
      <c r="O819" s="20" t="inlineStr">
        <is>
          <t>https://magic-kniga.ru/items/8917</t>
        </is>
      </c>
      <c r="Q819" s="66" t="inlineStr">
        <is>
          <t>Мало</t>
        </is>
      </c>
      <c r="R819" s="20" t="n">
        <v>5</v>
      </c>
      <c r="V819" s="36">
        <f>MATCH(R820,discounts!A:A)</f>
        <v/>
      </c>
      <c r="W819" s="36">
        <f>ADDRESS(V820,$F$7+1,,,"discounts")</f>
        <v/>
      </c>
      <c r="X819" s="36">
        <f>ROUND(IF(ISNA(IF($F$7=0,0,INDIRECT(W820))),0,IF($F$7=0,0,INDIRECT(W820))),0)</f>
        <v/>
      </c>
    </row>
    <row r="820">
      <c r="B820" s="86" t="n"/>
      <c r="C820" s="22" t="n">
        <v>19300</v>
      </c>
      <c r="D820" s="22" t="inlineStr">
        <is>
          <t>Ноэль Тиль</t>
        </is>
      </c>
      <c r="E820" s="22" t="inlineStr">
        <is>
          <t>Гороскоп совместимости. Астрологические подсказки для идеальных отношений</t>
        </is>
      </c>
      <c r="F820" s="105">
        <f>ROUNDUP(N821-(N821/100*X821),0)</f>
        <v/>
      </c>
      <c r="H820" s="22" t="inlineStr">
        <is>
          <t>Весь</t>
        </is>
      </c>
      <c r="I820" s="22" t="n">
        <v>2013</v>
      </c>
      <c r="J820" s="75" t="inlineStr">
        <is>
          <t>9785957326274</t>
        </is>
      </c>
      <c r="K820" s="75" t="inlineStr">
        <is>
          <t>Книги</t>
        </is>
      </c>
      <c r="L820" s="22">
        <f>ROUND(100-(F821/(M821/100)),0)</f>
        <v/>
      </c>
      <c r="M820" s="105" t="n">
        <v>325</v>
      </c>
      <c r="N820" s="105" t="n">
        <v>283</v>
      </c>
      <c r="O820" s="20" t="inlineStr">
        <is>
          <t>https://magic-kniga.ru/items/19300</t>
        </is>
      </c>
      <c r="Q820" s="66" t="inlineStr">
        <is>
          <t>Мало</t>
        </is>
      </c>
      <c r="R820" s="20" t="n">
        <v>2</v>
      </c>
      <c r="V820" s="36">
        <f>MATCH(R821,discounts!A:A)</f>
        <v/>
      </c>
      <c r="W820" s="36">
        <f>ADDRESS(V821,$F$7+1,,,"discounts")</f>
        <v/>
      </c>
      <c r="X820" s="36">
        <f>ROUND(IF(ISNA(IF($F$7=0,0,INDIRECT(W821))),0,IF($F$7=0,0,INDIRECT(W821))),0)</f>
        <v/>
      </c>
    </row>
    <row r="821">
      <c r="B821" s="86" t="n"/>
      <c r="C821" s="22" t="n">
        <v>13588</v>
      </c>
      <c r="D821" s="22" t="inlineStr">
        <is>
          <t>Рыжов А. Н.</t>
        </is>
      </c>
      <c r="E821" s="22" t="inlineStr">
        <is>
          <t>Основы анализа гороскопа</t>
        </is>
      </c>
      <c r="F821" s="105">
        <f>ROUNDUP(N822-(N822/100*X822),0)</f>
        <v/>
      </c>
      <c r="H821" s="22" t="inlineStr">
        <is>
          <t>Профит-Стайл</t>
        </is>
      </c>
      <c r="I821" s="22" t="n">
        <v>2015</v>
      </c>
      <c r="J821" s="75" t="inlineStr">
        <is>
          <t>9785988573036</t>
        </is>
      </c>
      <c r="K821" s="75" t="inlineStr">
        <is>
          <t>Книги</t>
        </is>
      </c>
      <c r="L821" s="22">
        <f>ROUND(100-(F822/(M822/100)),0)</f>
        <v/>
      </c>
      <c r="M821" s="105" t="n">
        <v>819</v>
      </c>
      <c r="N821" s="105" t="n">
        <v>713</v>
      </c>
      <c r="O821" s="20" t="inlineStr">
        <is>
          <t>https://magic-kniga.ru/items/13588</t>
        </is>
      </c>
      <c r="Q821" s="66" t="inlineStr">
        <is>
          <t>Мало</t>
        </is>
      </c>
      <c r="R821" s="20" t="n">
        <v>2</v>
      </c>
      <c r="V821" s="36">
        <f>MATCH(R822,discounts!A:A)</f>
        <v/>
      </c>
      <c r="W821" s="36">
        <f>ADDRESS(V822,$F$7+1,,,"discounts")</f>
        <v/>
      </c>
      <c r="X821" s="36">
        <f>ROUND(IF(ISNA(IF($F$7=0,0,INDIRECT(W822))),0,IF($F$7=0,0,INDIRECT(W822))),0)</f>
        <v/>
      </c>
    </row>
    <row r="822">
      <c r="B822" s="86" t="n"/>
      <c r="C822" s="22" t="n">
        <v>13898</v>
      </c>
      <c r="D822" s="22" t="inlineStr">
        <is>
          <t>Костенко Андрей</t>
        </is>
      </c>
      <c r="E822" s="22" t="inlineStr">
        <is>
          <t>Ваш Гороскоп и Фэн-шуй 2014: уникальное предсказание на каждый день</t>
        </is>
      </c>
      <c r="F822" s="105">
        <f>ROUNDUP(N823-(N823/100*X823),0)</f>
        <v/>
      </c>
      <c r="H822" s="22" t="inlineStr">
        <is>
          <t>София</t>
        </is>
      </c>
      <c r="I822" s="22" t="n">
        <v>2013</v>
      </c>
      <c r="J822" s="75" t="inlineStr">
        <is>
          <t>9785399005164</t>
        </is>
      </c>
      <c r="K822" s="75" t="inlineStr">
        <is>
          <t>Книги</t>
        </is>
      </c>
      <c r="L822" s="22">
        <f>ROUND(100-(F823/(M823/100)),0)</f>
        <v/>
      </c>
      <c r="M822" s="105" t="n">
        <v>93</v>
      </c>
      <c r="N822" s="105" t="n">
        <v>81</v>
      </c>
      <c r="O822" s="20" t="inlineStr">
        <is>
          <t>https://magic-kniga.ru/items/13898</t>
        </is>
      </c>
      <c r="Q822" s="66" t="inlineStr">
        <is>
          <t>Мало</t>
        </is>
      </c>
      <c r="R822" s="20" t="n">
        <v>7</v>
      </c>
      <c r="V822" s="36">
        <f>MATCH(R823,discounts!A:A)</f>
        <v/>
      </c>
      <c r="W822" s="36">
        <f>ADDRESS(V823,$F$7+1,,,"discounts")</f>
        <v/>
      </c>
      <c r="X822" s="36">
        <f>ROUND(IF(ISNA(IF($F$7=0,0,INDIRECT(W823))),0,IF($F$7=0,0,INDIRECT(W823))),0)</f>
        <v/>
      </c>
    </row>
    <row r="823">
      <c r="B823" s="86" t="n"/>
      <c r="C823" s="22" t="n">
        <v>22417</v>
      </c>
      <c r="E823" s="22" t="inlineStr">
        <is>
          <t>Мандалы и хералы на 2015 год + гороскоп. Козерог</t>
        </is>
      </c>
      <c r="F823" s="105">
        <f>ROUNDUP(N824-(N824/100*X824),0)</f>
        <v/>
      </c>
      <c r="H823" s="22" t="inlineStr">
        <is>
          <t>АСТ</t>
        </is>
      </c>
      <c r="I823" s="22" t="n">
        <v>2014</v>
      </c>
      <c r="J823" s="75" t="inlineStr">
        <is>
          <t>9785170852956</t>
        </is>
      </c>
      <c r="K823" s="75" t="inlineStr">
        <is>
          <t>Книги</t>
        </is>
      </c>
      <c r="L823" s="22">
        <f>ROUND(100-(F824/(M824/100)),0)</f>
        <v/>
      </c>
      <c r="M823" s="105" t="n">
        <v>145</v>
      </c>
      <c r="N823" s="105" t="n">
        <v>127</v>
      </c>
      <c r="O823" s="20" t="inlineStr">
        <is>
          <t>https://magic-kniga.ru/items/22417</t>
        </is>
      </c>
      <c r="Q823" s="66" t="inlineStr">
        <is>
          <t>Мало</t>
        </is>
      </c>
      <c r="R823" s="20" t="n">
        <v>7</v>
      </c>
      <c r="V823" s="36">
        <f>MATCH(R824,discounts!A:A)</f>
        <v/>
      </c>
      <c r="W823" s="36">
        <f>ADDRESS(V824,$F$7+1,,,"discounts")</f>
        <v/>
      </c>
      <c r="X823" s="36">
        <f>ROUND(IF(ISNA(IF($F$7=0,0,INDIRECT(W824))),0,IF($F$7=0,0,INDIRECT(W824))),0)</f>
        <v/>
      </c>
    </row>
    <row r="824">
      <c r="B824" s="86" t="n"/>
      <c r="C824" s="22" t="n">
        <v>22418</v>
      </c>
      <c r="E824" s="22" t="inlineStr">
        <is>
          <t>Мандалы и хералы на 2015 год + гороскоп. Лев</t>
        </is>
      </c>
      <c r="F824" s="105">
        <f>ROUNDUP(N825-(N825/100*X825),0)</f>
        <v/>
      </c>
      <c r="H824" s="22" t="inlineStr">
        <is>
          <t>АСТ</t>
        </is>
      </c>
      <c r="I824" s="22" t="n">
        <v>2014</v>
      </c>
      <c r="J824" s="75" t="inlineStr">
        <is>
          <t>9785170852963</t>
        </is>
      </c>
      <c r="K824" s="75" t="inlineStr">
        <is>
          <t>Книги</t>
        </is>
      </c>
      <c r="L824" s="22">
        <f>ROUND(100-(F825/(M825/100)),0)</f>
        <v/>
      </c>
      <c r="M824" s="105" t="n">
        <v>145</v>
      </c>
      <c r="N824" s="105" t="n">
        <v>127</v>
      </c>
      <c r="O824" s="20" t="inlineStr">
        <is>
          <t>https://magic-kniga.ru/items/22418</t>
        </is>
      </c>
      <c r="Q824" s="66" t="inlineStr">
        <is>
          <t>Мало</t>
        </is>
      </c>
      <c r="R824" s="20" t="n">
        <v>7</v>
      </c>
      <c r="V824" s="36">
        <f>MATCH(R825,discounts!A:A)</f>
        <v/>
      </c>
      <c r="W824" s="36">
        <f>ADDRESS(V825,$F$7+1,,,"discounts")</f>
        <v/>
      </c>
      <c r="X824" s="36">
        <f>ROUND(IF(ISNA(IF($F$7=0,0,INDIRECT(W825))),0,IF($F$7=0,0,INDIRECT(W825))),0)</f>
        <v/>
      </c>
    </row>
    <row r="825">
      <c r="B825" s="86" t="n"/>
      <c r="C825" s="22" t="n">
        <v>22420</v>
      </c>
      <c r="E825" s="22" t="inlineStr">
        <is>
          <t>Мандалы и хералы на 2015 год + гороскоп. Рак</t>
        </is>
      </c>
      <c r="F825" s="105">
        <f>ROUNDUP(N826-(N826/100*X826),0)</f>
        <v/>
      </c>
      <c r="H825" s="22" t="inlineStr">
        <is>
          <t>АСТ</t>
        </is>
      </c>
      <c r="I825" s="22" t="n">
        <v>2014</v>
      </c>
      <c r="J825" s="75" t="inlineStr">
        <is>
          <t>9785170852987</t>
        </is>
      </c>
      <c r="K825" s="75" t="inlineStr">
        <is>
          <t>Книги</t>
        </is>
      </c>
      <c r="L825" s="22">
        <f>ROUND(100-(F826/(M826/100)),0)</f>
        <v/>
      </c>
      <c r="M825" s="105" t="n">
        <v>145</v>
      </c>
      <c r="N825" s="105" t="n">
        <v>127</v>
      </c>
      <c r="O825" s="20" t="inlineStr">
        <is>
          <t>https://magic-kniga.ru/items/22420</t>
        </is>
      </c>
      <c r="Q825" s="66" t="inlineStr">
        <is>
          <t>Мало</t>
        </is>
      </c>
      <c r="R825" s="20" t="n">
        <v>7</v>
      </c>
      <c r="V825" s="36">
        <f>MATCH(R826,discounts!A:A)</f>
        <v/>
      </c>
      <c r="W825" s="36">
        <f>ADDRESS(V826,$F$7+1,,,"discounts")</f>
        <v/>
      </c>
      <c r="X825" s="36">
        <f>ROUND(IF(ISNA(IF($F$7=0,0,INDIRECT(W826))),0,IF($F$7=0,0,INDIRECT(W826))),0)</f>
        <v/>
      </c>
    </row>
    <row r="826">
      <c r="B826" s="86" t="n"/>
      <c r="C826" s="22" t="n">
        <v>22421</v>
      </c>
      <c r="E826" s="22" t="inlineStr">
        <is>
          <t>Мандалы и хералы на 2015 год + гороскоп. Рыбы</t>
        </is>
      </c>
      <c r="F826" s="105">
        <f>ROUNDUP(N827-(N827/100*X827),0)</f>
        <v/>
      </c>
      <c r="H826" s="22" t="inlineStr">
        <is>
          <t>АСТ</t>
        </is>
      </c>
      <c r="I826" s="22" t="n">
        <v>2014</v>
      </c>
      <c r="J826" s="75" t="inlineStr">
        <is>
          <t>9785170852819</t>
        </is>
      </c>
      <c r="K826" s="75" t="inlineStr">
        <is>
          <t>Книги</t>
        </is>
      </c>
      <c r="L826" s="22">
        <f>ROUND(100-(F827/(M827/100)),0)</f>
        <v/>
      </c>
      <c r="M826" s="105" t="n">
        <v>145</v>
      </c>
      <c r="N826" s="105" t="n">
        <v>127</v>
      </c>
      <c r="O826" s="20" t="inlineStr">
        <is>
          <t>https://magic-kniga.ru/items/22421</t>
        </is>
      </c>
      <c r="Q826" s="66" t="inlineStr">
        <is>
          <t>Мало</t>
        </is>
      </c>
      <c r="R826" s="20" t="n">
        <v>7</v>
      </c>
      <c r="V826" s="36">
        <f>MATCH(R827,discounts!A:A)</f>
        <v/>
      </c>
      <c r="W826" s="36">
        <f>ADDRESS(V827,$F$7+1,,,"discounts")</f>
        <v/>
      </c>
      <c r="X826" s="36">
        <f>ROUND(IF(ISNA(IF($F$7=0,0,INDIRECT(W827))),0,IF($F$7=0,0,INDIRECT(W827))),0)</f>
        <v/>
      </c>
    </row>
    <row r="827">
      <c r="B827" s="86" t="n"/>
      <c r="C827" s="22" t="n">
        <v>22422</v>
      </c>
      <c r="E827" s="22" t="inlineStr">
        <is>
          <t>Мандалы и хералы на 2015 год + гороскоп. Скорпион</t>
        </is>
      </c>
      <c r="F827" s="105">
        <f>ROUNDUP(N828-(N828/100*X828),0)</f>
        <v/>
      </c>
      <c r="H827" s="22" t="inlineStr">
        <is>
          <t>АСТ</t>
        </is>
      </c>
      <c r="I827" s="22" t="n">
        <v>2014</v>
      </c>
      <c r="J827" s="75" t="inlineStr">
        <is>
          <t>9785170852826</t>
        </is>
      </c>
      <c r="K827" s="75" t="inlineStr">
        <is>
          <t>Книги</t>
        </is>
      </c>
      <c r="L827" s="22">
        <f>ROUND(100-(F828/(M828/100)),0)</f>
        <v/>
      </c>
      <c r="M827" s="105" t="n">
        <v>145</v>
      </c>
      <c r="N827" s="105" t="n">
        <v>127</v>
      </c>
      <c r="O827" s="20" t="inlineStr">
        <is>
          <t>https://magic-kniga.ru/items/22422</t>
        </is>
      </c>
      <c r="Q827" s="66" t="inlineStr">
        <is>
          <t>Мало</t>
        </is>
      </c>
      <c r="R827" s="20" t="n">
        <v>7</v>
      </c>
      <c r="V827" s="36">
        <f>MATCH(R828,discounts!A:A)</f>
        <v/>
      </c>
      <c r="W827" s="36">
        <f>ADDRESS(V828,$F$7+1,,,"discounts")</f>
        <v/>
      </c>
      <c r="X827" s="36">
        <f>ROUND(IF(ISNA(IF($F$7=0,0,INDIRECT(W828))),0,IF($F$7=0,0,INDIRECT(W828))),0)</f>
        <v/>
      </c>
    </row>
    <row r="828">
      <c r="B828" s="86" t="n"/>
      <c r="C828" s="22" t="n">
        <v>22423</v>
      </c>
      <c r="E828" s="22" t="inlineStr">
        <is>
          <t>Мандалы и хералы на 2015 год + гороскоп. Стрелец</t>
        </is>
      </c>
      <c r="F828" s="105">
        <f>ROUNDUP(N829-(N829/100*X829),0)</f>
        <v/>
      </c>
      <c r="H828" s="22" t="inlineStr">
        <is>
          <t>АСТ</t>
        </is>
      </c>
      <c r="I828" s="22" t="n">
        <v>2014</v>
      </c>
      <c r="J828" s="75" t="inlineStr">
        <is>
          <t>9785170852833</t>
        </is>
      </c>
      <c r="K828" s="75" t="inlineStr">
        <is>
          <t>Книги</t>
        </is>
      </c>
      <c r="L828" s="22">
        <f>ROUND(100-(F829/(M829/100)),0)</f>
        <v/>
      </c>
      <c r="M828" s="105" t="n">
        <v>145</v>
      </c>
      <c r="N828" s="105" t="n">
        <v>127</v>
      </c>
      <c r="O828" s="20" t="inlineStr">
        <is>
          <t>https://magic-kniga.ru/items/22423</t>
        </is>
      </c>
      <c r="Q828" s="66" t="inlineStr">
        <is>
          <t>Мало</t>
        </is>
      </c>
      <c r="R828" s="20" t="n">
        <v>7</v>
      </c>
      <c r="V828" s="36">
        <f>MATCH(R829,discounts!A:A)</f>
        <v/>
      </c>
      <c r="W828" s="36">
        <f>ADDRESS(V829,$F$7+1,,,"discounts")</f>
        <v/>
      </c>
      <c r="X828" s="36">
        <f>ROUND(IF(ISNA(IF($F$7=0,0,INDIRECT(W829))),0,IF($F$7=0,0,INDIRECT(W829))),0)</f>
        <v/>
      </c>
    </row>
    <row r="829">
      <c r="B829" s="86" t="n"/>
      <c r="C829" s="22" t="n">
        <v>26032</v>
      </c>
      <c r="D829" s="22" t="inlineStr">
        <is>
          <t>Борщ Т.</t>
        </is>
      </c>
      <c r="E829" s="22" t="inlineStr">
        <is>
          <t>Гороскоп на 2017 год для всей семьи</t>
        </is>
      </c>
      <c r="F829" s="105">
        <f>ROUNDUP(N830-(N830/100*X830),0)</f>
        <v/>
      </c>
      <c r="H829" s="22" t="inlineStr">
        <is>
          <t>АСТ</t>
        </is>
      </c>
      <c r="I829" s="22" t="n">
        <v>2016</v>
      </c>
      <c r="J829" s="75" t="inlineStr">
        <is>
          <t>9785170978175</t>
        </is>
      </c>
      <c r="K829" s="75" t="inlineStr">
        <is>
          <t>Книги</t>
        </is>
      </c>
      <c r="L829" s="22">
        <f>ROUND(100-(F830/(M830/100)),0)</f>
        <v/>
      </c>
      <c r="M829" s="105" t="n">
        <v>412</v>
      </c>
      <c r="N829" s="105" t="n">
        <v>359</v>
      </c>
      <c r="O829" s="20" t="inlineStr">
        <is>
          <t>https://magic-kniga.ru/items/26032</t>
        </is>
      </c>
      <c r="Q829" s="66" t="inlineStr">
        <is>
          <t>Мало</t>
        </is>
      </c>
      <c r="R829" s="20" t="n">
        <v>6</v>
      </c>
      <c r="V829" s="36">
        <f>MATCH(R830,discounts!A:A)</f>
        <v/>
      </c>
      <c r="W829" s="36">
        <f>ADDRESS(V830,$F$7+1,,,"discounts")</f>
        <v/>
      </c>
      <c r="X829" s="36">
        <f>ROUND(IF(ISNA(IF($F$7=0,0,INDIRECT(W830))),0,IF($F$7=0,0,INDIRECT(W830))),0)</f>
        <v/>
      </c>
    </row>
    <row r="830" ht="15" customHeight="1">
      <c r="B830" s="88" t="inlineStr">
        <is>
          <t>Позитивная психология</t>
        </is>
      </c>
    </row>
    <row r="831">
      <c r="B831" s="86" t="n"/>
      <c r="C831" s="22" t="n">
        <v>24606</v>
      </c>
      <c r="D831" s="22" t="inlineStr">
        <is>
          <t>Лопатин Виктор Леонидович</t>
        </is>
      </c>
      <c r="E831" s="22" t="inlineStr">
        <is>
          <t>Креатив. Самое полное руководство по креативности и созданию новых идей</t>
        </is>
      </c>
      <c r="F831" s="105">
        <f>ROUNDUP(N832-(N832/100*X832),0)</f>
        <v/>
      </c>
      <c r="H831" s="22" t="inlineStr">
        <is>
          <t>Весь</t>
        </is>
      </c>
      <c r="I831" s="22" t="n">
        <v>2016</v>
      </c>
      <c r="J831" s="75" t="inlineStr">
        <is>
          <t>9785957330059</t>
        </is>
      </c>
      <c r="K831" s="75" t="inlineStr">
        <is>
          <t>Книги</t>
        </is>
      </c>
      <c r="L831" s="22">
        <f>ROUND(100-(F832/(M832/100)),0)</f>
        <v/>
      </c>
      <c r="M831" s="105" t="n">
        <v>251</v>
      </c>
      <c r="N831" s="105" t="n">
        <v>219</v>
      </c>
      <c r="O831" s="20" t="inlineStr">
        <is>
          <t>https://magic-kniga.ru/items/24606</t>
        </is>
      </c>
      <c r="Q831" s="66" t="inlineStr">
        <is>
          <t>Мало</t>
        </is>
      </c>
      <c r="R831" s="20" t="n">
        <v>2</v>
      </c>
      <c r="V831" s="36">
        <f>MATCH(R832,discounts!A:A)</f>
        <v/>
      </c>
      <c r="W831" s="36">
        <f>ADDRESS(V832,$F$7+1,,,"discounts")</f>
        <v/>
      </c>
      <c r="X831" s="36">
        <f>ROUND(IF(ISNA(IF($F$7=0,0,INDIRECT(W832))),0,IF($F$7=0,0,INDIRECT(W832))),0)</f>
        <v/>
      </c>
    </row>
    <row r="832">
      <c r="B832" s="86" t="n"/>
      <c r="C832" s="22" t="n">
        <v>24646</v>
      </c>
      <c r="D832" s="22" t="inlineStr">
        <is>
          <t>Кукурекин Юрий</t>
        </is>
      </c>
      <c r="E832" s="22" t="inlineStr">
        <is>
          <t>Второй шанс счастья</t>
        </is>
      </c>
      <c r="F832" s="105">
        <f>ROUNDUP(N833-(N833/100*X833),0)</f>
        <v/>
      </c>
      <c r="H832" s="22" t="inlineStr">
        <is>
          <t>Весь</t>
        </is>
      </c>
      <c r="I832" s="22" t="n">
        <v>2015</v>
      </c>
      <c r="J832" s="75" t="inlineStr">
        <is>
          <t>9785957327646</t>
        </is>
      </c>
      <c r="K832" s="75" t="inlineStr">
        <is>
          <t>Книги</t>
        </is>
      </c>
      <c r="L832" s="22">
        <f>ROUND(100-(F833/(M833/100)),0)</f>
        <v/>
      </c>
      <c r="M832" s="105" t="n">
        <v>776</v>
      </c>
      <c r="N832" s="105" t="n">
        <v>676</v>
      </c>
      <c r="O832" s="20" t="inlineStr">
        <is>
          <t>https://magic-kniga.ru/items/24646</t>
        </is>
      </c>
      <c r="Q832" s="66" t="inlineStr">
        <is>
          <t>Мало</t>
        </is>
      </c>
      <c r="R832" s="20" t="n">
        <v>2</v>
      </c>
      <c r="V832" s="36">
        <f>MATCH(R833,discounts!A:A)</f>
        <v/>
      </c>
      <c r="W832" s="36">
        <f>ADDRESS(V833,$F$7+1,,,"discounts")</f>
        <v/>
      </c>
      <c r="X832" s="36">
        <f>ROUND(IF(ISNA(IF($F$7=0,0,INDIRECT(W833))),0,IF($F$7=0,0,INDIRECT(W833))),0)</f>
        <v/>
      </c>
    </row>
    <row r="833">
      <c r="B833" s="86" t="n"/>
      <c r="C833" s="22" t="n">
        <v>24657</v>
      </c>
      <c r="D833" s="22" t="inlineStr">
        <is>
          <t>Лучникова Н.С.</t>
        </is>
      </c>
      <c r="E833" s="22" t="inlineStr">
        <is>
          <t>Дневник. Я хочу. Я могу. Я делаю</t>
        </is>
      </c>
      <c r="F833" s="105">
        <f>ROUNDUP(N834-(N834/100*X834),0)</f>
        <v/>
      </c>
      <c r="H833" s="22" t="inlineStr">
        <is>
          <t>Весь</t>
        </is>
      </c>
      <c r="I833" s="22" t="n">
        <v>2015</v>
      </c>
      <c r="J833" s="75" t="inlineStr">
        <is>
          <t>9785957328667</t>
        </is>
      </c>
      <c r="K833" s="75" t="inlineStr">
        <is>
          <t>Книги</t>
        </is>
      </c>
      <c r="L833" s="22">
        <f>ROUND(100-(F834/(M834/100)),0)</f>
        <v/>
      </c>
      <c r="M833" s="105" t="n">
        <v>765</v>
      </c>
      <c r="N833" s="105" t="n">
        <v>666</v>
      </c>
      <c r="O833" s="20" t="inlineStr">
        <is>
          <t>https://magic-kniga.ru/items/24657</t>
        </is>
      </c>
      <c r="Q833" s="66" t="inlineStr">
        <is>
          <t>Мало</t>
        </is>
      </c>
      <c r="R833" s="20" t="n">
        <v>2</v>
      </c>
      <c r="V833" s="36">
        <f>MATCH(R834,discounts!A:A)</f>
        <v/>
      </c>
      <c r="W833" s="36">
        <f>ADDRESS(V834,$F$7+1,,,"discounts")</f>
        <v/>
      </c>
      <c r="X833" s="36">
        <f>ROUND(IF(ISNA(IF($F$7=0,0,INDIRECT(W834))),0,IF($F$7=0,0,INDIRECT(W834))),0)</f>
        <v/>
      </c>
    </row>
    <row r="834">
      <c r="B834" s="86" t="n"/>
      <c r="C834" s="22" t="n">
        <v>24658</v>
      </c>
      <c r="D834" s="22" t="inlineStr">
        <is>
          <t>Анни Лайоннет</t>
        </is>
      </c>
      <c r="E834" s="22" t="inlineStr">
        <is>
          <t>Думай, делай, достигай! Техники лайф-коучинга для абсолютного успеха</t>
        </is>
      </c>
      <c r="F834" s="105">
        <f>ROUNDUP(N835-(N835/100*X835),0)</f>
        <v/>
      </c>
      <c r="H834" s="22" t="inlineStr">
        <is>
          <t>Весь</t>
        </is>
      </c>
      <c r="I834" s="22" t="n">
        <v>2015</v>
      </c>
      <c r="J834" s="75" t="inlineStr">
        <is>
          <t>9785957327332</t>
        </is>
      </c>
      <c r="K834" s="75" t="inlineStr">
        <is>
          <t>Книги</t>
        </is>
      </c>
      <c r="L834" s="22">
        <f>ROUND(100-(F835/(M835/100)),0)</f>
        <v/>
      </c>
      <c r="M834" s="105" t="n">
        <v>765</v>
      </c>
      <c r="N834" s="105" t="n">
        <v>666</v>
      </c>
      <c r="O834" s="20" t="inlineStr">
        <is>
          <t>https://magic-kniga.ru/items/24658</t>
        </is>
      </c>
      <c r="Q834" s="66" t="inlineStr">
        <is>
          <t>Мало</t>
        </is>
      </c>
      <c r="R834" s="20" t="n">
        <v>2</v>
      </c>
      <c r="V834" s="36">
        <f>MATCH(R835,discounts!A:A)</f>
        <v/>
      </c>
      <c r="W834" s="36">
        <f>ADDRESS(V835,$F$7+1,,,"discounts")</f>
        <v/>
      </c>
      <c r="X834" s="36">
        <f>ROUND(IF(ISNA(IF($F$7=0,0,INDIRECT(W835))),0,IF($F$7=0,0,INDIRECT(W835))),0)</f>
        <v/>
      </c>
    </row>
    <row r="835">
      <c r="B835" s="86" t="n"/>
      <c r="C835" s="22" t="n">
        <v>24552</v>
      </c>
      <c r="D835" s="22" t="inlineStr">
        <is>
          <t>Ефимов Олег Вячеславович</t>
        </is>
      </c>
      <c r="E835" s="22" t="inlineStr">
        <is>
          <t>История реальной любви. Как легко разрешать конфликты и вернуть любовь в отношения</t>
        </is>
      </c>
      <c r="F835" s="105">
        <f>ROUNDUP(N836-(N836/100*X836),0)</f>
        <v/>
      </c>
      <c r="H835" s="22" t="inlineStr">
        <is>
          <t>Весь</t>
        </is>
      </c>
      <c r="I835" s="22" t="n">
        <v>2016</v>
      </c>
      <c r="J835" s="75" t="inlineStr">
        <is>
          <t>9785957330110</t>
        </is>
      </c>
      <c r="K835" s="75" t="inlineStr">
        <is>
          <t>Книги</t>
        </is>
      </c>
      <c r="L835" s="22">
        <f>ROUND(100-(F836/(M836/100)),0)</f>
        <v/>
      </c>
      <c r="M835" s="105" t="n">
        <v>1366</v>
      </c>
      <c r="N835" s="105" t="n">
        <v>1189</v>
      </c>
      <c r="O835" s="20" t="inlineStr">
        <is>
          <t>https://magic-kniga.ru/items/24552</t>
        </is>
      </c>
      <c r="Q835" s="66" t="inlineStr">
        <is>
          <t>Мало</t>
        </is>
      </c>
      <c r="R835" s="20" t="n">
        <v>2</v>
      </c>
      <c r="V835" s="36">
        <f>MATCH(R836,discounts!A:A)</f>
        <v/>
      </c>
      <c r="W835" s="36">
        <f>ADDRESS(V836,$F$7+1,,,"discounts")</f>
        <v/>
      </c>
      <c r="X835" s="36">
        <f>ROUND(IF(ISNA(IF($F$7=0,0,INDIRECT(W836))),0,IF($F$7=0,0,INDIRECT(W836))),0)</f>
        <v/>
      </c>
    </row>
    <row r="836">
      <c r="B836" s="86" t="n"/>
      <c r="C836" s="22" t="n">
        <v>24662</v>
      </c>
      <c r="D836" s="22" t="inlineStr">
        <is>
          <t>Дондик-Эделин Елена</t>
        </is>
      </c>
      <c r="E836" s="22" t="inlineStr">
        <is>
          <t>Искусство гармонии, или Поиски формулы счастья</t>
        </is>
      </c>
      <c r="F836" s="105">
        <f>ROUNDUP(N837-(N837/100*X837),0)</f>
        <v/>
      </c>
      <c r="H836" s="22" t="inlineStr">
        <is>
          <t>Весь</t>
        </is>
      </c>
      <c r="I836" s="22" t="n">
        <v>2015</v>
      </c>
      <c r="J836" s="75" t="inlineStr">
        <is>
          <t>9785957327431</t>
        </is>
      </c>
      <c r="K836" s="75" t="inlineStr">
        <is>
          <t>Книги</t>
        </is>
      </c>
      <c r="L836" s="22">
        <f>ROUND(100-(F837/(M837/100)),0)</f>
        <v/>
      </c>
      <c r="M836" s="105" t="n">
        <v>765</v>
      </c>
      <c r="N836" s="105" t="n">
        <v>666</v>
      </c>
      <c r="O836" s="20" t="inlineStr">
        <is>
          <t>https://magic-kniga.ru/items/24662</t>
        </is>
      </c>
      <c r="Q836" s="66" t="inlineStr">
        <is>
          <t>Мало</t>
        </is>
      </c>
      <c r="R836" s="20" t="n">
        <v>5</v>
      </c>
      <c r="V836" s="36">
        <f>MATCH(R837,discounts!A:A)</f>
        <v/>
      </c>
      <c r="W836" s="36">
        <f>ADDRESS(V837,$F$7+1,,,"discounts")</f>
        <v/>
      </c>
      <c r="X836" s="36">
        <f>ROUND(IF(ISNA(IF($F$7=0,0,INDIRECT(W837))),0,IF($F$7=0,0,INDIRECT(W837))),0)</f>
        <v/>
      </c>
    </row>
    <row r="837">
      <c r="B837" s="86" t="n"/>
      <c r="C837" s="22" t="n">
        <v>24663</v>
      </c>
      <c r="D837" s="22" t="inlineStr">
        <is>
          <t>Петрова Ирина Игоревна</t>
        </is>
      </c>
      <c r="E837" s="22" t="inlineStr">
        <is>
          <t>Как выйти замуж и остаться там</t>
        </is>
      </c>
      <c r="F837" s="105">
        <f>ROUNDUP(N838-(N838/100*X838),0)</f>
        <v/>
      </c>
      <c r="H837" s="22" t="inlineStr">
        <is>
          <t>Весь</t>
        </is>
      </c>
      <c r="I837" s="22" t="n">
        <v>2015</v>
      </c>
      <c r="J837" s="75" t="inlineStr">
        <is>
          <t>9785957328193</t>
        </is>
      </c>
      <c r="K837" s="75" t="inlineStr">
        <is>
          <t>Книги</t>
        </is>
      </c>
      <c r="L837" s="22">
        <f>ROUND(100-(F838/(M838/100)),0)</f>
        <v/>
      </c>
      <c r="M837" s="105" t="n">
        <v>765</v>
      </c>
      <c r="N837" s="105" t="n">
        <v>666</v>
      </c>
      <c r="O837" s="20" t="inlineStr">
        <is>
          <t>https://magic-kniga.ru/items/24663</t>
        </is>
      </c>
      <c r="Q837" s="66" t="inlineStr">
        <is>
          <t>Мало</t>
        </is>
      </c>
      <c r="R837" s="20" t="n">
        <v>2</v>
      </c>
      <c r="V837" s="36">
        <f>MATCH(R838,discounts!A:A)</f>
        <v/>
      </c>
      <c r="W837" s="36">
        <f>ADDRESS(V838,$F$7+1,,,"discounts")</f>
        <v/>
      </c>
      <c r="X837" s="36">
        <f>ROUND(IF(ISNA(IF($F$7=0,0,INDIRECT(W838))),0,IF($F$7=0,0,INDIRECT(W838))),0)</f>
        <v/>
      </c>
    </row>
    <row r="838">
      <c r="B838" s="86" t="n"/>
      <c r="C838" s="22" t="n">
        <v>24544</v>
      </c>
      <c r="D838" s="22" t="inlineStr">
        <is>
          <t>Гуляева И.В.</t>
        </is>
      </c>
      <c r="E838" s="22" t="inlineStr">
        <is>
          <t>Арт-коучинг. Как женщине играючи изменить свою жизнь за 3 месяца</t>
        </is>
      </c>
      <c r="F838" s="105">
        <f>ROUNDUP(N839-(N839/100*X839),0)</f>
        <v/>
      </c>
      <c r="H838" s="22" t="inlineStr">
        <is>
          <t>Весь</t>
        </is>
      </c>
      <c r="I838" s="22" t="n">
        <v>2016</v>
      </c>
      <c r="J838" s="75" t="inlineStr">
        <is>
          <t>9785957328698</t>
        </is>
      </c>
      <c r="K838" s="75" t="inlineStr">
        <is>
          <t>Книги</t>
        </is>
      </c>
      <c r="L838" s="22">
        <f>ROUND(100-(F839/(M839/100)),0)</f>
        <v/>
      </c>
      <c r="M838" s="105" t="n">
        <v>1366</v>
      </c>
      <c r="N838" s="105" t="n">
        <v>1189</v>
      </c>
      <c r="O838" s="20" t="inlineStr">
        <is>
          <t>https://magic-kniga.ru/items/24544</t>
        </is>
      </c>
      <c r="Q838" s="66" t="inlineStr">
        <is>
          <t>Мало</t>
        </is>
      </c>
      <c r="R838" s="20" t="n">
        <v>2</v>
      </c>
      <c r="V838" s="36">
        <f>MATCH(R839,discounts!A:A)</f>
        <v/>
      </c>
      <c r="W838" s="36">
        <f>ADDRESS(V839,$F$7+1,,,"discounts")</f>
        <v/>
      </c>
      <c r="X838" s="36">
        <f>ROUND(IF(ISNA(IF($F$7=0,0,INDIRECT(W839))),0,IF($F$7=0,0,INDIRECT(W839))),0)</f>
        <v/>
      </c>
    </row>
    <row r="839">
      <c r="B839" s="86" t="n"/>
      <c r="C839" s="22" t="n">
        <v>24884</v>
      </c>
      <c r="D839" s="22" t="inlineStr">
        <is>
          <t>Кичаев</t>
        </is>
      </c>
      <c r="E839" s="22" t="inlineStr">
        <is>
          <t>Как сохранить семью, или Когда лучше развестись</t>
        </is>
      </c>
      <c r="F839" s="105">
        <f>ROUNDUP(N840-(N840/100*X840),0)</f>
        <v/>
      </c>
      <c r="H839" s="22" t="inlineStr">
        <is>
          <t>Весь</t>
        </is>
      </c>
      <c r="I839" s="22" t="n">
        <v>2015</v>
      </c>
      <c r="J839" s="75" t="inlineStr">
        <is>
          <t>9785957325499</t>
        </is>
      </c>
      <c r="K839" s="75" t="inlineStr">
        <is>
          <t>Книги</t>
        </is>
      </c>
      <c r="L839" s="22">
        <f>ROUND(100-(F840/(M840/100)),0)</f>
        <v/>
      </c>
      <c r="M839" s="105" t="n">
        <v>304</v>
      </c>
      <c r="N839" s="105" t="n">
        <v>265</v>
      </c>
      <c r="O839" s="20" t="inlineStr">
        <is>
          <t>https://magic-kniga.ru/items/24884</t>
        </is>
      </c>
      <c r="Q839" s="66" t="inlineStr">
        <is>
          <t>Мало</t>
        </is>
      </c>
      <c r="R839" s="20" t="n">
        <v>5</v>
      </c>
      <c r="V839" s="36">
        <f>MATCH(R840,discounts!A:A)</f>
        <v/>
      </c>
      <c r="W839" s="36">
        <f>ADDRESS(V840,$F$7+1,,,"discounts")</f>
        <v/>
      </c>
      <c r="X839" s="36">
        <f>ROUND(IF(ISNA(IF($F$7=0,0,INDIRECT(W840))),0,IF($F$7=0,0,INDIRECT(W840))),0)</f>
        <v/>
      </c>
    </row>
    <row r="840">
      <c r="B840" s="86" t="n"/>
      <c r="C840" s="22" t="n">
        <v>24762</v>
      </c>
      <c r="D840" s="22" t="inlineStr">
        <is>
          <t>Шереметьев Константин</t>
        </is>
      </c>
      <c r="E840" s="22" t="inlineStr">
        <is>
          <t>100 секретов счастливой любви: для всех возрастов, на все времена</t>
        </is>
      </c>
      <c r="F840" s="105">
        <f>ROUNDUP(N841-(N841/100*X841),0)</f>
        <v/>
      </c>
      <c r="H840" s="22" t="inlineStr">
        <is>
          <t>Весь</t>
        </is>
      </c>
      <c r="I840" s="22" t="n">
        <v>2014</v>
      </c>
      <c r="J840" s="75" t="inlineStr">
        <is>
          <t>9785957325918</t>
        </is>
      </c>
      <c r="K840" s="75" t="inlineStr">
        <is>
          <t>Книги</t>
        </is>
      </c>
      <c r="L840" s="22">
        <f>ROUND(100-(F841/(M841/100)),0)</f>
        <v/>
      </c>
      <c r="M840" s="105" t="n">
        <v>519</v>
      </c>
      <c r="N840" s="105" t="n">
        <v>452</v>
      </c>
      <c r="O840" s="20" t="inlineStr">
        <is>
          <t>https://magic-kniga.ru/items/24762</t>
        </is>
      </c>
      <c r="Q840" s="66" t="inlineStr">
        <is>
          <t>Мало</t>
        </is>
      </c>
      <c r="R840" s="20" t="n">
        <v>2</v>
      </c>
      <c r="V840" s="36">
        <f>MATCH(R841,discounts!A:A)</f>
        <v/>
      </c>
      <c r="W840" s="36">
        <f>ADDRESS(V841,$F$7+1,,,"discounts")</f>
        <v/>
      </c>
      <c r="X840" s="36">
        <f>ROUND(IF(ISNA(IF($F$7=0,0,INDIRECT(W841))),0,IF($F$7=0,0,INDIRECT(W841))),0)</f>
        <v/>
      </c>
    </row>
    <row r="841">
      <c r="B841" s="86" t="n"/>
      <c r="C841" s="22" t="n">
        <v>24728</v>
      </c>
      <c r="D841" s="22" t="inlineStr">
        <is>
          <t>Матвеева Наталья</t>
        </is>
      </c>
      <c r="E841" s="22" t="inlineStr">
        <is>
          <t>Освобождение от иллюзий. Книга для женщин</t>
        </is>
      </c>
      <c r="F841" s="105">
        <f>ROUNDUP(N842-(N842/100*X842),0)</f>
        <v/>
      </c>
      <c r="H841" s="22" t="inlineStr">
        <is>
          <t>Весь</t>
        </is>
      </c>
      <c r="I841" s="22" t="n">
        <v>2015</v>
      </c>
      <c r="J841" s="75" t="inlineStr">
        <is>
          <t>9785957328483</t>
        </is>
      </c>
      <c r="K841" s="75" t="inlineStr">
        <is>
          <t>Книги</t>
        </is>
      </c>
      <c r="L841" s="22">
        <f>ROUND(100-(F842/(M842/100)),0)</f>
        <v/>
      </c>
      <c r="M841" s="105" t="n">
        <v>519</v>
      </c>
      <c r="N841" s="105" t="n">
        <v>452</v>
      </c>
      <c r="O841" s="20" t="inlineStr">
        <is>
          <t>https://magic-kniga.ru/items/24728</t>
        </is>
      </c>
      <c r="Q841" s="66" t="inlineStr">
        <is>
          <t>Мало</t>
        </is>
      </c>
      <c r="R841" s="20" t="n">
        <v>2</v>
      </c>
      <c r="V841" s="36">
        <f>MATCH(R842,discounts!A:A)</f>
        <v/>
      </c>
      <c r="W841" s="36">
        <f>ADDRESS(V842,$F$7+1,,,"discounts")</f>
        <v/>
      </c>
      <c r="X841" s="36">
        <f>ROUND(IF(ISNA(IF($F$7=0,0,INDIRECT(W842))),0,IF($F$7=0,0,INDIRECT(W842))),0)</f>
        <v/>
      </c>
    </row>
    <row r="842">
      <c r="B842" s="86" t="n"/>
      <c r="C842" s="22" t="n">
        <v>19620</v>
      </c>
      <c r="D842" s="22" t="inlineStr">
        <is>
          <t>Степанов</t>
        </is>
      </c>
      <c r="E842" s="22" t="inlineStr">
        <is>
          <t>Определись! Мыслительные карты для определения призвания и предназначения</t>
        </is>
      </c>
      <c r="F842" s="105">
        <f>ROUNDUP(N843-(N843/100*X843),0)</f>
        <v/>
      </c>
      <c r="H842" s="22" t="inlineStr">
        <is>
          <t>Весь</t>
        </is>
      </c>
      <c r="I842" s="22" t="n">
        <v>2015</v>
      </c>
      <c r="J842" s="75" t="inlineStr">
        <is>
          <t>9785957328278</t>
        </is>
      </c>
      <c r="K842" s="75" t="inlineStr">
        <is>
          <t>Книги</t>
        </is>
      </c>
      <c r="L842" s="22">
        <f>ROUND(100-(F843/(M843/100)),0)</f>
        <v/>
      </c>
      <c r="M842" s="105" t="n">
        <v>147</v>
      </c>
      <c r="N842" s="105" t="n">
        <v>128</v>
      </c>
      <c r="O842" s="20" t="inlineStr">
        <is>
          <t>https://magic-kniga.ru/items/19620</t>
        </is>
      </c>
      <c r="Q842" s="66" t="inlineStr">
        <is>
          <t>Мало</t>
        </is>
      </c>
      <c r="R842" s="20" t="n">
        <v>2</v>
      </c>
      <c r="V842" s="36">
        <f>MATCH(R843,discounts!A:A)</f>
        <v/>
      </c>
      <c r="W842" s="36">
        <f>ADDRESS(V843,$F$7+1,,,"discounts")</f>
        <v/>
      </c>
      <c r="X842" s="36">
        <f>ROUND(IF(ISNA(IF($F$7=0,0,INDIRECT(W843))),0,IF($F$7=0,0,INDIRECT(W843))),0)</f>
        <v/>
      </c>
    </row>
    <row r="843">
      <c r="B843" s="86" t="n"/>
      <c r="C843" s="22" t="n">
        <v>17563</v>
      </c>
      <c r="D843" s="22" t="inlineStr">
        <is>
          <t>Молчанов Александр</t>
        </is>
      </c>
      <c r="E843" s="22" t="inlineStr">
        <is>
          <t>Волшебный пендель</t>
        </is>
      </c>
      <c r="F843" s="105">
        <f>ROUNDUP(N844-(N844/100*X844),0)</f>
        <v/>
      </c>
      <c r="H843" s="22" t="inlineStr">
        <is>
          <t>Весь</t>
        </is>
      </c>
      <c r="I843" s="22" t="n">
        <v>2018</v>
      </c>
      <c r="J843" s="75" t="inlineStr">
        <is>
          <t>9785957333708</t>
        </is>
      </c>
      <c r="K843" s="75" t="inlineStr">
        <is>
          <t>Книги</t>
        </is>
      </c>
      <c r="L843" s="22">
        <f>ROUND(100-(F844/(M844/100)),0)</f>
        <v/>
      </c>
      <c r="M843" s="105" t="n">
        <v>480</v>
      </c>
      <c r="N843" s="105" t="n">
        <v>418</v>
      </c>
      <c r="O843" s="20" t="inlineStr">
        <is>
          <t>https://magic-kniga.ru/items/17563</t>
        </is>
      </c>
      <c r="Q843" s="66" t="inlineStr">
        <is>
          <t>Мало</t>
        </is>
      </c>
      <c r="R843" s="20" t="n">
        <v>3</v>
      </c>
      <c r="V843" s="36">
        <f>MATCH(R844,discounts!A:A)</f>
        <v/>
      </c>
      <c r="W843" s="36">
        <f>ADDRESS(V844,$F$7+1,,,"discounts")</f>
        <v/>
      </c>
      <c r="X843" s="36">
        <f>ROUND(IF(ISNA(IF($F$7=0,0,INDIRECT(W844))),0,IF($F$7=0,0,INDIRECT(W844))),0)</f>
        <v/>
      </c>
    </row>
    <row r="844">
      <c r="B844" s="86" t="n"/>
      <c r="C844" s="22" t="n">
        <v>21060</v>
      </c>
      <c r="D844" s="22" t="inlineStr">
        <is>
          <t>Руль А.</t>
        </is>
      </c>
      <c r="E844" s="22" t="inlineStr">
        <is>
          <t>Экономим с удовольствием, или Как накопить на яхту</t>
        </is>
      </c>
      <c r="F844" s="105">
        <f>ROUNDUP(N845-(N845/100*X845),0)</f>
        <v/>
      </c>
      <c r="H844" s="22" t="inlineStr">
        <is>
          <t>Весь</t>
        </is>
      </c>
      <c r="I844" s="22" t="n">
        <v>2014</v>
      </c>
      <c r="J844" s="75" t="inlineStr">
        <is>
          <t>9785957326502</t>
        </is>
      </c>
      <c r="K844" s="75" t="inlineStr">
        <is>
          <t>Книги</t>
        </is>
      </c>
      <c r="L844" s="22">
        <f>ROUND(100-(F845/(M845/100)),0)</f>
        <v/>
      </c>
      <c r="M844" s="105" t="n">
        <v>377</v>
      </c>
      <c r="N844" s="105" t="n">
        <v>328</v>
      </c>
      <c r="O844" s="20" t="inlineStr">
        <is>
          <t>https://magic-kniga.ru/items/21060</t>
        </is>
      </c>
      <c r="Q844" s="66" t="inlineStr">
        <is>
          <t>Мало</t>
        </is>
      </c>
      <c r="R844" s="20" t="n">
        <v>2</v>
      </c>
      <c r="V844" s="36">
        <f>MATCH(R845,discounts!A:A)</f>
        <v/>
      </c>
      <c r="W844" s="36">
        <f>ADDRESS(V845,$F$7+1,,,"discounts")</f>
        <v/>
      </c>
      <c r="X844" s="36">
        <f>ROUND(IF(ISNA(IF($F$7=0,0,INDIRECT(W845))),0,IF($F$7=0,0,INDIRECT(W845))),0)</f>
        <v/>
      </c>
    </row>
    <row r="845">
      <c r="B845" s="86" t="n"/>
      <c r="C845" s="22" t="n">
        <v>22663</v>
      </c>
      <c r="D845" s="22" t="inlineStr">
        <is>
          <t>Ангеловская Ольга</t>
        </is>
      </c>
      <c r="E845" s="22" t="inlineStr">
        <is>
          <t>Женский ежедневник. Программа заботы о себе. Осознанное Творение Жизни</t>
        </is>
      </c>
      <c r="F845" s="105">
        <f>ROUNDUP(N846-(N846/100*X846),0)</f>
        <v/>
      </c>
      <c r="H845" s="22" t="inlineStr">
        <is>
          <t>Весь</t>
        </is>
      </c>
      <c r="I845" s="22" t="n">
        <v>2015</v>
      </c>
      <c r="J845" s="75" t="inlineStr">
        <is>
          <t>9785957329619</t>
        </is>
      </c>
      <c r="K845" s="75" t="inlineStr">
        <is>
          <t>Книги</t>
        </is>
      </c>
      <c r="L845" s="22">
        <f>ROUND(100-(F846/(M846/100)),0)</f>
        <v/>
      </c>
      <c r="M845" s="105" t="n">
        <v>226</v>
      </c>
      <c r="N845" s="105" t="n">
        <v>197</v>
      </c>
      <c r="O845" s="20" t="inlineStr">
        <is>
          <t>https://magic-kniga.ru/items/22663</t>
        </is>
      </c>
      <c r="Q845" s="66" t="inlineStr">
        <is>
          <t>Мало</t>
        </is>
      </c>
      <c r="R845" s="20" t="n">
        <v>7</v>
      </c>
      <c r="V845" s="36">
        <f>MATCH(R846,discounts!A:A)</f>
        <v/>
      </c>
      <c r="W845" s="36">
        <f>ADDRESS(V846,$F$7+1,,,"discounts")</f>
        <v/>
      </c>
      <c r="X845" s="36">
        <f>ROUND(IF(ISNA(IF($F$7=0,0,INDIRECT(W846))),0,IF($F$7=0,0,INDIRECT(W846))),0)</f>
        <v/>
      </c>
    </row>
    <row r="846">
      <c r="B846" s="86" t="n"/>
      <c r="C846" s="22" t="n">
        <v>24176</v>
      </c>
      <c r="E846" s="22" t="inlineStr">
        <is>
          <t>Как реализовать себя и стать счастливым</t>
        </is>
      </c>
      <c r="F846" s="105">
        <f>ROUNDUP(N847-(N847/100*X847),0)</f>
        <v/>
      </c>
      <c r="H846" s="22" t="inlineStr">
        <is>
          <t>Амрита-русь</t>
        </is>
      </c>
      <c r="I846" s="22" t="n">
        <v>2018</v>
      </c>
      <c r="J846" s="75" t="inlineStr">
        <is>
          <t>9785413018644</t>
        </is>
      </c>
      <c r="K846" s="75" t="inlineStr">
        <is>
          <t>Книги</t>
        </is>
      </c>
      <c r="L846" s="22">
        <f>ROUND(100-(F847/(M847/100)),0)</f>
        <v/>
      </c>
      <c r="M846" s="105" t="n">
        <v>170</v>
      </c>
      <c r="N846" s="105" t="n">
        <v>148</v>
      </c>
      <c r="O846" s="20" t="inlineStr">
        <is>
          <t>https://magic-kniga.ru/items/24176</t>
        </is>
      </c>
      <c r="Q846" s="66" t="inlineStr">
        <is>
          <t>Мало</t>
        </is>
      </c>
      <c r="R846" s="20" t="n">
        <v>3</v>
      </c>
      <c r="V846" s="36">
        <f>MATCH(R847,discounts!A:A)</f>
        <v/>
      </c>
      <c r="W846" s="36">
        <f>ADDRESS(V847,$F$7+1,,,"discounts")</f>
        <v/>
      </c>
      <c r="X846" s="36">
        <f>ROUND(IF(ISNA(IF($F$7=0,0,INDIRECT(W847))),0,IF($F$7=0,0,INDIRECT(W847))),0)</f>
        <v/>
      </c>
    </row>
    <row r="847">
      <c r="B847" s="86" t="n"/>
      <c r="C847" s="22" t="n">
        <v>24534</v>
      </c>
      <c r="D847" s="22" t="inlineStr">
        <is>
          <t xml:space="preserve">Андрианов А.Б. </t>
        </is>
      </c>
      <c r="E847" s="22" t="inlineStr">
        <is>
          <t>Проснись! Действуй прямо сейчас</t>
        </is>
      </c>
      <c r="F847" s="105">
        <f>ROUNDUP(N848-(N848/100*X848),0)</f>
        <v/>
      </c>
      <c r="H847" s="22" t="inlineStr">
        <is>
          <t>Весь</t>
        </is>
      </c>
      <c r="I847" s="22" t="n">
        <v>2016</v>
      </c>
      <c r="J847" s="75" t="inlineStr">
        <is>
          <t>9785957330615</t>
        </is>
      </c>
      <c r="K847" s="75" t="inlineStr">
        <is>
          <t>Книги</t>
        </is>
      </c>
      <c r="L847" s="22">
        <f>ROUND(100-(F848/(M848/100)),0)</f>
        <v/>
      </c>
      <c r="M847" s="105" t="n">
        <v>885</v>
      </c>
      <c r="N847" s="105" t="n">
        <v>770</v>
      </c>
      <c r="O847" s="20" t="inlineStr">
        <is>
          <t>https://magic-kniga.ru/items/24534</t>
        </is>
      </c>
      <c r="Q847" s="66" t="inlineStr">
        <is>
          <t>Мало</t>
        </is>
      </c>
      <c r="R847" s="20" t="n">
        <v>2</v>
      </c>
      <c r="V847" s="36">
        <f>MATCH(R848,discounts!A:A)</f>
        <v/>
      </c>
      <c r="W847" s="36">
        <f>ADDRESS(V848,$F$7+1,,,"discounts")</f>
        <v/>
      </c>
      <c r="X847" s="36">
        <f>ROUND(IF(ISNA(IF($F$7=0,0,INDIRECT(W848))),0,IF($F$7=0,0,INDIRECT(W848))),0)</f>
        <v/>
      </c>
    </row>
    <row r="848">
      <c r="B848" s="86" t="n"/>
      <c r="C848" s="22" t="n">
        <v>24538</v>
      </c>
      <c r="D848" s="22" t="inlineStr">
        <is>
          <t>Норна Ирина</t>
        </is>
      </c>
      <c r="E848" s="22" t="inlineStr">
        <is>
          <t>7 секретов счастливой женщины</t>
        </is>
      </c>
      <c r="F848" s="105">
        <f>ROUNDUP(N849-(N849/100*X849),0)</f>
        <v/>
      </c>
      <c r="H848" s="22" t="inlineStr">
        <is>
          <t>Весь</t>
        </is>
      </c>
      <c r="I848" s="22" t="n">
        <v>2016</v>
      </c>
      <c r="J848" s="75" t="inlineStr">
        <is>
          <t>9785957328469</t>
        </is>
      </c>
      <c r="K848" s="75" t="inlineStr">
        <is>
          <t>Книги</t>
        </is>
      </c>
      <c r="L848" s="22">
        <f>ROUND(100-(F849/(M849/100)),0)</f>
        <v/>
      </c>
      <c r="M848" s="105" t="n">
        <v>1366</v>
      </c>
      <c r="N848" s="105" t="n">
        <v>1189</v>
      </c>
      <c r="O848" s="20" t="inlineStr">
        <is>
          <t>https://magic-kniga.ru/items/24538</t>
        </is>
      </c>
      <c r="Q848" s="66" t="inlineStr">
        <is>
          <t>Мало</t>
        </is>
      </c>
      <c r="R848" s="20" t="n">
        <v>3</v>
      </c>
      <c r="V848" s="36">
        <f>MATCH(R849,discounts!A:A)</f>
        <v/>
      </c>
      <c r="W848" s="36">
        <f>ADDRESS(V849,$F$7+1,,,"discounts")</f>
        <v/>
      </c>
      <c r="X848" s="36">
        <f>ROUND(IF(ISNA(IF($F$7=0,0,INDIRECT(W849))),0,IF($F$7=0,0,INDIRECT(W849))),0)</f>
        <v/>
      </c>
    </row>
    <row r="849">
      <c r="B849" s="86" t="n"/>
      <c r="C849" s="22" t="n">
        <v>24539</v>
      </c>
      <c r="D849" s="22" t="inlineStr">
        <is>
          <t>Бонни Хейз</t>
        </is>
      </c>
      <c r="E849" s="22" t="inlineStr">
        <is>
          <t>99 + 1 способ быть счастливее каждый день</t>
        </is>
      </c>
      <c r="F849" s="105">
        <f>ROUNDUP(N850-(N850/100*X850),0)</f>
        <v/>
      </c>
      <c r="H849" s="22" t="inlineStr">
        <is>
          <t>Весь</t>
        </is>
      </c>
      <c r="I849" s="22" t="n">
        <v>2016</v>
      </c>
      <c r="J849" s="75" t="inlineStr">
        <is>
          <t>9785957328681</t>
        </is>
      </c>
      <c r="K849" s="75" t="inlineStr">
        <is>
          <t>Книги</t>
        </is>
      </c>
      <c r="L849" s="22">
        <f>ROUND(100-(F850/(M850/100)),0)</f>
        <v/>
      </c>
      <c r="M849" s="105" t="n">
        <v>1366</v>
      </c>
      <c r="N849" s="105" t="n">
        <v>1189</v>
      </c>
      <c r="O849" s="20" t="inlineStr">
        <is>
          <t>https://magic-kniga.ru/items/24539</t>
        </is>
      </c>
      <c r="Q849" s="66" t="inlineStr">
        <is>
          <t>Мало</t>
        </is>
      </c>
      <c r="R849" s="20" t="n">
        <v>2</v>
      </c>
      <c r="V849" s="36">
        <f>MATCH(R850,discounts!A:A)</f>
        <v/>
      </c>
      <c r="W849" s="36">
        <f>ADDRESS(V850,$F$7+1,,,"discounts")</f>
        <v/>
      </c>
      <c r="X849" s="36">
        <f>ROUND(IF(ISNA(IF($F$7=0,0,INDIRECT(W850))),0,IF($F$7=0,0,INDIRECT(W850))),0)</f>
        <v/>
      </c>
    </row>
    <row r="850" ht="15" customHeight="1">
      <c r="B850" s="88" t="inlineStr">
        <is>
          <t>Скандинавские руны</t>
        </is>
      </c>
    </row>
    <row r="851">
      <c r="B851" s="86" t="n"/>
      <c r="C851" s="22" t="n">
        <v>23999</v>
      </c>
      <c r="D851" s="22" t="inlineStr">
        <is>
          <t>Шапошников Олег</t>
        </is>
      </c>
      <c r="E851" s="22" t="inlineStr">
        <is>
          <t>Энергия и ритмы рун. Книга 2</t>
        </is>
      </c>
      <c r="F851" s="105">
        <f>ROUNDUP(N852-(N852/100*X852),0)</f>
        <v/>
      </c>
      <c r="H851" s="22" t="inlineStr">
        <is>
          <t>Magic-Kniga</t>
        </is>
      </c>
      <c r="I851" s="22" t="n">
        <v>2018</v>
      </c>
      <c r="J851" s="75" t="inlineStr">
        <is>
          <t>9785604125380</t>
        </is>
      </c>
      <c r="K851" s="75" t="inlineStr">
        <is>
          <t>Книги</t>
        </is>
      </c>
      <c r="L851" s="22">
        <f>ROUND(100-(F852/(M852/100)),0)</f>
        <v/>
      </c>
      <c r="M851" s="105" t="n">
        <v>634</v>
      </c>
      <c r="N851" s="105" t="n">
        <v>552</v>
      </c>
      <c r="O851" s="20" t="inlineStr">
        <is>
          <t>https://magic-kniga.ru/items/23999</t>
        </is>
      </c>
      <c r="Q851" s="66" t="inlineStr">
        <is>
          <t>Мало</t>
        </is>
      </c>
      <c r="R851" s="20" t="n">
        <v>1</v>
      </c>
      <c r="V851" s="36">
        <f>MATCH(R852,discounts!A:A)</f>
        <v/>
      </c>
      <c r="W851" s="36">
        <f>ADDRESS(V852,$F$7+1,,,"discounts")</f>
        <v/>
      </c>
      <c r="X851" s="36">
        <f>ROUND(_xlfn.SINGLE(IF(ISNA(_xlfn.SINGLE(IF($F$7=0,0,INDIRECT(W852)))),0,IF($F$7=0,0,INDIRECT(W852)))),0)</f>
        <v/>
      </c>
    </row>
    <row r="852">
      <c r="B852" s="86" t="n"/>
      <c r="C852" s="22" t="n">
        <v>577</v>
      </c>
      <c r="D852" s="22" t="inlineStr">
        <is>
          <t>Никифорова Любовь (Отила)</t>
        </is>
      </c>
      <c r="E852" s="22" t="inlineStr">
        <is>
          <t>Практикум психологии рун</t>
        </is>
      </c>
      <c r="F852" s="105">
        <f>ROUNDUP(N853-(N853/100*X853),0)</f>
        <v/>
      </c>
      <c r="H852" s="22" t="inlineStr">
        <is>
          <t>Велигор</t>
        </is>
      </c>
      <c r="I852" s="22" t="n">
        <v>2015</v>
      </c>
      <c r="J852" s="75" t="inlineStr">
        <is>
          <t>9785888751817</t>
        </is>
      </c>
      <c r="K852" s="75" t="inlineStr">
        <is>
          <t>Книги</t>
        </is>
      </c>
      <c r="L852" s="22">
        <f>ROUND(100-(F853/(M853/100)),0)</f>
        <v/>
      </c>
      <c r="M852" s="105" t="n">
        <v>309</v>
      </c>
      <c r="N852" s="105" t="n">
        <v>269</v>
      </c>
      <c r="O852" s="20" t="inlineStr">
        <is>
          <t>https://magic-kniga.ru/items/577</t>
        </is>
      </c>
      <c r="Q852" s="66" t="inlineStr">
        <is>
          <t>Мало</t>
        </is>
      </c>
      <c r="R852" s="20" t="n">
        <v>6</v>
      </c>
      <c r="V852" s="36">
        <f>MATCH(R853,discounts!A:A)</f>
        <v/>
      </c>
      <c r="W852" s="36">
        <f>ADDRESS(V853,$F$7+1,,,"discounts")</f>
        <v/>
      </c>
      <c r="X852" s="36">
        <f>ROUND(_xlfn.SINGLE(IF(ISNA(_xlfn.SINGLE(IF($F$7=0,0,INDIRECT(W853)))),0,IF($F$7=0,0,INDIRECT(W853)))),0)</f>
        <v/>
      </c>
    </row>
    <row r="853">
      <c r="B853" s="86" t="n"/>
      <c r="C853" s="22" t="n">
        <v>580</v>
      </c>
      <c r="D853" s="22" t="inlineStr">
        <is>
          <t>Неменьи Геза Фон</t>
        </is>
      </c>
      <c r="E853" s="22" t="inlineStr">
        <is>
          <t>Священные руны. Магические символы севера</t>
        </is>
      </c>
      <c r="F853" s="105">
        <f>ROUNDUP(N854-(N854/100*X854),0)</f>
        <v/>
      </c>
      <c r="H853" s="22" t="inlineStr">
        <is>
          <t>Велигор</t>
        </is>
      </c>
      <c r="I853" s="22" t="n">
        <v>2009</v>
      </c>
      <c r="J853" s="75" t="inlineStr">
        <is>
          <t>9785888750469</t>
        </is>
      </c>
      <c r="K853" s="75" t="inlineStr">
        <is>
          <t>Книги</t>
        </is>
      </c>
      <c r="L853" s="22">
        <f>ROUND(100-(F854/(M854/100)),0)</f>
        <v/>
      </c>
      <c r="M853" s="105" t="n">
        <v>1529</v>
      </c>
      <c r="N853" s="105" t="n">
        <v>1331</v>
      </c>
      <c r="O853" s="20" t="inlineStr">
        <is>
          <t>https://magic-kniga.ru/items/580</t>
        </is>
      </c>
      <c r="Q853" s="66" t="inlineStr">
        <is>
          <t>Мало</t>
        </is>
      </c>
      <c r="R853" s="20" t="n">
        <v>6</v>
      </c>
      <c r="V853" s="36">
        <f>MATCH(R854,discounts!A:A)</f>
        <v/>
      </c>
      <c r="W853" s="36">
        <f>ADDRESS(V854,$F$7+1,,,"discounts")</f>
        <v/>
      </c>
      <c r="X853" s="36">
        <f>ROUND(_xlfn.SINGLE(IF(ISNA(_xlfn.SINGLE(IF($F$7=0,0,INDIRECT(W854)))),0,IF($F$7=0,0,INDIRECT(W854)))),0)</f>
        <v/>
      </c>
    </row>
    <row r="854" ht="15" customHeight="1">
      <c r="B854" s="88" t="inlineStr">
        <is>
          <t>Нетематическая литература</t>
        </is>
      </c>
    </row>
    <row r="855">
      <c r="B855" s="86" t="n"/>
      <c r="C855" s="22" t="n">
        <v>4402</v>
      </c>
      <c r="D855" s="22" t="inlineStr">
        <is>
          <t>Кириевский В.</t>
        </is>
      </c>
      <c r="E855" s="22" t="inlineStr">
        <is>
          <t>Необычное варенье</t>
        </is>
      </c>
      <c r="F855" s="105">
        <f>ROUNDUP(N856-(N856/100*X856),0)</f>
        <v/>
      </c>
      <c r="H855" s="22" t="inlineStr">
        <is>
          <t>Феникс</t>
        </is>
      </c>
      <c r="I855" s="22" t="n">
        <v>2007</v>
      </c>
      <c r="J855" s="75" t="inlineStr">
        <is>
          <t>9785222105283</t>
        </is>
      </c>
      <c r="K855" s="75" t="inlineStr">
        <is>
          <t>Книги</t>
        </is>
      </c>
      <c r="L855" s="22">
        <f>ROUND(100-(F856/(M856/100)),0)</f>
        <v/>
      </c>
      <c r="M855" s="105" t="n">
        <v>50</v>
      </c>
      <c r="N855" s="105" t="n">
        <v>44</v>
      </c>
      <c r="O855" s="20" t="inlineStr">
        <is>
          <t>https://magic-kniga.ru/items/4402</t>
        </is>
      </c>
      <c r="Q855" s="66" t="inlineStr">
        <is>
          <t>Мало</t>
        </is>
      </c>
      <c r="R855" s="20" t="n">
        <v>5</v>
      </c>
      <c r="V855" s="36">
        <f>MATCH(R856,discounts!A:A)</f>
        <v/>
      </c>
      <c r="W855" s="36">
        <f>ADDRESS(V856,$F$7+1,,,"discounts")</f>
        <v/>
      </c>
      <c r="X855" s="36">
        <f>ROUND(IF(ISNA(IF($F$7=0,0,INDIRECT(W856))),0,IF($F$7=0,0,INDIRECT(W856))),0)</f>
        <v/>
      </c>
    </row>
    <row r="856">
      <c r="B856" s="86" t="n"/>
      <c r="C856" s="22" t="n">
        <v>4462</v>
      </c>
      <c r="D856" s="22" t="inlineStr">
        <is>
          <t>Бриз Лена</t>
        </is>
      </c>
      <c r="E856" s="22" t="inlineStr">
        <is>
          <t>Мастер-класс. Прически. Стань неотразимой!</t>
        </is>
      </c>
      <c r="F856" s="105">
        <f>ROUNDUP(N857-(N857/100*X857),0)</f>
        <v/>
      </c>
      <c r="H856" s="22" t="inlineStr">
        <is>
          <t>АСТ</t>
        </is>
      </c>
      <c r="I856" s="22" t="n">
        <v>2007</v>
      </c>
      <c r="J856" s="75" t="inlineStr">
        <is>
          <t>9785170434985</t>
        </is>
      </c>
      <c r="K856" s="75" t="inlineStr">
        <is>
          <t>Книги</t>
        </is>
      </c>
      <c r="L856" s="22">
        <f>ROUND(100-(F857/(M857/100)),0)</f>
        <v/>
      </c>
      <c r="M856" s="105" t="n">
        <v>45</v>
      </c>
      <c r="N856" s="105" t="n">
        <v>40</v>
      </c>
      <c r="O856" s="20" t="inlineStr">
        <is>
          <t>https://magic-kniga.ru/items/4462</t>
        </is>
      </c>
      <c r="Q856" s="66" t="inlineStr">
        <is>
          <t>Мало</t>
        </is>
      </c>
      <c r="R856" s="20" t="n">
        <v>7</v>
      </c>
      <c r="V856" s="36">
        <f>MATCH(R857,discounts!A:A)</f>
        <v/>
      </c>
      <c r="W856" s="36">
        <f>ADDRESS(V857,$F$7+1,,,"discounts")</f>
        <v/>
      </c>
      <c r="X856" s="36">
        <f>ROUND(IF(ISNA(IF($F$7=0,0,INDIRECT(W857))),0,IF($F$7=0,0,INDIRECT(W857))),0)</f>
        <v/>
      </c>
    </row>
    <row r="857">
      <c r="B857" s="86" t="n"/>
      <c r="C857" s="22" t="n">
        <v>8809</v>
      </c>
      <c r="D857" s="22" t="inlineStr">
        <is>
          <t>Григорьева</t>
        </is>
      </c>
      <c r="E857" s="22" t="inlineStr">
        <is>
          <t>Экология на даче</t>
        </is>
      </c>
      <c r="F857" s="105">
        <f>ROUNDUP(N858-(N858/100*X858),0)</f>
        <v/>
      </c>
      <c r="H857" s="22" t="inlineStr">
        <is>
          <t>Диля</t>
        </is>
      </c>
      <c r="I857" s="22" t="n">
        <v>2003</v>
      </c>
      <c r="J857" s="75" t="inlineStr">
        <is>
          <t>9785817403633</t>
        </is>
      </c>
      <c r="K857" s="75" t="inlineStr">
        <is>
          <t>Книги</t>
        </is>
      </c>
      <c r="L857" s="22">
        <f>ROUND(100-(F858/(M858/100)),0)</f>
        <v/>
      </c>
      <c r="M857" s="105" t="n">
        <v>50</v>
      </c>
      <c r="N857" s="105" t="n">
        <v>44</v>
      </c>
      <c r="O857" s="20" t="inlineStr">
        <is>
          <t>https://magic-kniga.ru/items/8809</t>
        </is>
      </c>
      <c r="Q857" s="66" t="inlineStr">
        <is>
          <t>Мало</t>
        </is>
      </c>
      <c r="R857" s="20" t="n">
        <v>7</v>
      </c>
      <c r="V857" s="36">
        <f>MATCH(R858,discounts!A:A)</f>
        <v/>
      </c>
      <c r="W857" s="36">
        <f>ADDRESS(V858,$F$7+1,,,"discounts")</f>
        <v/>
      </c>
      <c r="X857" s="36">
        <f>ROUND(IF(ISNA(IF($F$7=0,0,INDIRECT(W858))),0,IF($F$7=0,0,INDIRECT(W858))),0)</f>
        <v/>
      </c>
    </row>
    <row r="858">
      <c r="B858" s="86" t="n"/>
      <c r="C858" s="22" t="n">
        <v>9245</v>
      </c>
      <c r="D858" s="22" t="inlineStr">
        <is>
          <t>Красавцева А.Н.</t>
        </is>
      </c>
      <c r="E858" s="22" t="inlineStr">
        <is>
          <t>Аппликация для малышей</t>
        </is>
      </c>
      <c r="F858" s="105">
        <f>ROUNDUP(N859-(N859/100*X859),0)</f>
        <v/>
      </c>
      <c r="H858" s="22" t="inlineStr">
        <is>
          <t>МСП</t>
        </is>
      </c>
      <c r="I858" s="22" t="n">
        <v>2008</v>
      </c>
      <c r="J858" s="75" t="inlineStr">
        <is>
          <t>9785757803456</t>
        </is>
      </c>
      <c r="K858" s="75" t="inlineStr">
        <is>
          <t>Книги</t>
        </is>
      </c>
      <c r="L858" s="22">
        <f>ROUND(100-(F859/(M859/100)),0)</f>
        <v/>
      </c>
      <c r="M858" s="105" t="n">
        <v>50</v>
      </c>
      <c r="N858" s="105" t="n">
        <v>44</v>
      </c>
      <c r="O858" s="20" t="inlineStr">
        <is>
          <t>https://magic-kniga.ru/items/9245</t>
        </is>
      </c>
      <c r="Q858" s="66" t="inlineStr">
        <is>
          <t>Мало</t>
        </is>
      </c>
      <c r="R858" s="20" t="n">
        <v>5</v>
      </c>
      <c r="V858" s="36">
        <f>MATCH(R859,discounts!A:A)</f>
        <v/>
      </c>
      <c r="W858" s="36">
        <f>ADDRESS(V859,$F$7+1,,,"discounts")</f>
        <v/>
      </c>
      <c r="X858" s="36">
        <f>ROUND(IF(ISNA(IF($F$7=0,0,INDIRECT(W859))),0,IF($F$7=0,0,INDIRECT(W859))),0)</f>
        <v/>
      </c>
    </row>
    <row r="859">
      <c r="B859" s="86" t="n"/>
      <c r="C859" s="22" t="n">
        <v>9768</v>
      </c>
      <c r="D859" s="22" t="inlineStr">
        <is>
          <t>Ретивская Л.Н.</t>
        </is>
      </c>
      <c r="E859" s="22" t="inlineStr">
        <is>
          <t>Иконы из соломки</t>
        </is>
      </c>
      <c r="F859" s="105">
        <f>ROUNDUP(N860-(N860/100*X860),0)</f>
        <v/>
      </c>
      <c r="H859" s="22" t="inlineStr">
        <is>
          <t>Феникс</t>
        </is>
      </c>
      <c r="I859" s="22" t="n">
        <v>2010</v>
      </c>
      <c r="J859" s="75" t="inlineStr">
        <is>
          <t>9785222154823</t>
        </is>
      </c>
      <c r="K859" s="75" t="inlineStr">
        <is>
          <t>Книги</t>
        </is>
      </c>
      <c r="L859" s="22">
        <f>ROUND(100-(F860/(M860/100)),0)</f>
        <v/>
      </c>
      <c r="M859" s="105" t="n">
        <v>237</v>
      </c>
      <c r="N859" s="105" t="n">
        <v>207</v>
      </c>
      <c r="O859" s="20" t="inlineStr">
        <is>
          <t>https://magic-kniga.ru/items/9768</t>
        </is>
      </c>
      <c r="Q859" s="66" t="inlineStr">
        <is>
          <t>Мало</t>
        </is>
      </c>
      <c r="R859" s="20" t="n">
        <v>5</v>
      </c>
      <c r="V859" s="36">
        <f>MATCH(R860,discounts!A:A)</f>
        <v/>
      </c>
      <c r="W859" s="36">
        <f>ADDRESS(V860,$F$7+1,,,"discounts")</f>
        <v/>
      </c>
      <c r="X859" s="36">
        <f>ROUND(IF(ISNA(IF($F$7=0,0,INDIRECT(W860))),0,IF($F$7=0,0,INDIRECT(W860))),0)</f>
        <v/>
      </c>
    </row>
    <row r="860">
      <c r="B860" s="86" t="n"/>
      <c r="C860" s="22" t="n">
        <v>13777</v>
      </c>
      <c r="D860" s="22" t="inlineStr">
        <is>
          <t>Тилле</t>
        </is>
      </c>
      <c r="E860" s="22" t="inlineStr">
        <is>
          <t>VIP герои российской политики. Памфлеты</t>
        </is>
      </c>
      <c r="F860" s="105">
        <f>ROUNDUP(N861-(N861/100*X861),0)</f>
        <v/>
      </c>
      <c r="H860" s="22" t="inlineStr">
        <is>
          <t>Пробел-2000</t>
        </is>
      </c>
      <c r="I860" s="22" t="n">
        <v>2005</v>
      </c>
      <c r="J860" s="75" t="inlineStr">
        <is>
          <t>9785986040233</t>
        </is>
      </c>
      <c r="K860" s="75" t="inlineStr">
        <is>
          <t>Книги</t>
        </is>
      </c>
      <c r="L860" s="22">
        <f>ROUND(100-(F861/(M861/100)),0)</f>
        <v/>
      </c>
      <c r="M860" s="105" t="n">
        <v>50</v>
      </c>
      <c r="N860" s="105" t="n">
        <v>44</v>
      </c>
      <c r="O860" s="20" t="inlineStr">
        <is>
          <t>https://magic-kniga.ru/items/13777</t>
        </is>
      </c>
      <c r="Q860" s="66" t="inlineStr">
        <is>
          <t>Мало</t>
        </is>
      </c>
      <c r="R860" s="20" t="n">
        <v>2</v>
      </c>
      <c r="V860" s="36">
        <f>MATCH(R861,discounts!A:A)</f>
        <v/>
      </c>
      <c r="W860" s="36">
        <f>ADDRESS(V861,$F$7+1,,,"discounts")</f>
        <v/>
      </c>
      <c r="X860" s="36">
        <f>ROUND(IF(ISNA(IF($F$7=0,0,INDIRECT(W861))),0,IF($F$7=0,0,INDIRECT(W861))),0)</f>
        <v/>
      </c>
    </row>
    <row r="861" ht="15" customHeight="1">
      <c r="B861" s="88" t="inlineStr">
        <is>
          <t>Малая колода Ленорман (36 карт)</t>
        </is>
      </c>
    </row>
    <row r="862">
      <c r="B862" s="86" t="n"/>
      <c r="C862" s="22" t="n">
        <v>24888</v>
      </c>
      <c r="E862" s="22" t="inlineStr">
        <is>
          <t>Доступное руководство для гадания на Малой колоде Ленорман. Книга-руководство</t>
        </is>
      </c>
      <c r="F862" s="105">
        <f>ROUNDUP(N863-(N863/100*X863),0)</f>
        <v/>
      </c>
      <c r="H862" s="22" t="inlineStr">
        <is>
          <t>Magic-Kniga</t>
        </is>
      </c>
      <c r="I862" s="22" t="n">
        <v>2016</v>
      </c>
      <c r="J862" s="75" t="inlineStr">
        <is>
          <t>9785990925427</t>
        </is>
      </c>
      <c r="K862" s="75" t="inlineStr">
        <is>
          <t>Книги</t>
        </is>
      </c>
      <c r="L862" s="22">
        <f>ROUND(100-(F863/(M863/100)),0)</f>
        <v/>
      </c>
      <c r="M862" s="105" t="n">
        <v>323</v>
      </c>
      <c r="N862" s="105" t="n">
        <v>282</v>
      </c>
      <c r="O862" s="20" t="inlineStr">
        <is>
          <t>https://magic-kniga.ru/items/24888</t>
        </is>
      </c>
      <c r="P862" s="22" t="n">
        <v>238</v>
      </c>
      <c r="Q862" s="66" t="inlineStr">
        <is>
          <t>Больше 10</t>
        </is>
      </c>
      <c r="R862" s="20" t="n">
        <v>1</v>
      </c>
      <c r="V862" s="36">
        <f>MATCH(R863,discounts!A:A)</f>
        <v/>
      </c>
      <c r="W862" s="36">
        <f>ADDRESS(V863,$F$7+1,,,"discounts")</f>
        <v/>
      </c>
      <c r="X862" s="36">
        <f>ROUND(IF(ISNA(IF($F$7=0,0,INDIRECT(W863))),0,IF($F$7=0,0,INDIRECT(W863))),0)</f>
        <v/>
      </c>
    </row>
    <row r="863" ht="15" customHeight="1">
      <c r="B863" s="88" t="inlineStr">
        <is>
          <t>Большая Астро-мифологическая колода Ленорман (54 карты)</t>
        </is>
      </c>
    </row>
    <row r="864">
      <c r="B864" s="86" t="n"/>
      <c r="C864" s="22" t="n">
        <v>24800</v>
      </c>
      <c r="E864" s="22" t="inlineStr">
        <is>
          <t>Гадание на Большой колоде Ленорман. Книга-руководство</t>
        </is>
      </c>
      <c r="F864" s="105">
        <f>ROUNDUP(N865-(N865/100*X865),0)</f>
        <v/>
      </c>
      <c r="H864" s="22" t="inlineStr">
        <is>
          <t>Magic-Kniga</t>
        </is>
      </c>
      <c r="I864" s="22" t="n">
        <v>2015</v>
      </c>
      <c r="J864" s="75" t="inlineStr">
        <is>
          <t>9785990692459</t>
        </is>
      </c>
      <c r="K864" s="75" t="inlineStr">
        <is>
          <t>Книги</t>
        </is>
      </c>
      <c r="L864" s="22">
        <f>ROUND(100-(F865/(M865/100)),0)</f>
        <v/>
      </c>
      <c r="M864" s="105" t="n">
        <v>304</v>
      </c>
      <c r="N864" s="105" t="n">
        <v>265</v>
      </c>
      <c r="O864" s="20" t="inlineStr">
        <is>
          <t>https://magic-kniga.ru/items/24800</t>
        </is>
      </c>
      <c r="P864" s="22" t="n">
        <v>346</v>
      </c>
      <c r="Q864" s="66" t="inlineStr">
        <is>
          <t>Больше 50</t>
        </is>
      </c>
      <c r="R864" s="20" t="n">
        <v>1</v>
      </c>
      <c r="V864" s="36">
        <f>MATCH(R865,discounts!A:A)</f>
        <v/>
      </c>
      <c r="W864" s="36">
        <f>ADDRESS(V865,$F$7+1,,,"discounts")</f>
        <v/>
      </c>
      <c r="X864" s="36">
        <f>ROUND(IF(ISNA(IF($F$7=0,0,INDIRECT(W865))),0,IF($F$7=0,0,INDIRECT(W865))),0)</f>
        <v/>
      </c>
    </row>
    <row r="865" ht="15" customHeight="1">
      <c r="B865" s="88" t="inlineStr">
        <is>
          <t>Все товары</t>
        </is>
      </c>
    </row>
    <row r="866">
      <c r="B866" s="86" t="n"/>
      <c r="C866" s="22" t="n">
        <v>10541</v>
      </c>
      <c r="D866" s="22" t="inlineStr">
        <is>
          <t>Коротаева</t>
        </is>
      </c>
      <c r="E866" s="22" t="inlineStr">
        <is>
          <t>Психологические основы педагогического взаимодействия</t>
        </is>
      </c>
      <c r="F866" s="105">
        <f>ROUNDUP(N867-(N867/100*X867),0)</f>
        <v/>
      </c>
      <c r="H866" s="22" t="inlineStr">
        <is>
          <t>Профит-Стайл</t>
        </is>
      </c>
      <c r="I866" s="22" t="n">
        <v>2007</v>
      </c>
      <c r="J866" s="75" t="inlineStr">
        <is>
          <t>9785988570905</t>
        </is>
      </c>
      <c r="K866" s="75" t="inlineStr">
        <is>
          <t>Книги</t>
        </is>
      </c>
      <c r="L866" s="22">
        <f>ROUND(100-(F867/(M867/100)),0)</f>
        <v/>
      </c>
      <c r="M866" s="105" t="n">
        <v>318</v>
      </c>
      <c r="N866" s="105" t="n">
        <v>277</v>
      </c>
      <c r="O866" s="20" t="inlineStr">
        <is>
          <t>https://magic-kniga.ru/items/10541</t>
        </is>
      </c>
      <c r="Q866" s="66" t="inlineStr">
        <is>
          <t>Мало</t>
        </is>
      </c>
      <c r="R866" s="20" t="n">
        <v>2</v>
      </c>
      <c r="V866" s="36">
        <f>MATCH(R867,discounts!A:A)</f>
        <v/>
      </c>
      <c r="W866" s="36">
        <f>ADDRESS(V867,$F$7+1,,,"discounts")</f>
        <v/>
      </c>
      <c r="X866" s="36">
        <f>ROUND(_xlfn.SINGLE(IF(ISNA(_xlfn.SINGLE(IF($F$7=0,0,INDIRECT(W867)))),0,IF($F$7=0,0,INDIRECT(W867)))),0)</f>
        <v/>
      </c>
    </row>
    <row r="867">
      <c r="B867" s="86" t="n"/>
      <c r="C867" s="22" t="n">
        <v>13878</v>
      </c>
      <c r="E867" s="22" t="inlineStr">
        <is>
          <t>Школа Майтрейи Слово учителя</t>
        </is>
      </c>
      <c r="F867" s="105">
        <f>ROUNDUP(N868-(N868/100*X868),0)</f>
        <v/>
      </c>
      <c r="H867" s="22" t="inlineStr">
        <is>
          <t>Алмазное сердце</t>
        </is>
      </c>
      <c r="I867" s="22" t="n">
        <v>2004</v>
      </c>
      <c r="J867" s="75" t="inlineStr">
        <is>
          <t>9785983120150</t>
        </is>
      </c>
      <c r="K867" s="75" t="inlineStr">
        <is>
          <t>Книги</t>
        </is>
      </c>
      <c r="L867" s="22">
        <f>ROUND(100-(F868/(M868/100)),0)</f>
        <v/>
      </c>
      <c r="M867" s="105" t="n">
        <v>81</v>
      </c>
      <c r="N867" s="105" t="n">
        <v>71</v>
      </c>
      <c r="O867" s="20" t="inlineStr">
        <is>
          <t>https://magic-kniga.ru/items/13878</t>
        </is>
      </c>
      <c r="Q867" s="66" t="inlineStr">
        <is>
          <t>Мало</t>
        </is>
      </c>
      <c r="R867" s="20" t="n">
        <v>6</v>
      </c>
      <c r="V867" s="36">
        <f>MATCH(R868,discounts!A:A)</f>
        <v/>
      </c>
      <c r="W867" s="36">
        <f>ADDRESS(V868,$F$7+1,,,"discounts")</f>
        <v/>
      </c>
      <c r="X867" s="36">
        <f>ROUND(_xlfn.SINGLE(IF(ISNA(_xlfn.SINGLE(IF($F$7=0,0,INDIRECT(W868)))),0,IF($F$7=0,0,INDIRECT(W868)))),0)</f>
        <v/>
      </c>
    </row>
    <row r="868">
      <c r="B868" s="86" t="n"/>
      <c r="C868" s="22" t="n">
        <v>6997</v>
      </c>
      <c r="D868" s="22" t="inlineStr">
        <is>
          <t>Тимошенко Т.</t>
        </is>
      </c>
      <c r="E868" s="22" t="inlineStr">
        <is>
          <t>Поэзия космоса</t>
        </is>
      </c>
      <c r="F868" s="105">
        <f>ROUNDUP(N869-(N869/100*X869),0)</f>
        <v/>
      </c>
      <c r="H868" s="22" t="inlineStr">
        <is>
          <t>Амрита-русь</t>
        </is>
      </c>
      <c r="I868" s="22" t="n">
        <v>2010</v>
      </c>
      <c r="J868" s="75" t="inlineStr">
        <is>
          <t>9785413001486</t>
        </is>
      </c>
      <c r="K868" s="75" t="inlineStr">
        <is>
          <t>Книги</t>
        </is>
      </c>
      <c r="L868" s="22">
        <f>ROUND(100-(F869/(M869/100)),0)</f>
        <v/>
      </c>
      <c r="M868" s="105" t="n">
        <v>60</v>
      </c>
      <c r="N868" s="105" t="n">
        <v>53</v>
      </c>
      <c r="O868" s="20" t="inlineStr">
        <is>
          <t>https://magic-kniga.ru/items/6997</t>
        </is>
      </c>
      <c r="Q868" s="66" t="inlineStr">
        <is>
          <t>Мало</t>
        </is>
      </c>
      <c r="R868" s="20" t="n">
        <v>2</v>
      </c>
      <c r="V868" s="36">
        <f>MATCH(R869,discounts!A:A)</f>
        <v/>
      </c>
      <c r="W868" s="36">
        <f>ADDRESS(V869,$F$7+1,,,"discounts")</f>
        <v/>
      </c>
      <c r="X868" s="36">
        <f>ROUND(_xlfn.SINGLE(IF(ISNA(_xlfn.SINGLE(IF($F$7=0,0,INDIRECT(W869)))),0,IF($F$7=0,0,INDIRECT(W869)))),0)</f>
        <v/>
      </c>
    </row>
    <row r="869" ht="20.25" customHeight="1">
      <c r="B869" s="87" t="inlineStr">
        <is>
          <t>Диски</t>
        </is>
      </c>
    </row>
    <row r="870" ht="15" customHeight="1">
      <c r="B870" s="88" t="inlineStr">
        <is>
          <t>Исцеление</t>
        </is>
      </c>
    </row>
    <row r="871">
      <c r="B871" s="86" t="n"/>
      <c r="C871" s="22" t="n">
        <v>7534</v>
      </c>
      <c r="E871" s="22" t="inlineStr">
        <is>
          <t>Свет животворящий. Исцеление словом и музыкой (кн+CD)</t>
        </is>
      </c>
      <c r="F871" s="105">
        <f>ROUNDUP(N872-(N872/100*X872),0)</f>
        <v/>
      </c>
      <c r="H871" s="22" t="inlineStr">
        <is>
          <t>Открытый мир</t>
        </is>
      </c>
      <c r="I871" s="22" t="n">
        <v>2010</v>
      </c>
      <c r="J871" s="75" t="inlineStr">
        <is>
          <t>9785999300317</t>
        </is>
      </c>
      <c r="K871" s="75" t="inlineStr">
        <is>
          <t>Диски</t>
        </is>
      </c>
      <c r="L871" s="22">
        <f>ROUND(100-(F872/(M872/100)),0)</f>
        <v/>
      </c>
      <c r="M871" s="105" t="n">
        <v>343</v>
      </c>
      <c r="N871" s="105" t="n">
        <v>299</v>
      </c>
      <c r="O871" s="20" t="inlineStr">
        <is>
          <t>https://magic-kniga.ru/items/7534</t>
        </is>
      </c>
      <c r="Q871" s="66" t="inlineStr">
        <is>
          <t>Мало</t>
        </is>
      </c>
      <c r="R871" s="20" t="n">
        <v>7</v>
      </c>
      <c r="V871" s="36">
        <f>MATCH(R872,discounts!A:A)</f>
        <v/>
      </c>
      <c r="W871" s="36">
        <f>ADDRESS(V872,$F$7+1,,,"discounts")</f>
        <v/>
      </c>
      <c r="X871" s="36">
        <f>ROUND(_xlfn.SINGLE(IF(ISNA(_xlfn.SINGLE(IF($F$7=0,0,INDIRECT(W872)))),0,IF($F$7=0,0,INDIRECT(W872)))),0)</f>
        <v/>
      </c>
    </row>
    <row r="872">
      <c r="B872" s="86" t="n"/>
      <c r="C872" s="22" t="n">
        <v>7538</v>
      </c>
      <c r="E872" s="22" t="inlineStr">
        <is>
          <t>Царство Души. Исцеление словом и музыкой (кн+CD)</t>
        </is>
      </c>
      <c r="F872" s="105">
        <f>ROUNDUP(N873-(N873/100*X873),0)</f>
        <v/>
      </c>
      <c r="H872" s="22" t="inlineStr">
        <is>
          <t>Открытый мир</t>
        </is>
      </c>
      <c r="I872" s="22" t="n">
        <v>2009</v>
      </c>
      <c r="J872" s="75" t="inlineStr">
        <is>
          <t>9785999300188</t>
        </is>
      </c>
      <c r="K872" s="75" t="inlineStr">
        <is>
          <t>Диски</t>
        </is>
      </c>
      <c r="L872" s="22">
        <f>ROUND(100-(F873/(M873/100)),0)</f>
        <v/>
      </c>
      <c r="M872" s="105" t="n">
        <v>343</v>
      </c>
      <c r="N872" s="105" t="n">
        <v>299</v>
      </c>
      <c r="O872" s="20" t="inlineStr">
        <is>
          <t>https://magic-kniga.ru/items/7538</t>
        </is>
      </c>
      <c r="Q872" s="66" t="inlineStr">
        <is>
          <t>Мало</t>
        </is>
      </c>
      <c r="R872" s="20" t="n">
        <v>7</v>
      </c>
      <c r="V872" s="36">
        <f>MATCH(R873,discounts!A:A)</f>
        <v/>
      </c>
      <c r="W872" s="36">
        <f>ADDRESS(V873,$F$7+1,,,"discounts")</f>
        <v/>
      </c>
      <c r="X872" s="36">
        <f>ROUND(_xlfn.SINGLE(IF(ISNA(_xlfn.SINGLE(IF($F$7=0,0,INDIRECT(W873)))),0,IF($F$7=0,0,INDIRECT(W873)))),0)</f>
        <v/>
      </c>
    </row>
    <row r="873" ht="15" customHeight="1">
      <c r="B873" s="88" t="inlineStr">
        <is>
          <t>Новые эзотерические учения</t>
        </is>
      </c>
    </row>
    <row r="874">
      <c r="B874" s="86" t="n"/>
      <c r="C874" s="22" t="n">
        <v>17620</v>
      </c>
      <c r="D874" s="22" t="inlineStr">
        <is>
          <t>Карен Дэнрич «Мила»</t>
        </is>
      </c>
      <c r="E874" s="22" t="inlineStr">
        <is>
          <t>Язык света. Одинарные тоны. Учебный курс (DVD)</t>
        </is>
      </c>
      <c r="F874" s="105">
        <f>ROUNDUP(N875-(N875/100*X875),0)</f>
        <v/>
      </c>
      <c r="H874" s="22" t="inlineStr">
        <is>
          <t>Велигор</t>
        </is>
      </c>
      <c r="I874" s="22" t="n">
        <v>2011</v>
      </c>
      <c r="J874" s="75" t="inlineStr">
        <is>
          <t>2100000176205</t>
        </is>
      </c>
      <c r="K874" s="75" t="inlineStr">
        <is>
          <t>Диски</t>
        </is>
      </c>
      <c r="L874" s="22">
        <f>ROUND(100-(F875/(M875/100)),0)</f>
        <v/>
      </c>
      <c r="M874" s="105" t="n">
        <v>1980</v>
      </c>
      <c r="N874" s="105" t="n">
        <v>1723</v>
      </c>
      <c r="O874" s="20" t="inlineStr">
        <is>
          <t>https://magic-kniga.ru/items/17620</t>
        </is>
      </c>
      <c r="Q874" s="66" t="inlineStr">
        <is>
          <t>Мало</t>
        </is>
      </c>
      <c r="R874" s="20" t="n">
        <v>6</v>
      </c>
      <c r="V874" s="36">
        <f>MATCH(R875,discounts!A:A)</f>
        <v/>
      </c>
      <c r="W874" s="36">
        <f>ADDRESS(V875,$F$7+1,,,"discounts")</f>
        <v/>
      </c>
      <c r="X874" s="36">
        <f>ROUND(IF(ISNA(IF($F$7=0,0,INDIRECT(W875))),0,IF($F$7=0,0,INDIRECT(W875))),0)</f>
        <v/>
      </c>
    </row>
    <row r="875" ht="15" customHeight="1">
      <c r="B875" s="88" t="inlineStr">
        <is>
          <t>Биоэнергетика</t>
        </is>
      </c>
    </row>
    <row r="876">
      <c r="B876" s="86" t="n"/>
      <c r="C876" s="22" t="n">
        <v>11367</v>
      </c>
      <c r="D876" s="22" t="inlineStr">
        <is>
          <t>Ошо (Osho) - Шри Раджниш</t>
        </is>
      </c>
      <c r="E876" s="22" t="inlineStr">
        <is>
          <t>Правда ли, что духовное руководство абсолютно необходимо для развития человека? (DVD)</t>
        </is>
      </c>
      <c r="F876" s="105">
        <f>ROUNDUP(N877-(N877/100*X877),0)</f>
        <v/>
      </c>
      <c r="H876" s="22" t="inlineStr">
        <is>
          <t>Весь</t>
        </is>
      </c>
      <c r="I876" s="22" t="n">
        <v>2011</v>
      </c>
      <c r="J876" s="75" t="inlineStr">
        <is>
          <t>4607177800868</t>
        </is>
      </c>
      <c r="K876" s="75" t="inlineStr">
        <is>
          <t>Диски</t>
        </is>
      </c>
      <c r="L876" s="22">
        <f>ROUND(100-(F877/(M877/100)),0)</f>
        <v/>
      </c>
      <c r="M876" s="105" t="n">
        <v>70</v>
      </c>
      <c r="N876" s="105" t="n">
        <v>61</v>
      </c>
      <c r="O876" s="20" t="inlineStr">
        <is>
          <t>https://magic-kniga.ru/items/11367</t>
        </is>
      </c>
      <c r="Q876" s="66" t="inlineStr">
        <is>
          <t>Мало</t>
        </is>
      </c>
      <c r="R876" s="20" t="n">
        <v>2</v>
      </c>
      <c r="V876" s="36">
        <f>MATCH(R877,discounts!A:A)</f>
        <v/>
      </c>
      <c r="W876" s="36">
        <f>ADDRESS(V877,$F$7+1,,,"discounts")</f>
        <v/>
      </c>
      <c r="X876" s="36">
        <f>ROUND(IF(ISNA(IF($F$7=0,0,INDIRECT(W877))),0,IF($F$7=0,0,INDIRECT(W877))),0)</f>
        <v/>
      </c>
    </row>
    <row r="877" ht="15" customHeight="1">
      <c r="B877" s="88" t="inlineStr">
        <is>
          <t>Практическая магия</t>
        </is>
      </c>
    </row>
    <row r="878">
      <c r="B878" s="86" t="n"/>
      <c r="C878" s="22" t="n">
        <v>17615</v>
      </c>
      <c r="D878" s="22" t="inlineStr">
        <is>
          <t>Дашкевич Люсия</t>
        </is>
      </c>
      <c r="E878" s="22" t="inlineStr">
        <is>
          <t>Помощь невидимых миров в рождении и воспитании новых детей</t>
        </is>
      </c>
      <c r="F878" s="105">
        <f>ROUNDUP(N879-(N879/100*X879),0)</f>
        <v/>
      </c>
      <c r="H878" s="22" t="inlineStr">
        <is>
          <t>Велигор</t>
        </is>
      </c>
      <c r="I878" s="22" t="n">
        <v>2012</v>
      </c>
      <c r="J878" s="75" t="inlineStr">
        <is>
          <t>2100000176151</t>
        </is>
      </c>
      <c r="K878" s="75" t="inlineStr">
        <is>
          <t>Диски</t>
        </is>
      </c>
      <c r="L878" s="22">
        <f>ROUND(100-(F879/(M879/100)),0)</f>
        <v/>
      </c>
      <c r="M878" s="105" t="n">
        <v>1980</v>
      </c>
      <c r="N878" s="105" t="n">
        <v>1723</v>
      </c>
      <c r="O878" s="20" t="inlineStr">
        <is>
          <t>https://magic-kniga.ru/items/17615</t>
        </is>
      </c>
      <c r="Q878" s="66" t="inlineStr">
        <is>
          <t>Мало</t>
        </is>
      </c>
      <c r="R878" s="20" t="n">
        <v>7</v>
      </c>
      <c r="V878" s="36">
        <f>MATCH(R879,discounts!A:A)</f>
        <v/>
      </c>
      <c r="W878" s="36">
        <f>ADDRESS(V879,$F$7+1,,,"discounts")</f>
        <v/>
      </c>
      <c r="X878" s="36">
        <f>ROUND(IF(ISNA(IF($F$7=0,0,INDIRECT(W879))),0,IF($F$7=0,0,INDIRECT(W879))),0)</f>
        <v/>
      </c>
    </row>
    <row r="879" ht="15" customHeight="1">
      <c r="B879" s="88" t="inlineStr">
        <is>
          <t>Трансерфинг реальности</t>
        </is>
      </c>
    </row>
    <row r="880">
      <c r="B880" s="86" t="n"/>
      <c r="C880" s="22" t="n">
        <v>24790</v>
      </c>
      <c r="D880" s="22" t="inlineStr">
        <is>
          <t>Зеланд Вадим</t>
        </is>
      </c>
      <c r="E880" s="22" t="inlineStr">
        <is>
          <t>кЛИБЕ. Конец иллюзии стадной безопасности CD</t>
        </is>
      </c>
      <c r="F880" s="105">
        <f>ROUNDUP(N881-(N881/100*X881),0)</f>
        <v/>
      </c>
      <c r="H880" s="22" t="inlineStr">
        <is>
          <t>Весь</t>
        </is>
      </c>
      <c r="I880" s="22" t="n">
        <v>2015</v>
      </c>
      <c r="J880" s="75" t="inlineStr">
        <is>
          <t>9785957328155</t>
        </is>
      </c>
      <c r="K880" s="75" t="inlineStr">
        <is>
          <t>Диски</t>
        </is>
      </c>
      <c r="L880" s="22">
        <f>ROUND(100-(F881/(M881/100)),0)</f>
        <v/>
      </c>
      <c r="M880" s="105" t="n">
        <v>299</v>
      </c>
      <c r="N880" s="105" t="n">
        <v>261</v>
      </c>
      <c r="O880" s="20" t="inlineStr">
        <is>
          <t>https://magic-kniga.ru/items/24790</t>
        </is>
      </c>
      <c r="Q880" s="66" t="inlineStr">
        <is>
          <t>Мало</t>
        </is>
      </c>
      <c r="R880" s="20" t="n">
        <v>4</v>
      </c>
      <c r="V880" s="36">
        <f>MATCH(R881,discounts!A:A)</f>
        <v/>
      </c>
      <c r="W880" s="36">
        <f>ADDRESS(V881,$F$7+1,,,"discounts")</f>
        <v/>
      </c>
      <c r="X880" s="36">
        <f>ROUND(_xlfn.SINGLE(IF(ISNA(_xlfn.SINGLE(IF($F$7=0,0,INDIRECT(W881)))),0,IF($F$7=0,0,INDIRECT(W881)))),0)</f>
        <v/>
      </c>
    </row>
    <row r="881">
      <c r="B881" s="86" t="n"/>
      <c r="C881" s="22" t="n">
        <v>23505</v>
      </c>
      <c r="D881" s="22" t="inlineStr">
        <is>
          <t>Зеланд Вадим</t>
        </is>
      </c>
      <c r="E881" s="22" t="inlineStr">
        <is>
          <t>Взлом техногенной системы</t>
        </is>
      </c>
      <c r="F881" s="105">
        <f>ROUNDUP(N882-(N882/100*X882),0)</f>
        <v/>
      </c>
      <c r="H881" s="22" t="inlineStr">
        <is>
          <t>Весь</t>
        </is>
      </c>
      <c r="I881" s="22" t="n">
        <v>2013</v>
      </c>
      <c r="J881" s="75" t="inlineStr">
        <is>
          <t>9785957325482</t>
        </is>
      </c>
      <c r="K881" s="75" t="inlineStr">
        <is>
          <t>Диски</t>
        </is>
      </c>
      <c r="L881" s="22">
        <f>ROUND(100-(F882/(M882/100)),0)</f>
        <v/>
      </c>
      <c r="M881" s="105" t="n">
        <v>163</v>
      </c>
      <c r="N881" s="105" t="n">
        <v>142</v>
      </c>
      <c r="O881" s="20" t="inlineStr">
        <is>
          <t>https://magic-kniga.ru/items/23505</t>
        </is>
      </c>
      <c r="Q881" s="66" t="inlineStr">
        <is>
          <t>Мало</t>
        </is>
      </c>
      <c r="R881" s="20" t="n">
        <v>2</v>
      </c>
      <c r="V881" s="36">
        <f>MATCH(R882,discounts!A:A)</f>
        <v/>
      </c>
      <c r="W881" s="36">
        <f>ADDRESS(V882,$F$7+1,,,"discounts")</f>
        <v/>
      </c>
      <c r="X881" s="36">
        <f>ROUND(_xlfn.SINGLE(IF(ISNA(_xlfn.SINGLE(IF($F$7=0,0,INDIRECT(W882)))),0,IF($F$7=0,0,INDIRECT(W882)))),0)</f>
        <v/>
      </c>
    </row>
    <row r="882" ht="15" customHeight="1">
      <c r="B882" s="88" t="inlineStr">
        <is>
          <t>Медитации</t>
        </is>
      </c>
    </row>
    <row r="883">
      <c r="B883" s="86" t="n"/>
      <c r="C883" s="22" t="n">
        <v>17608</v>
      </c>
      <c r="D883" s="22" t="inlineStr">
        <is>
          <t>Рейчел Сэл</t>
        </is>
      </c>
      <c r="E883" s="22" t="inlineStr">
        <is>
          <t>Танец Ангела (CD)</t>
        </is>
      </c>
      <c r="F883" s="105">
        <f>ROUNDUP(N884-(N884/100*X884),0)</f>
        <v/>
      </c>
      <c r="H883" s="22" t="inlineStr">
        <is>
          <t>Велигор</t>
        </is>
      </c>
      <c r="I883" s="22" t="n">
        <v>2014</v>
      </c>
      <c r="J883" s="75" t="inlineStr">
        <is>
          <t>2100000176083</t>
        </is>
      </c>
      <c r="K883" s="75" t="inlineStr">
        <is>
          <t>Диски</t>
        </is>
      </c>
      <c r="L883" s="22">
        <f>ROUND(100-(F884/(M884/100)),0)</f>
        <v/>
      </c>
      <c r="M883" s="105" t="n">
        <v>1980</v>
      </c>
      <c r="N883" s="105" t="n">
        <v>1723</v>
      </c>
      <c r="O883" s="20" t="inlineStr">
        <is>
          <t>https://magic-kniga.ru/items/17608</t>
        </is>
      </c>
      <c r="Q883" s="66" t="inlineStr">
        <is>
          <t>Мало</t>
        </is>
      </c>
      <c r="R883" s="20" t="n">
        <v>6</v>
      </c>
      <c r="V883" s="36">
        <f>MATCH(R884,discounts!A:A)</f>
        <v/>
      </c>
      <c r="W883" s="36">
        <f>ADDRESS(V884,$F$7+1,,,"discounts")</f>
        <v/>
      </c>
      <c r="X883" s="36">
        <f>ROUND(IF(ISNA(IF($F$7=0,0,INDIRECT(W884))),0,IF($F$7=0,0,INDIRECT(W884))),0)</f>
        <v/>
      </c>
    </row>
    <row r="884">
      <c r="B884" s="86" t="n"/>
      <c r="C884" s="22" t="n">
        <v>17614</v>
      </c>
      <c r="D884" s="22" t="inlineStr">
        <is>
          <t>Дашкевич Люсия</t>
        </is>
      </c>
      <c r="E884" s="22" t="inlineStr">
        <is>
          <t>Медитация Дары Богинь. Диск 2</t>
        </is>
      </c>
      <c r="F884" s="105">
        <f>ROUNDUP(N885-(N885/100*X885),0)</f>
        <v/>
      </c>
      <c r="H884" s="22" t="inlineStr">
        <is>
          <t>Велигор</t>
        </is>
      </c>
      <c r="I884" s="22" t="n">
        <v>2012</v>
      </c>
      <c r="J884" s="75" t="inlineStr">
        <is>
          <t>2100000176144</t>
        </is>
      </c>
      <c r="K884" s="75" t="inlineStr">
        <is>
          <t>Диски</t>
        </is>
      </c>
      <c r="L884" s="22">
        <f>ROUND(100-(F885/(M885/100)),0)</f>
        <v/>
      </c>
      <c r="M884" s="105" t="n">
        <v>1980</v>
      </c>
      <c r="N884" s="105" t="n">
        <v>1723</v>
      </c>
      <c r="O884" s="20" t="inlineStr">
        <is>
          <t>https://magic-kniga.ru/items/17614</t>
        </is>
      </c>
      <c r="Q884" s="66" t="inlineStr">
        <is>
          <t>Мало</t>
        </is>
      </c>
      <c r="R884" s="20" t="n">
        <v>7</v>
      </c>
      <c r="V884" s="36">
        <f>MATCH(R885,discounts!A:A)</f>
        <v/>
      </c>
      <c r="W884" s="36">
        <f>ADDRESS(V885,$F$7+1,,,"discounts")</f>
        <v/>
      </c>
      <c r="X884" s="36">
        <f>ROUND(IF(ISNA(IF($F$7=0,0,INDIRECT(W885))),0,IF($F$7=0,0,INDIRECT(W885))),0)</f>
        <v/>
      </c>
    </row>
    <row r="885">
      <c r="B885" s="86" t="n"/>
      <c r="C885" s="22" t="n">
        <v>11378</v>
      </c>
      <c r="D885" s="22" t="inlineStr">
        <is>
          <t>Макена Питер</t>
        </is>
      </c>
      <c r="E885" s="22" t="inlineStr">
        <is>
          <t>Аллелуйя. Песни для празднования (CD)</t>
        </is>
      </c>
      <c r="F885" s="105">
        <f>ROUNDUP(N886-(N886/100*X886),0)</f>
        <v/>
      </c>
      <c r="H885" s="22" t="inlineStr">
        <is>
          <t>Весь</t>
        </is>
      </c>
      <c r="I885" s="22" t="n">
        <v>2009</v>
      </c>
      <c r="J885" s="75" t="inlineStr">
        <is>
          <t>4607177800554</t>
        </is>
      </c>
      <c r="K885" s="75" t="inlineStr">
        <is>
          <t>Диски</t>
        </is>
      </c>
      <c r="L885" s="22">
        <f>ROUND(100-(F886/(M886/100)),0)</f>
        <v/>
      </c>
      <c r="M885" s="105" t="n">
        <v>150</v>
      </c>
      <c r="N885" s="105" t="n">
        <v>131</v>
      </c>
      <c r="O885" s="20" t="inlineStr">
        <is>
          <t>https://magic-kniga.ru/items/11378</t>
        </is>
      </c>
      <c r="Q885" s="66" t="inlineStr">
        <is>
          <t>Мало</t>
        </is>
      </c>
      <c r="R885" s="20" t="n">
        <v>2</v>
      </c>
      <c r="V885" s="36">
        <f>MATCH(R886,discounts!A:A)</f>
        <v/>
      </c>
      <c r="W885" s="36">
        <f>ADDRESS(V886,$F$7+1,,,"discounts")</f>
        <v/>
      </c>
      <c r="X885" s="36">
        <f>ROUND(IF(ISNA(IF($F$7=0,0,INDIRECT(W886))),0,IF($F$7=0,0,INDIRECT(W886))),0)</f>
        <v/>
      </c>
    </row>
    <row r="886">
      <c r="B886" s="86" t="n"/>
      <c r="C886" s="22" t="n">
        <v>11383</v>
      </c>
      <c r="D886" s="22" t="inlineStr">
        <is>
          <t>Кришна Дас</t>
        </is>
      </c>
      <c r="E886" s="22" t="inlineStr">
        <is>
          <t>Врата Веры (CD)</t>
        </is>
      </c>
      <c r="F886" s="105">
        <f>ROUNDUP(N887-(N887/100*X887),0)</f>
        <v/>
      </c>
      <c r="H886" s="22" t="inlineStr">
        <is>
          <t>Весь</t>
        </is>
      </c>
      <c r="I886" s="22" t="n">
        <v>2011</v>
      </c>
      <c r="J886" s="75" t="inlineStr">
        <is>
          <t>2100000113835</t>
        </is>
      </c>
      <c r="K886" s="75" t="inlineStr">
        <is>
          <t>Диски</t>
        </is>
      </c>
      <c r="L886" s="22">
        <f>ROUND(100-(F887/(M887/100)),0)</f>
        <v/>
      </c>
      <c r="M886" s="105" t="n">
        <v>150</v>
      </c>
      <c r="N886" s="105" t="n">
        <v>131</v>
      </c>
      <c r="O886" s="20" t="inlineStr">
        <is>
          <t>https://magic-kniga.ru/items/11383</t>
        </is>
      </c>
      <c r="Q886" s="66" t="inlineStr">
        <is>
          <t>Мало</t>
        </is>
      </c>
      <c r="R886" s="20" t="n">
        <v>2</v>
      </c>
      <c r="V886" s="36">
        <f>MATCH(R887,discounts!A:A)</f>
        <v/>
      </c>
      <c r="W886" s="36">
        <f>ADDRESS(V887,$F$7+1,,,"discounts")</f>
        <v/>
      </c>
      <c r="X886" s="36">
        <f>ROUND(IF(ISNA(IF($F$7=0,0,INDIRECT(W887))),0,IF($F$7=0,0,INDIRECT(W887))),0)</f>
        <v/>
      </c>
    </row>
    <row r="887">
      <c r="B887" s="86" t="n"/>
      <c r="C887" s="22" t="n">
        <v>11387</v>
      </c>
      <c r="D887" s="22" t="inlineStr">
        <is>
          <t>Дейтер</t>
        </is>
      </c>
      <c r="E887" s="22" t="inlineStr">
        <is>
          <t>Дух Солнца (CD)</t>
        </is>
      </c>
      <c r="F887" s="105">
        <f>ROUNDUP(N888-(N888/100*X888),0)</f>
        <v/>
      </c>
      <c r="H887" s="22" t="inlineStr">
        <is>
          <t>Весь</t>
        </is>
      </c>
      <c r="I887" s="22" t="n">
        <v>2001</v>
      </c>
      <c r="J887" s="75" t="inlineStr">
        <is>
          <t>2100000113873</t>
        </is>
      </c>
      <c r="K887" s="75" t="inlineStr">
        <is>
          <t>Диски</t>
        </is>
      </c>
      <c r="L887" s="22">
        <f>ROUND(100-(F888/(M888/100)),0)</f>
        <v/>
      </c>
      <c r="M887" s="105" t="n">
        <v>150</v>
      </c>
      <c r="N887" s="105" t="n">
        <v>131</v>
      </c>
      <c r="O887" s="20" t="inlineStr">
        <is>
          <t>https://magic-kniga.ru/items/11387</t>
        </is>
      </c>
      <c r="Q887" s="66" t="inlineStr">
        <is>
          <t>Мало</t>
        </is>
      </c>
      <c r="R887" s="20" t="n">
        <v>2</v>
      </c>
      <c r="V887" s="36">
        <f>MATCH(R888,discounts!A:A)</f>
        <v/>
      </c>
      <c r="W887" s="36">
        <f>ADDRESS(V888,$F$7+1,,,"discounts")</f>
        <v/>
      </c>
      <c r="X887" s="36">
        <f>ROUND(IF(ISNA(IF($F$7=0,0,INDIRECT(W888))),0,IF($F$7=0,0,INDIRECT(W888))),0)</f>
        <v/>
      </c>
    </row>
    <row r="888">
      <c r="B888" s="86" t="n"/>
      <c r="C888" s="22" t="n">
        <v>11477</v>
      </c>
      <c r="D888" s="22" t="inlineStr">
        <is>
          <t>Кришна Дас</t>
        </is>
      </c>
      <c r="E888" s="22" t="inlineStr">
        <is>
          <t>Поток Красоты (CD)</t>
        </is>
      </c>
      <c r="F888" s="105">
        <f>ROUNDUP(N889-(N889/100*X889),0)</f>
        <v/>
      </c>
      <c r="H888" s="22" t="inlineStr">
        <is>
          <t>Весь</t>
        </is>
      </c>
      <c r="I888" s="22" t="n">
        <v>2011</v>
      </c>
      <c r="J888" s="75" t="inlineStr">
        <is>
          <t>2100000114771</t>
        </is>
      </c>
      <c r="K888" s="75" t="inlineStr">
        <is>
          <t>Диски</t>
        </is>
      </c>
      <c r="L888" s="22">
        <f>ROUND(100-(F889/(M889/100)),0)</f>
        <v/>
      </c>
      <c r="M888" s="105" t="n">
        <v>30</v>
      </c>
      <c r="N888" s="105" t="n">
        <v>27</v>
      </c>
      <c r="O888" s="20" t="inlineStr">
        <is>
          <t>https://magic-kniga.ru/items/11477</t>
        </is>
      </c>
      <c r="Q888" s="66" t="inlineStr">
        <is>
          <t>Мало</t>
        </is>
      </c>
      <c r="R888" s="20" t="n">
        <v>2</v>
      </c>
      <c r="V888" s="36">
        <f>MATCH(R889,discounts!A:A)</f>
        <v/>
      </c>
      <c r="W888" s="36">
        <f>ADDRESS(V889,$F$7+1,,,"discounts")</f>
        <v/>
      </c>
      <c r="X888" s="36">
        <f>ROUND(IF(ISNA(IF($F$7=0,0,INDIRECT(W889))),0,IF($F$7=0,0,INDIRECT(W889))),0)</f>
        <v/>
      </c>
    </row>
    <row r="889">
      <c r="B889" s="86" t="n"/>
      <c r="C889" s="22" t="n">
        <v>11487</v>
      </c>
      <c r="D889" s="22" t="inlineStr">
        <is>
          <t>Кришна Дас</t>
        </is>
      </c>
      <c r="E889" s="22" t="inlineStr">
        <is>
          <t>Сердце размером с мир (CD)</t>
        </is>
      </c>
      <c r="F889" s="105">
        <f>ROUNDUP(N890-(N890/100*X890),0)</f>
        <v/>
      </c>
      <c r="H889" s="22" t="inlineStr">
        <is>
          <t>Весь</t>
        </is>
      </c>
      <c r="I889" s="22" t="n">
        <v>2011</v>
      </c>
      <c r="J889" s="75" t="inlineStr">
        <is>
          <t>2100000114870</t>
        </is>
      </c>
      <c r="K889" s="75" t="inlineStr">
        <is>
          <t>Диски</t>
        </is>
      </c>
      <c r="L889" s="22">
        <f>ROUND(100-(F890/(M890/100)),0)</f>
        <v/>
      </c>
      <c r="M889" s="105" t="n">
        <v>30</v>
      </c>
      <c r="N889" s="105" t="n">
        <v>27</v>
      </c>
      <c r="O889" s="20" t="inlineStr">
        <is>
          <t>https://magic-kniga.ru/items/11487</t>
        </is>
      </c>
      <c r="Q889" s="66" t="inlineStr">
        <is>
          <t>Мало</t>
        </is>
      </c>
      <c r="R889" s="20" t="n">
        <v>2</v>
      </c>
      <c r="V889" s="36">
        <f>MATCH(R890,discounts!A:A)</f>
        <v/>
      </c>
      <c r="W889" s="36">
        <f>ADDRESS(V890,$F$7+1,,,"discounts")</f>
        <v/>
      </c>
      <c r="X889" s="36">
        <f>ROUND(IF(ISNA(IF($F$7=0,0,INDIRECT(W890))),0,IF($F$7=0,0,INDIRECT(W890))),0)</f>
        <v/>
      </c>
    </row>
    <row r="890">
      <c r="B890" s="86" t="n"/>
      <c r="C890" s="22" t="n">
        <v>11488</v>
      </c>
      <c r="D890" s="22" t="inlineStr">
        <is>
          <t>Кришна Дас</t>
        </is>
      </c>
      <c r="E890" s="22" t="inlineStr">
        <is>
          <t>Сердце, полное Души (2CD)</t>
        </is>
      </c>
      <c r="F890" s="105">
        <f>ROUNDUP(N891-(N891/100*X891),0)</f>
        <v/>
      </c>
      <c r="H890" s="22" t="inlineStr">
        <is>
          <t>Весь</t>
        </is>
      </c>
      <c r="I890" s="22" t="n">
        <v>2011</v>
      </c>
      <c r="J890" s="75" t="inlineStr">
        <is>
          <t>2100000114887</t>
        </is>
      </c>
      <c r="K890" s="75" t="inlineStr">
        <is>
          <t>Диски</t>
        </is>
      </c>
      <c r="L890" s="22">
        <f>ROUND(100-(F891/(M891/100)),0)</f>
        <v/>
      </c>
      <c r="M890" s="105" t="n">
        <v>30</v>
      </c>
      <c r="N890" s="105" t="n">
        <v>27</v>
      </c>
      <c r="O890" s="20" t="inlineStr">
        <is>
          <t>https://magic-kniga.ru/items/11488</t>
        </is>
      </c>
      <c r="Q890" s="66" t="inlineStr">
        <is>
          <t>Мало</t>
        </is>
      </c>
      <c r="R890" s="20" t="n">
        <v>2</v>
      </c>
      <c r="V890" s="36">
        <f>MATCH(R891,discounts!A:A)</f>
        <v/>
      </c>
      <c r="W890" s="36">
        <f>ADDRESS(V891,$F$7+1,,,"discounts")</f>
        <v/>
      </c>
      <c r="X890" s="36">
        <f>ROUND(IF(ISNA(IF($F$7=0,0,INDIRECT(W891))),0,IF($F$7=0,0,INDIRECT(W891))),0)</f>
        <v/>
      </c>
    </row>
    <row r="891">
      <c r="B891" s="86" t="n"/>
      <c r="C891" s="22" t="n">
        <v>11495</v>
      </c>
      <c r="D891" s="22" t="inlineStr">
        <is>
          <t>Ашик</t>
        </is>
      </c>
      <c r="E891" s="22" t="inlineStr">
        <is>
          <t>Цыганская душа (CD)</t>
        </is>
      </c>
      <c r="F891" s="105">
        <f>ROUNDUP(N892-(N892/100*X892),0)</f>
        <v/>
      </c>
      <c r="H891" s="22" t="inlineStr">
        <is>
          <t>Весь</t>
        </is>
      </c>
      <c r="I891" s="22" t="n">
        <v>2010</v>
      </c>
      <c r="J891" s="75" t="inlineStr">
        <is>
          <t>4607177800967</t>
        </is>
      </c>
      <c r="K891" s="75" t="inlineStr">
        <is>
          <t>Диски</t>
        </is>
      </c>
      <c r="L891" s="22">
        <f>ROUND(100-(F892/(M892/100)),0)</f>
        <v/>
      </c>
      <c r="M891" s="105" t="n">
        <v>30</v>
      </c>
      <c r="N891" s="105" t="n">
        <v>27</v>
      </c>
      <c r="O891" s="20" t="inlineStr">
        <is>
          <t>https://magic-kniga.ru/items/11495</t>
        </is>
      </c>
      <c r="Q891" s="66" t="inlineStr">
        <is>
          <t>Мало</t>
        </is>
      </c>
      <c r="R891" s="20" t="n">
        <v>2</v>
      </c>
      <c r="V891" s="36">
        <f>MATCH(R892,discounts!A:A)</f>
        <v/>
      </c>
      <c r="W891" s="36">
        <f>ADDRESS(V892,$F$7+1,,,"discounts")</f>
        <v/>
      </c>
      <c r="X891" s="36">
        <f>ROUND(IF(ISNA(IF($F$7=0,0,INDIRECT(W892))),0,IF($F$7=0,0,INDIRECT(W892))),0)</f>
        <v/>
      </c>
    </row>
    <row r="892" ht="15" customHeight="1">
      <c r="B892" s="88" t="inlineStr">
        <is>
          <t>Социальная психология</t>
        </is>
      </c>
    </row>
    <row r="893">
      <c r="B893" s="86" t="n"/>
      <c r="C893" s="22" t="n">
        <v>21450</v>
      </c>
      <c r="D893" s="22" t="inlineStr">
        <is>
          <t>Алексеева Алла</t>
        </is>
      </c>
      <c r="E893" s="22" t="inlineStr">
        <is>
          <t>Путь к храму</t>
        </is>
      </c>
      <c r="F893" s="105">
        <f>ROUNDUP(N894-(N894/100*X894),0)</f>
        <v/>
      </c>
      <c r="H893" s="22" t="inlineStr">
        <is>
          <t>Стигмарион</t>
        </is>
      </c>
      <c r="I893" s="22" t="n">
        <v>2011</v>
      </c>
      <c r="J893" s="75" t="inlineStr">
        <is>
          <t>2100000214501</t>
        </is>
      </c>
      <c r="K893" s="75" t="inlineStr">
        <is>
          <t>Диски</t>
        </is>
      </c>
      <c r="L893" s="22">
        <f>ROUND(100-(F894/(M894/100)),0)</f>
        <v/>
      </c>
      <c r="M893" s="105" t="n">
        <v>1255</v>
      </c>
      <c r="N893" s="105" t="n">
        <v>1092</v>
      </c>
      <c r="O893" s="20" t="inlineStr">
        <is>
          <t>https://magic-kniga.ru/items/21450</t>
        </is>
      </c>
      <c r="Q893" s="66" t="inlineStr">
        <is>
          <t>Мало</t>
        </is>
      </c>
      <c r="R893" s="20" t="n">
        <v>7</v>
      </c>
      <c r="V893" s="36">
        <f>MATCH(R894,discounts!A:A)</f>
        <v/>
      </c>
      <c r="W893" s="36">
        <f>ADDRESS(V894,$F$7+1,,,"discounts")</f>
        <v/>
      </c>
      <c r="X893" s="36">
        <f>ROUND(IF(ISNA(IF($F$7=0,0,INDIRECT(W894))),0,IF($F$7=0,0,INDIRECT(W894))),0)</f>
        <v/>
      </c>
    </row>
    <row r="894" ht="15" customHeight="1">
      <c r="B894" s="88" t="inlineStr">
        <is>
          <t>Психология общения</t>
        </is>
      </c>
    </row>
    <row r="895">
      <c r="B895" s="86" t="n"/>
      <c r="C895" s="22" t="n">
        <v>11365</v>
      </c>
      <c r="D895" s="22" t="inlineStr">
        <is>
          <t>Мано Вит</t>
        </is>
      </c>
      <c r="E895" s="22" t="inlineStr">
        <is>
          <t>Парный вопрос. Здоровые отношения (DVD)</t>
        </is>
      </c>
      <c r="F895" s="105">
        <f>ROUNDUP(N896-(N896/100*X896),0)</f>
        <v/>
      </c>
      <c r="H895" s="22" t="inlineStr">
        <is>
          <t>Весь</t>
        </is>
      </c>
      <c r="I895" s="22" t="n">
        <v>2012</v>
      </c>
      <c r="J895" s="75" t="inlineStr">
        <is>
          <t>4620006526937</t>
        </is>
      </c>
      <c r="K895" s="75" t="inlineStr">
        <is>
          <t>Диски</t>
        </is>
      </c>
      <c r="L895" s="22">
        <f>ROUND(100-(F896/(M896/100)),0)</f>
        <v/>
      </c>
      <c r="M895" s="105" t="n">
        <v>70</v>
      </c>
      <c r="N895" s="105" t="n">
        <v>61</v>
      </c>
      <c r="O895" s="20" t="inlineStr">
        <is>
          <t>https://magic-kniga.ru/items/11365</t>
        </is>
      </c>
      <c r="Q895" s="66" t="inlineStr">
        <is>
          <t>Мало</t>
        </is>
      </c>
      <c r="R895" s="20" t="n">
        <v>2</v>
      </c>
      <c r="V895" s="36">
        <f>MATCH(R896,discounts!A:A)</f>
        <v/>
      </c>
      <c r="W895" s="36">
        <f>ADDRESS(V896,$F$7+1,,,"discounts")</f>
        <v/>
      </c>
      <c r="X895" s="36">
        <f>ROUND(IF(ISNA(IF($F$7=0,0,INDIRECT(W896))),0,IF($F$7=0,0,INDIRECT(W896))),0)</f>
        <v/>
      </c>
    </row>
    <row r="896" ht="15" customHeight="1">
      <c r="B896" s="88" t="inlineStr">
        <is>
          <t>Профилактика болезней</t>
        </is>
      </c>
    </row>
    <row r="897">
      <c r="B897" s="86" t="n"/>
      <c r="C897" s="22" t="n">
        <v>11324</v>
      </c>
      <c r="D897" s="22" t="inlineStr">
        <is>
          <t>Мано Вит</t>
        </is>
      </c>
      <c r="E897" s="22" t="inlineStr">
        <is>
          <t>Здоровая спина. Целительные практики в воде</t>
        </is>
      </c>
      <c r="F897" s="105">
        <f>ROUNDUP(N898-(N898/100*X898),0)</f>
        <v/>
      </c>
      <c r="H897" s="22" t="inlineStr">
        <is>
          <t>Весь</t>
        </is>
      </c>
      <c r="I897" s="22" t="n">
        <v>2013</v>
      </c>
      <c r="J897" s="75" t="inlineStr">
        <is>
          <t>4620006526975</t>
        </is>
      </c>
      <c r="K897" s="75" t="inlineStr">
        <is>
          <t>Диски</t>
        </is>
      </c>
      <c r="L897" s="22">
        <f>ROUND(100-(F898/(M898/100)),0)</f>
        <v/>
      </c>
      <c r="M897" s="105" t="n">
        <v>134</v>
      </c>
      <c r="N897" s="105" t="n">
        <v>117</v>
      </c>
      <c r="O897" s="20" t="inlineStr">
        <is>
          <t>https://magic-kniga.ru/items/11324</t>
        </is>
      </c>
      <c r="Q897" s="66" t="inlineStr">
        <is>
          <t>Мало</t>
        </is>
      </c>
      <c r="R897" s="20" t="n">
        <v>2</v>
      </c>
      <c r="V897" s="36">
        <f>MATCH(R898,discounts!A:A)</f>
        <v/>
      </c>
      <c r="W897" s="36">
        <f>ADDRESS(V898,$F$7+1,,,"discounts")</f>
        <v/>
      </c>
      <c r="X897" s="36">
        <f>ROUND(IF(ISNA(IF($F$7=0,0,INDIRECT(W898))),0,IF($F$7=0,0,INDIRECT(W898))),0)</f>
        <v/>
      </c>
    </row>
    <row r="898" ht="15" customHeight="1">
      <c r="B898" s="88" t="inlineStr">
        <is>
          <t>Учение Ошо</t>
        </is>
      </c>
    </row>
    <row r="899">
      <c r="B899" s="86" t="n"/>
      <c r="C899" s="22" t="n">
        <v>11153</v>
      </c>
      <c r="D899" s="22" t="inlineStr">
        <is>
          <t>Ошо (Osho) - Шри Раджниш</t>
        </is>
      </c>
      <c r="E899" s="22" t="inlineStr">
        <is>
          <t>Бог - это не решение, а проблема. Эволюция, Творение и Свобода (DVD)</t>
        </is>
      </c>
      <c r="F899" s="105">
        <f>ROUNDUP(N900-(N900/100*X900),0)</f>
        <v/>
      </c>
      <c r="H899" s="22" t="inlineStr">
        <is>
          <t>Весь</t>
        </is>
      </c>
      <c r="I899" s="22" t="n">
        <v>2007</v>
      </c>
      <c r="J899" s="75" t="inlineStr">
        <is>
          <t>4607177800035</t>
        </is>
      </c>
      <c r="K899" s="75" t="inlineStr">
        <is>
          <t>Диски</t>
        </is>
      </c>
      <c r="L899" s="22">
        <f>ROUND(100-(F900/(M900/100)),0)</f>
        <v/>
      </c>
      <c r="M899" s="105" t="n">
        <v>178</v>
      </c>
      <c r="N899" s="105" t="n">
        <v>155</v>
      </c>
      <c r="O899" s="20" t="inlineStr">
        <is>
          <t>https://magic-kniga.ru/items/11153</t>
        </is>
      </c>
      <c r="Q899" s="66" t="inlineStr">
        <is>
          <t>Мало</t>
        </is>
      </c>
      <c r="R899" s="20" t="n">
        <v>4</v>
      </c>
      <c r="V899" s="36">
        <f>MATCH(R900,discounts!A:A)</f>
        <v/>
      </c>
      <c r="W899" s="36">
        <f>ADDRESS(V900,$F$7+1,,,"discounts")</f>
        <v/>
      </c>
      <c r="X899" s="36">
        <f>ROUND(IF(ISNA(IF($F$7=0,0,INDIRECT(W900))),0,IF($F$7=0,0,INDIRECT(W900))),0)</f>
        <v/>
      </c>
    </row>
    <row r="900">
      <c r="B900" s="86" t="n"/>
      <c r="C900" s="22" t="n">
        <v>11160</v>
      </c>
      <c r="D900" s="22" t="inlineStr">
        <is>
          <t>Ошо (Osho) - Шри Раджниш</t>
        </is>
      </c>
      <c r="E900" s="22" t="inlineStr">
        <is>
          <t>В поиске истины нет посредников (DVD)</t>
        </is>
      </c>
      <c r="F900" s="105">
        <f>ROUNDUP(N901-(N901/100*X901),0)</f>
        <v/>
      </c>
      <c r="H900" s="22" t="inlineStr">
        <is>
          <t>Весь</t>
        </is>
      </c>
      <c r="I900" s="22" t="n">
        <v>2013</v>
      </c>
      <c r="J900" s="75" t="inlineStr">
        <is>
          <t>4607177801032</t>
        </is>
      </c>
      <c r="K900" s="75" t="inlineStr">
        <is>
          <t>Диски</t>
        </is>
      </c>
      <c r="L900" s="22">
        <f>ROUND(100-(F901/(M901/100)),0)</f>
        <v/>
      </c>
      <c r="M900" s="105" t="n">
        <v>178</v>
      </c>
      <c r="N900" s="105" t="n">
        <v>155</v>
      </c>
      <c r="O900" s="20" t="inlineStr">
        <is>
          <t>https://magic-kniga.ru/items/11160</t>
        </is>
      </c>
      <c r="Q900" s="66" t="inlineStr">
        <is>
          <t>Мало</t>
        </is>
      </c>
      <c r="R900" s="20" t="n">
        <v>2</v>
      </c>
      <c r="V900" s="36">
        <f>MATCH(R901,discounts!A:A)</f>
        <v/>
      </c>
      <c r="W900" s="36">
        <f>ADDRESS(V901,$F$7+1,,,"discounts")</f>
        <v/>
      </c>
      <c r="X900" s="36">
        <f>ROUND(IF(ISNA(IF($F$7=0,0,INDIRECT(W901))),0,IF($F$7=0,0,INDIRECT(W901))),0)</f>
        <v/>
      </c>
    </row>
    <row r="901">
      <c r="B901" s="86" t="n"/>
      <c r="C901" s="22" t="n">
        <v>11245</v>
      </c>
      <c r="D901" s="22" t="inlineStr">
        <is>
          <t>Ошо (Osho) - Шри Раджниш</t>
        </is>
      </c>
      <c r="E901" s="22" t="inlineStr">
        <is>
          <t>Гипноз на службе у медитации (DVD)</t>
        </is>
      </c>
      <c r="F901" s="105">
        <f>ROUNDUP(N902-(N902/100*X902),0)</f>
        <v/>
      </c>
      <c r="H901" s="22" t="inlineStr">
        <is>
          <t>Весь</t>
        </is>
      </c>
      <c r="I901" s="22" t="n">
        <v>2013</v>
      </c>
      <c r="J901" s="75" t="inlineStr">
        <is>
          <t>4607177800905</t>
        </is>
      </c>
      <c r="K901" s="75" t="inlineStr">
        <is>
          <t>Диски</t>
        </is>
      </c>
      <c r="L901" s="22">
        <f>ROUND(100-(F902/(M902/100)),0)</f>
        <v/>
      </c>
      <c r="M901" s="105" t="n">
        <v>91</v>
      </c>
      <c r="N901" s="105" t="n">
        <v>80</v>
      </c>
      <c r="O901" s="20" t="inlineStr">
        <is>
          <t>https://magic-kniga.ru/items/11245</t>
        </is>
      </c>
      <c r="Q901" s="66" t="inlineStr">
        <is>
          <t>Мало</t>
        </is>
      </c>
      <c r="R901" s="20" t="n">
        <v>3</v>
      </c>
      <c r="V901" s="36">
        <f>MATCH(R902,discounts!A:A)</f>
        <v/>
      </c>
      <c r="W901" s="36">
        <f>ADDRESS(V902,$F$7+1,,,"discounts")</f>
        <v/>
      </c>
      <c r="X901" s="36">
        <f>ROUND(IF(ISNA(IF($F$7=0,0,INDIRECT(W902))),0,IF($F$7=0,0,INDIRECT(W902))),0)</f>
        <v/>
      </c>
    </row>
    <row r="902">
      <c r="B902" s="86" t="n"/>
      <c r="C902" s="22" t="n">
        <v>11274</v>
      </c>
      <c r="D902" s="22" t="inlineStr">
        <is>
          <t>Ошо (Osho) - Шри Раджниш</t>
        </is>
      </c>
      <c r="E902" s="22" t="inlineStr">
        <is>
          <t>Гностик - это тот, кто знает (DVD)</t>
        </is>
      </c>
      <c r="F902" s="105">
        <f>ROUNDUP(N903-(N903/100*X903),0)</f>
        <v/>
      </c>
      <c r="H902" s="22" t="inlineStr">
        <is>
          <t>Весь</t>
        </is>
      </c>
      <c r="I902" s="22" t="n">
        <v>2013</v>
      </c>
      <c r="J902" s="75" t="inlineStr">
        <is>
          <t>4607177800851</t>
        </is>
      </c>
      <c r="K902" s="75" t="inlineStr">
        <is>
          <t>Диски</t>
        </is>
      </c>
      <c r="L902" s="22">
        <f>ROUND(100-(F903/(M903/100)),0)</f>
        <v/>
      </c>
      <c r="M902" s="105" t="n">
        <v>91</v>
      </c>
      <c r="N902" s="105" t="n">
        <v>80</v>
      </c>
      <c r="O902" s="20" t="inlineStr">
        <is>
          <t>https://magic-kniga.ru/items/11274</t>
        </is>
      </c>
      <c r="Q902" s="66" t="inlineStr">
        <is>
          <t>Мало</t>
        </is>
      </c>
      <c r="R902" s="20" t="n">
        <v>2</v>
      </c>
      <c r="V902" s="36">
        <f>MATCH(R903,discounts!A:A)</f>
        <v/>
      </c>
      <c r="W902" s="36">
        <f>ADDRESS(V903,$F$7+1,,,"discounts")</f>
        <v/>
      </c>
      <c r="X902" s="36">
        <f>ROUND(IF(ISNA(IF($F$7=0,0,INDIRECT(W903))),0,IF($F$7=0,0,INDIRECT(W903))),0)</f>
        <v/>
      </c>
    </row>
    <row r="903">
      <c r="B903" s="86" t="n"/>
      <c r="C903" s="22" t="n">
        <v>11311</v>
      </c>
      <c r="D903" s="22" t="inlineStr">
        <is>
          <t>Ошо (Osho) - Шри Раджниш</t>
        </is>
      </c>
      <c r="E903" s="22" t="inlineStr">
        <is>
          <t>Зависть означает: жить в сравнении (DVD)</t>
        </is>
      </c>
      <c r="F903" s="105">
        <f>ROUNDUP(N904-(N904/100*X904),0)</f>
        <v/>
      </c>
      <c r="H903" s="22" t="inlineStr">
        <is>
          <t>Весь</t>
        </is>
      </c>
      <c r="I903" s="22" t="n">
        <v>2010</v>
      </c>
      <c r="J903" s="75" t="inlineStr">
        <is>
          <t>4607177800738</t>
        </is>
      </c>
      <c r="K903" s="75" t="inlineStr">
        <is>
          <t>Диски</t>
        </is>
      </c>
      <c r="L903" s="22">
        <f>ROUND(100-(F904/(M904/100)),0)</f>
        <v/>
      </c>
      <c r="M903" s="105" t="n">
        <v>134</v>
      </c>
      <c r="N903" s="105" t="n">
        <v>117</v>
      </c>
      <c r="O903" s="20" t="inlineStr">
        <is>
          <t>https://magic-kniga.ru/items/11311</t>
        </is>
      </c>
      <c r="Q903" s="66" t="inlineStr">
        <is>
          <t>Мало</t>
        </is>
      </c>
      <c r="R903" s="20" t="n">
        <v>2</v>
      </c>
      <c r="V903" s="36">
        <f>MATCH(R904,discounts!A:A)</f>
        <v/>
      </c>
      <c r="W903" s="36">
        <f>ADDRESS(V904,$F$7+1,,,"discounts")</f>
        <v/>
      </c>
      <c r="X903" s="36">
        <f>ROUND(IF(ISNA(IF($F$7=0,0,INDIRECT(W904))),0,IF($F$7=0,0,INDIRECT(W904))),0)</f>
        <v/>
      </c>
    </row>
    <row r="904">
      <c r="B904" s="86" t="n"/>
      <c r="C904" s="22" t="n">
        <v>11341</v>
      </c>
      <c r="D904" s="22" t="inlineStr">
        <is>
          <t>Ошо (Osho) - Шри Раджниш</t>
        </is>
      </c>
      <c r="E904" s="22" t="inlineStr">
        <is>
          <t>Искусство быть человеком (DVD)</t>
        </is>
      </c>
      <c r="F904" s="105">
        <f>ROUNDUP(N905-(N905/100*X905),0)</f>
        <v/>
      </c>
      <c r="H904" s="22" t="inlineStr">
        <is>
          <t>Весь</t>
        </is>
      </c>
      <c r="I904" s="22" t="n">
        <v>2010</v>
      </c>
      <c r="J904" s="75" t="inlineStr">
        <is>
          <t>4607177800875</t>
        </is>
      </c>
      <c r="K904" s="75" t="inlineStr">
        <is>
          <t>Диски</t>
        </is>
      </c>
      <c r="L904" s="22">
        <f>ROUND(100-(F905/(M905/100)),0)</f>
        <v/>
      </c>
      <c r="M904" s="105" t="n">
        <v>134</v>
      </c>
      <c r="N904" s="105" t="n">
        <v>117</v>
      </c>
      <c r="O904" s="20" t="inlineStr">
        <is>
          <t>https://magic-kniga.ru/items/11341</t>
        </is>
      </c>
      <c r="Q904" s="66" t="inlineStr">
        <is>
          <t>Мало</t>
        </is>
      </c>
      <c r="R904" s="20" t="n">
        <v>2</v>
      </c>
      <c r="V904" s="36">
        <f>MATCH(R905,discounts!A:A)</f>
        <v/>
      </c>
      <c r="W904" s="36">
        <f>ADDRESS(V905,$F$7+1,,,"discounts")</f>
        <v/>
      </c>
      <c r="X904" s="36">
        <f>ROUND(IF(ISNA(IF($F$7=0,0,INDIRECT(W905))),0,IF($F$7=0,0,INDIRECT(W905))),0)</f>
        <v/>
      </c>
    </row>
    <row r="905">
      <c r="B905" s="86" t="n"/>
      <c r="C905" s="22" t="n">
        <v>11362</v>
      </c>
      <c r="D905" s="22" t="inlineStr">
        <is>
          <t>Ошо (Osho) - Шри Раджниш</t>
        </is>
      </c>
      <c r="E905" s="22" t="inlineStr">
        <is>
          <t>Любовь и ненависть. Две стороны одной медали (DVD)</t>
        </is>
      </c>
      <c r="F905" s="105">
        <f>ROUNDUP(N906-(N906/100*X906),0)</f>
        <v/>
      </c>
      <c r="H905" s="22" t="inlineStr">
        <is>
          <t>Весь</t>
        </is>
      </c>
      <c r="I905" s="22" t="n">
        <v>1985</v>
      </c>
      <c r="J905" s="75" t="inlineStr">
        <is>
          <t>4607177800103</t>
        </is>
      </c>
      <c r="K905" s="75" t="inlineStr">
        <is>
          <t>Диски</t>
        </is>
      </c>
      <c r="L905" s="22">
        <f>ROUND(100-(F906/(M906/100)),0)</f>
        <v/>
      </c>
      <c r="M905" s="105" t="n">
        <v>70</v>
      </c>
      <c r="N905" s="105" t="n">
        <v>61</v>
      </c>
      <c r="O905" s="20" t="inlineStr">
        <is>
          <t>https://magic-kniga.ru/items/11362</t>
        </is>
      </c>
      <c r="Q905" s="66" t="inlineStr">
        <is>
          <t>Мало</t>
        </is>
      </c>
      <c r="R905" s="20" t="n">
        <v>2</v>
      </c>
      <c r="V905" s="36">
        <f>MATCH(R906,discounts!A:A)</f>
        <v/>
      </c>
      <c r="W905" s="36">
        <f>ADDRESS(V906,$F$7+1,,,"discounts")</f>
        <v/>
      </c>
      <c r="X905" s="36">
        <f>ROUND(IF(ISNA(IF($F$7=0,0,INDIRECT(W906))),0,IF($F$7=0,0,INDIRECT(W906))),0)</f>
        <v/>
      </c>
    </row>
    <row r="906">
      <c r="B906" s="86" t="n"/>
      <c r="C906" s="22" t="n">
        <v>11364</v>
      </c>
      <c r="D906" s="22" t="inlineStr">
        <is>
          <t>Ошо (Osho) - Шри Раджниш</t>
        </is>
      </c>
      <c r="E906" s="22" t="inlineStr">
        <is>
          <t>Магия самоуважения (DVD)</t>
        </is>
      </c>
      <c r="F906" s="105">
        <f>ROUNDUP(N907-(N907/100*X907),0)</f>
        <v/>
      </c>
      <c r="H906" s="22" t="inlineStr">
        <is>
          <t>Весь</t>
        </is>
      </c>
      <c r="I906" s="22" t="n">
        <v>2011</v>
      </c>
      <c r="J906" s="75" t="inlineStr">
        <is>
          <t>4607177801063</t>
        </is>
      </c>
      <c r="K906" s="75" t="inlineStr">
        <is>
          <t>Диски</t>
        </is>
      </c>
      <c r="L906" s="22">
        <f>ROUND(100-(F907/(M907/100)),0)</f>
        <v/>
      </c>
      <c r="M906" s="105" t="n">
        <v>70</v>
      </c>
      <c r="N906" s="105" t="n">
        <v>61</v>
      </c>
      <c r="O906" s="20" t="inlineStr">
        <is>
          <t>https://magic-kniga.ru/items/11364</t>
        </is>
      </c>
      <c r="Q906" s="66" t="inlineStr">
        <is>
          <t>Мало</t>
        </is>
      </c>
      <c r="R906" s="20" t="n">
        <v>2</v>
      </c>
      <c r="V906" s="36">
        <f>MATCH(R907,discounts!A:A)</f>
        <v/>
      </c>
      <c r="W906" s="36">
        <f>ADDRESS(V907,$F$7+1,,,"discounts")</f>
        <v/>
      </c>
      <c r="X906" s="36">
        <f>ROUND(IF(ISNA(IF($F$7=0,0,INDIRECT(W907))),0,IF($F$7=0,0,INDIRECT(W907))),0)</f>
        <v/>
      </c>
    </row>
    <row r="907">
      <c r="B907" s="86" t="n"/>
      <c r="C907" s="22" t="n">
        <v>11366</v>
      </c>
      <c r="D907" s="22" t="inlineStr">
        <is>
          <t>Ошо (Osho) - Шри Раджниш</t>
        </is>
      </c>
      <c r="E907" s="22" t="inlineStr">
        <is>
          <t>Разбитая семья. Скрытое благословение (DVD)</t>
        </is>
      </c>
      <c r="F907" s="105">
        <f>ROUNDUP(N908-(N908/100*X908),0)</f>
        <v/>
      </c>
      <c r="H907" s="22" t="inlineStr">
        <is>
          <t>Весь</t>
        </is>
      </c>
      <c r="I907" s="22" t="n">
        <v>2007</v>
      </c>
      <c r="J907" s="75" t="inlineStr">
        <is>
          <t>4607177800134</t>
        </is>
      </c>
      <c r="K907" s="75" t="inlineStr">
        <is>
          <t>Диски</t>
        </is>
      </c>
      <c r="L907" s="22">
        <f>ROUND(100-(F908/(M908/100)),0)</f>
        <v/>
      </c>
      <c r="M907" s="105" t="n">
        <v>70</v>
      </c>
      <c r="N907" s="105" t="n">
        <v>61</v>
      </c>
      <c r="O907" s="20" t="inlineStr">
        <is>
          <t>https://magic-kniga.ru/items/11366</t>
        </is>
      </c>
      <c r="Q907" s="66" t="inlineStr">
        <is>
          <t>Мало</t>
        </is>
      </c>
      <c r="R907" s="20" t="n">
        <v>2</v>
      </c>
      <c r="V907" s="36">
        <f>MATCH(R908,discounts!A:A)</f>
        <v/>
      </c>
      <c r="W907" s="36">
        <f>ADDRESS(V908,$F$7+1,,,"discounts")</f>
        <v/>
      </c>
      <c r="X907" s="36">
        <f>ROUND(IF(ISNA(IF($F$7=0,0,INDIRECT(W908))),0,IF($F$7=0,0,INDIRECT(W908))),0)</f>
        <v/>
      </c>
    </row>
    <row r="908">
      <c r="B908" s="86" t="n"/>
      <c r="C908" s="22" t="n">
        <v>11368</v>
      </c>
      <c r="D908" s="22" t="inlineStr">
        <is>
          <t>Ошо (Osho) - Шри Раджниш</t>
        </is>
      </c>
      <c r="E908" s="22" t="inlineStr">
        <is>
          <t>Самая большая проблема в мире и одно её единственное решение (DVD)</t>
        </is>
      </c>
      <c r="F908" s="105">
        <f>ROUNDUP(N909-(N909/100*X909),0)</f>
        <v/>
      </c>
      <c r="H908" s="22" t="inlineStr">
        <is>
          <t>Весь</t>
        </is>
      </c>
      <c r="I908" s="22" t="n">
        <v>2009</v>
      </c>
      <c r="J908" s="75" t="inlineStr">
        <is>
          <t>4607177800684</t>
        </is>
      </c>
      <c r="K908" s="75" t="inlineStr">
        <is>
          <t>Диски</t>
        </is>
      </c>
      <c r="L908" s="22">
        <f>ROUND(100-(F909/(M909/100)),0)</f>
        <v/>
      </c>
      <c r="M908" s="105" t="n">
        <v>70</v>
      </c>
      <c r="N908" s="105" t="n">
        <v>61</v>
      </c>
      <c r="O908" s="20" t="inlineStr">
        <is>
          <t>https://magic-kniga.ru/items/11368</t>
        </is>
      </c>
      <c r="Q908" s="66" t="inlineStr">
        <is>
          <t>Мало</t>
        </is>
      </c>
      <c r="R908" s="20" t="n">
        <v>2</v>
      </c>
      <c r="V908" s="36">
        <f>MATCH(R909,discounts!A:A)</f>
        <v/>
      </c>
      <c r="W908" s="36">
        <f>ADDRESS(V909,$F$7+1,,,"discounts")</f>
        <v/>
      </c>
      <c r="X908" s="36">
        <f>ROUND(IF(ISNA(IF($F$7=0,0,INDIRECT(W909))),0,IF($F$7=0,0,INDIRECT(W909))),0)</f>
        <v/>
      </c>
    </row>
    <row r="909">
      <c r="B909" s="86" t="n"/>
      <c r="C909" s="22" t="n">
        <v>11369</v>
      </c>
      <c r="D909" s="22" t="inlineStr">
        <is>
          <t>Ошо (Osho) - Шри Раджниш</t>
        </is>
      </c>
      <c r="E909" s="22" t="inlineStr">
        <is>
          <t>Смысл жизни (DVD)</t>
        </is>
      </c>
      <c r="F909" s="105">
        <f>ROUNDUP(N910-(N910/100*X910),0)</f>
        <v/>
      </c>
      <c r="H909" s="22" t="inlineStr">
        <is>
          <t>Весь</t>
        </is>
      </c>
      <c r="I909" s="22" t="n">
        <v>2013</v>
      </c>
      <c r="J909" s="75" t="inlineStr">
        <is>
          <t>4607177800882</t>
        </is>
      </c>
      <c r="K909" s="75" t="inlineStr">
        <is>
          <t>Диски</t>
        </is>
      </c>
      <c r="L909" s="22">
        <f>ROUND(100-(F910/(M910/100)),0)</f>
        <v/>
      </c>
      <c r="M909" s="105" t="n">
        <v>70</v>
      </c>
      <c r="N909" s="105" t="n">
        <v>61</v>
      </c>
      <c r="O909" s="20" t="inlineStr">
        <is>
          <t>https://magic-kniga.ru/items/11369</t>
        </is>
      </c>
      <c r="Q909" s="66" t="inlineStr">
        <is>
          <t>Мало</t>
        </is>
      </c>
      <c r="R909" s="20" t="n">
        <v>4</v>
      </c>
      <c r="V909" s="36">
        <f>MATCH(R910,discounts!A:A)</f>
        <v/>
      </c>
      <c r="W909" s="36">
        <f>ADDRESS(V910,$F$7+1,,,"discounts")</f>
        <v/>
      </c>
      <c r="X909" s="36">
        <f>ROUND(IF(ISNA(IF($F$7=0,0,INDIRECT(W910))),0,IF($F$7=0,0,INDIRECT(W910))),0)</f>
        <v/>
      </c>
    </row>
    <row r="910">
      <c r="B910" s="86" t="n"/>
      <c r="C910" s="22" t="n">
        <v>11370</v>
      </c>
      <c r="D910" s="22" t="inlineStr">
        <is>
          <t>Ошо (Osho) - Шри Раджниш</t>
        </is>
      </c>
      <c r="E910" s="22" t="inlineStr">
        <is>
          <t>Существование - это не только материя (DVD)</t>
        </is>
      </c>
      <c r="F910" s="105">
        <f>ROUNDUP(N911-(N911/100*X911),0)</f>
        <v/>
      </c>
      <c r="H910" s="22" t="inlineStr">
        <is>
          <t>Весь</t>
        </is>
      </c>
      <c r="I910" s="22" t="n">
        <v>1986</v>
      </c>
      <c r="J910" s="75" t="inlineStr">
        <is>
          <t>4607177800127</t>
        </is>
      </c>
      <c r="K910" s="75" t="inlineStr">
        <is>
          <t>Диски</t>
        </is>
      </c>
      <c r="L910" s="22">
        <f>ROUND(100-(F911/(M911/100)),0)</f>
        <v/>
      </c>
      <c r="M910" s="105" t="n">
        <v>70</v>
      </c>
      <c r="N910" s="105" t="n">
        <v>61</v>
      </c>
      <c r="O910" s="20" t="inlineStr">
        <is>
          <t>https://magic-kniga.ru/items/11370</t>
        </is>
      </c>
      <c r="Q910" s="66" t="inlineStr">
        <is>
          <t>Мало</t>
        </is>
      </c>
      <c r="R910" s="20" t="n">
        <v>2</v>
      </c>
      <c r="V910" s="36">
        <f>MATCH(R911,discounts!A:A)</f>
        <v/>
      </c>
      <c r="W910" s="36">
        <f>ADDRESS(V911,$F$7+1,,,"discounts")</f>
        <v/>
      </c>
      <c r="X910" s="36">
        <f>ROUND(IF(ISNA(IF($F$7=0,0,INDIRECT(W911))),0,IF($F$7=0,0,INDIRECT(W911))),0)</f>
        <v/>
      </c>
    </row>
    <row r="911">
      <c r="B911" s="86" t="n"/>
      <c r="C911" s="22" t="n">
        <v>11371</v>
      </c>
      <c r="D911" s="22" t="inlineStr">
        <is>
          <t>Ошо (Osho) - Шри Раджниш</t>
        </is>
      </c>
      <c r="E911" s="22" t="inlineStr">
        <is>
          <t>Ум- прекрасный слуга, опасный хозяин (DVD)</t>
        </is>
      </c>
      <c r="F911" s="105">
        <f>ROUNDUP(N912-(N912/100*X912),0)</f>
        <v/>
      </c>
      <c r="H911" s="22" t="inlineStr">
        <is>
          <t>Весь</t>
        </is>
      </c>
      <c r="I911" s="22" t="n">
        <v>2010</v>
      </c>
      <c r="J911" s="75" t="inlineStr">
        <is>
          <t>4607177800837</t>
        </is>
      </c>
      <c r="K911" s="75" t="inlineStr">
        <is>
          <t>Диски</t>
        </is>
      </c>
      <c r="L911" s="22">
        <f>ROUND(100-(F912/(M912/100)),0)</f>
        <v/>
      </c>
      <c r="M911" s="105" t="n">
        <v>70</v>
      </c>
      <c r="N911" s="105" t="n">
        <v>61</v>
      </c>
      <c r="O911" s="20" t="inlineStr">
        <is>
          <t>https://magic-kniga.ru/items/11371</t>
        </is>
      </c>
      <c r="Q911" s="66" t="inlineStr">
        <is>
          <t>Мало</t>
        </is>
      </c>
      <c r="R911" s="20" t="n">
        <v>2</v>
      </c>
      <c r="V911" s="36">
        <f>MATCH(R912,discounts!A:A)</f>
        <v/>
      </c>
      <c r="W911" s="36">
        <f>ADDRESS(V912,$F$7+1,,,"discounts")</f>
        <v/>
      </c>
      <c r="X911" s="36">
        <f>ROUND(IF(ISNA(IF($F$7=0,0,INDIRECT(W912))),0,IF($F$7=0,0,INDIRECT(W912))),0)</f>
        <v/>
      </c>
    </row>
    <row r="912">
      <c r="B912" s="86" t="n"/>
      <c r="C912" s="22" t="n">
        <v>11372</v>
      </c>
      <c r="D912" s="22" t="inlineStr">
        <is>
          <t>Ошо (Osho) - Шри Раджниш</t>
        </is>
      </c>
      <c r="E912" s="22" t="inlineStr">
        <is>
          <t>Философия ненасилия. Надо ли Подставлять Другую Щеку? (DVD)</t>
        </is>
      </c>
      <c r="F912" s="105">
        <f>ROUNDUP(N913-(N913/100*X913),0)</f>
        <v/>
      </c>
      <c r="H912" s="22" t="inlineStr">
        <is>
          <t>Весь</t>
        </is>
      </c>
      <c r="I912" s="22" t="n">
        <v>2007</v>
      </c>
      <c r="J912" s="75" t="inlineStr">
        <is>
          <t>4607177800011</t>
        </is>
      </c>
      <c r="K912" s="75" t="inlineStr">
        <is>
          <t>Диски</t>
        </is>
      </c>
      <c r="L912" s="22">
        <f>ROUND(100-(F913/(M913/100)),0)</f>
        <v/>
      </c>
      <c r="M912" s="105" t="n">
        <v>70</v>
      </c>
      <c r="N912" s="105" t="n">
        <v>61</v>
      </c>
      <c r="O912" s="20" t="inlineStr">
        <is>
          <t>https://magic-kniga.ru/items/11372</t>
        </is>
      </c>
      <c r="Q912" s="66" t="inlineStr">
        <is>
          <t>Мало</t>
        </is>
      </c>
      <c r="R912" s="20" t="n">
        <v>2</v>
      </c>
      <c r="V912" s="36">
        <f>MATCH(R913,discounts!A:A)</f>
        <v/>
      </c>
      <c r="W912" s="36">
        <f>ADDRESS(V913,$F$7+1,,,"discounts")</f>
        <v/>
      </c>
      <c r="X912" s="36">
        <f>ROUND(IF(ISNA(IF($F$7=0,0,INDIRECT(W913))),0,IF($F$7=0,0,INDIRECT(W913))),0)</f>
        <v/>
      </c>
    </row>
    <row r="913">
      <c r="B913" s="86" t="n"/>
      <c r="C913" s="22" t="n">
        <v>11373</v>
      </c>
      <c r="D913" s="22" t="inlineStr">
        <is>
          <t>Ошо (Osho) - Шри Раджниш</t>
        </is>
      </c>
      <c r="E913" s="22" t="inlineStr">
        <is>
          <t>Цена, которую вы платите за неуспех (DVD)</t>
        </is>
      </c>
      <c r="F913" s="105">
        <f>ROUNDUP(N914-(N914/100*X914),0)</f>
        <v/>
      </c>
      <c r="H913" s="22" t="inlineStr">
        <is>
          <t>Весь</t>
        </is>
      </c>
      <c r="I913" s="22" t="n">
        <v>2010</v>
      </c>
      <c r="J913" s="75" t="inlineStr">
        <is>
          <t>4607177801049</t>
        </is>
      </c>
      <c r="K913" s="75" t="inlineStr">
        <is>
          <t>Диски</t>
        </is>
      </c>
      <c r="L913" s="22">
        <f>ROUND(100-(F914/(M914/100)),0)</f>
        <v/>
      </c>
      <c r="M913" s="105" t="n">
        <v>70</v>
      </c>
      <c r="N913" s="105" t="n">
        <v>61</v>
      </c>
      <c r="O913" s="20" t="inlineStr">
        <is>
          <t>https://magic-kniga.ru/items/11373</t>
        </is>
      </c>
      <c r="Q913" s="66" t="inlineStr">
        <is>
          <t>Мало</t>
        </is>
      </c>
      <c r="R913" s="20" t="n">
        <v>4</v>
      </c>
      <c r="V913" s="36">
        <f>MATCH(R914,discounts!A:A)</f>
        <v/>
      </c>
      <c r="W913" s="36">
        <f>ADDRESS(V914,$F$7+1,,,"discounts")</f>
        <v/>
      </c>
      <c r="X913" s="36">
        <f>ROUND(IF(ISNA(IF($F$7=0,0,INDIRECT(W914))),0,IF($F$7=0,0,INDIRECT(W914))),0)</f>
        <v/>
      </c>
    </row>
    <row r="914">
      <c r="B914" s="86" t="n"/>
      <c r="C914" s="22" t="n">
        <v>11374</v>
      </c>
      <c r="D914" s="22" t="inlineStr">
        <is>
          <t>Ошо (Osho) - Шри Раджниш</t>
        </is>
      </c>
      <c r="E914" s="22" t="inlineStr">
        <is>
          <t>Что такое истина? (DVD)</t>
        </is>
      </c>
      <c r="F914" s="105">
        <f>ROUNDUP(N915-(N915/100*X915),0)</f>
        <v/>
      </c>
      <c r="H914" s="22" t="inlineStr">
        <is>
          <t>Весь</t>
        </is>
      </c>
      <c r="I914" s="22" t="n">
        <v>2009</v>
      </c>
      <c r="J914" s="75" t="inlineStr">
        <is>
          <t>4607177800677</t>
        </is>
      </c>
      <c r="K914" s="75" t="inlineStr">
        <is>
          <t>Диски</t>
        </is>
      </c>
      <c r="L914" s="22">
        <f>ROUND(100-(F915/(M915/100)),0)</f>
        <v/>
      </c>
      <c r="M914" s="105" t="n">
        <v>70</v>
      </c>
      <c r="N914" s="105" t="n">
        <v>61</v>
      </c>
      <c r="O914" s="20" t="inlineStr">
        <is>
          <t>https://magic-kniga.ru/items/11374</t>
        </is>
      </c>
      <c r="Q914" s="66" t="inlineStr">
        <is>
          <t>Мало</t>
        </is>
      </c>
      <c r="R914" s="20" t="n">
        <v>2</v>
      </c>
      <c r="V914" s="36">
        <f>MATCH(R915,discounts!A:A)</f>
        <v/>
      </c>
      <c r="W914" s="36">
        <f>ADDRESS(V915,$F$7+1,,,"discounts")</f>
        <v/>
      </c>
      <c r="X914" s="36">
        <f>ROUND(IF(ISNA(IF($F$7=0,0,INDIRECT(W915))),0,IF($F$7=0,0,INDIRECT(W915))),0)</f>
        <v/>
      </c>
    </row>
    <row r="915">
      <c r="B915" s="86" t="n"/>
      <c r="C915" s="22" t="n">
        <v>24902</v>
      </c>
      <c r="D915" s="22" t="inlineStr">
        <is>
          <t>Ошо (Osho) - Шри Раджниш</t>
        </is>
      </c>
      <c r="E915" s="22" t="inlineStr">
        <is>
          <t>Исцеляющая сила смеха и слез</t>
        </is>
      </c>
      <c r="F915" s="105">
        <f>ROUNDUP(N916-(N916/100*X916),0)</f>
        <v/>
      </c>
      <c r="H915" s="22" t="inlineStr">
        <is>
          <t>Весь</t>
        </is>
      </c>
      <c r="I915" s="22" t="n">
        <v>2016</v>
      </c>
      <c r="J915" s="75" t="inlineStr">
        <is>
          <t>2100000249022</t>
        </is>
      </c>
      <c r="K915" s="75" t="inlineStr">
        <is>
          <t>Диски</t>
        </is>
      </c>
      <c r="L915" s="22">
        <f>ROUND(100-(F916/(M916/100)),0)</f>
        <v/>
      </c>
      <c r="M915" s="105" t="n">
        <v>369</v>
      </c>
      <c r="N915" s="105" t="n">
        <v>322</v>
      </c>
      <c r="O915" s="20" t="inlineStr">
        <is>
          <t>https://magic-kniga.ru/items/24902</t>
        </is>
      </c>
      <c r="Q915" s="66" t="inlineStr">
        <is>
          <t>Мало</t>
        </is>
      </c>
      <c r="R915" s="20" t="n">
        <v>3</v>
      </c>
      <c r="V915" s="36">
        <f>MATCH(R916,discounts!A:A)</f>
        <v/>
      </c>
      <c r="W915" s="36">
        <f>ADDRESS(V916,$F$7+1,,,"discounts")</f>
        <v/>
      </c>
      <c r="X915" s="36">
        <f>ROUND(IF(ISNA(IF($F$7=0,0,INDIRECT(W916))),0,IF($F$7=0,0,INDIRECT(W916))),0)</f>
        <v/>
      </c>
    </row>
    <row r="916" ht="20.25" customHeight="1">
      <c r="B916" s="87" t="inlineStr">
        <is>
          <t>Карты</t>
        </is>
      </c>
    </row>
    <row r="917" ht="15" customHeight="1">
      <c r="B917" s="88" t="inlineStr">
        <is>
          <t>Оракулы</t>
        </is>
      </c>
    </row>
    <row r="918">
      <c r="B918" s="86" t="n"/>
      <c r="C918" s="22" t="n">
        <v>24363</v>
      </c>
      <c r="D918" s="22" t="inlineStr">
        <is>
          <t>Саргсян Арабо</t>
        </is>
      </c>
      <c r="E918" s="22" t="inlineStr">
        <is>
          <t>Викканский Оракул Теней. Заклинания Луны, Ритуалы Солнца брошюра + 48 карт в подарочной упаковке</t>
        </is>
      </c>
      <c r="F918" s="105">
        <f>ROUNDUP(N919-(N919/100*X919),0)</f>
        <v/>
      </c>
      <c r="H918" s="22" t="inlineStr">
        <is>
          <t>Весь</t>
        </is>
      </c>
      <c r="I918" s="22" t="n">
        <v>2018</v>
      </c>
      <c r="J918" s="75" t="inlineStr">
        <is>
          <t>9785957333685</t>
        </is>
      </c>
      <c r="K918" s="75" t="inlineStr">
        <is>
          <t>Карты</t>
        </is>
      </c>
      <c r="L918" s="22">
        <f>ROUND(100-(F919/(M919/100)),0)</f>
        <v/>
      </c>
      <c r="M918" s="105" t="n">
        <v>2479</v>
      </c>
      <c r="N918" s="105" t="n">
        <v>2157</v>
      </c>
      <c r="O918" s="20" t="inlineStr">
        <is>
          <t>https://magic-kniga.ru/items/24363</t>
        </is>
      </c>
      <c r="Q918" s="66" t="inlineStr">
        <is>
          <t>Мало</t>
        </is>
      </c>
      <c r="R918" s="20" t="n">
        <v>3</v>
      </c>
      <c r="V918" s="36">
        <f>MATCH(R919,discounts!A:A)</f>
        <v/>
      </c>
      <c r="W918" s="36">
        <f>ADDRESS(V919,$F$7+1,,,"discounts")</f>
        <v/>
      </c>
      <c r="X918" s="36">
        <f>ROUND(_xlfn.SINGLE(IF(ISNA(_xlfn.SINGLE(IF($F$7=0,0,INDIRECT(W919)))),0,IF($F$7=0,0,INDIRECT(W919)))),0)</f>
        <v/>
      </c>
    </row>
    <row r="919">
      <c r="B919" s="86" t="n"/>
      <c r="C919" s="22" t="n">
        <v>14143</v>
      </c>
      <c r="D919" s="22" t="inlineStr">
        <is>
          <t>Светлана Шпилинская</t>
        </is>
      </c>
      <c r="E919" s="22" t="inlineStr">
        <is>
          <t>Оракул палитра волшебных созвездий (44 карты + инструкция)</t>
        </is>
      </c>
      <c r="F919" s="105">
        <f>ROUNDUP(N920-(N920/100*X920),0)</f>
        <v/>
      </c>
      <c r="H919" s="22" t="inlineStr">
        <is>
          <t>Велигор</t>
        </is>
      </c>
      <c r="I919" s="22" t="n">
        <v>2022</v>
      </c>
      <c r="J919" s="75" t="inlineStr">
        <is>
          <t>9785917421520</t>
        </is>
      </c>
      <c r="K919" s="75" t="inlineStr">
        <is>
          <t>Карты</t>
        </is>
      </c>
      <c r="L919" s="22">
        <f>ROUND(100-(F920/(M920/100)),0)</f>
        <v/>
      </c>
      <c r="M919" s="105" t="n">
        <v>450</v>
      </c>
      <c r="N919" s="105" t="n">
        <v>392</v>
      </c>
      <c r="O919" s="20" t="inlineStr">
        <is>
          <t>https://magic-kniga.ru/items/14143</t>
        </is>
      </c>
      <c r="Q919" s="66" t="inlineStr">
        <is>
          <t>Мало</t>
        </is>
      </c>
      <c r="R919" s="20" t="n">
        <v>8</v>
      </c>
      <c r="V919" s="36">
        <f>MATCH(R920,discounts!A:A)</f>
        <v/>
      </c>
      <c r="W919" s="36">
        <f>ADDRESS(V920,$F$7+1,,,"discounts")</f>
        <v/>
      </c>
      <c r="X919" s="36">
        <f>ROUND(_xlfn.SINGLE(IF(ISNA(_xlfn.SINGLE(IF($F$7=0,0,INDIRECT(W920)))),0,IF($F$7=0,0,INDIRECT(W920)))),0)</f>
        <v/>
      </c>
    </row>
    <row r="920" ht="15" customHeight="1">
      <c r="B920" s="88" t="inlineStr">
        <is>
          <t>Гадание на картах</t>
        </is>
      </c>
    </row>
    <row r="921">
      <c r="B921" s="86" t="n"/>
      <c r="C921" s="22" t="n">
        <v>18840</v>
      </c>
      <c r="D921" s="22" t="inlineStr">
        <is>
          <t>Карон Тавис</t>
        </is>
      </c>
      <c r="E921" s="22" t="inlineStr">
        <is>
          <t>Таро Бессмертных</t>
        </is>
      </c>
      <c r="F921" s="105">
        <f>ROUNDUP(N922-(N922/100*X922),0)</f>
        <v/>
      </c>
      <c r="H921" s="22" t="inlineStr">
        <is>
          <t>Велигор</t>
        </is>
      </c>
      <c r="I921" s="22" t="n">
        <v>2023</v>
      </c>
      <c r="J921" s="75" t="inlineStr">
        <is>
          <t>9785917422145</t>
        </is>
      </c>
      <c r="K921" s="75" t="inlineStr">
        <is>
          <t>Карты</t>
        </is>
      </c>
      <c r="L921" s="22">
        <f>ROUND(100-(F922/(M922/100)),0)</f>
        <v/>
      </c>
      <c r="M921" s="105" t="n">
        <v>4459</v>
      </c>
      <c r="N921" s="105" t="n">
        <v>3880</v>
      </c>
      <c r="O921" s="20" t="inlineStr">
        <is>
          <t>https://magic-kniga.ru/items/18840</t>
        </is>
      </c>
      <c r="Q921" s="66" t="inlineStr">
        <is>
          <t>Мало</t>
        </is>
      </c>
      <c r="R921" s="20" t="n">
        <v>8</v>
      </c>
      <c r="V921" s="36">
        <f>MATCH(R922,discounts!A:A)</f>
        <v/>
      </c>
      <c r="W921" s="36">
        <f>ADDRESS(V922,$F$7+1,,,"discounts")</f>
        <v/>
      </c>
      <c r="X921" s="36">
        <f>ROUND(IF(ISNA(IF($F$7=0,0,INDIRECT(W922))),0,IF($F$7=0,0,INDIRECT(W922))),0)</f>
        <v/>
      </c>
    </row>
    <row r="922">
      <c r="B922" s="86" t="n"/>
      <c r="C922" s="22" t="n">
        <v>18841</v>
      </c>
      <c r="D922" s="22" t="inlineStr">
        <is>
          <t>Карина Таро</t>
        </is>
      </c>
      <c r="E922" s="22" t="inlineStr">
        <is>
          <t>Золотые карты Карина Таро</t>
        </is>
      </c>
      <c r="F922" s="105">
        <f>ROUNDUP(N923-(N923/100*X923),0)</f>
        <v/>
      </c>
      <c r="H922" s="22" t="inlineStr">
        <is>
          <t>Велигор</t>
        </is>
      </c>
      <c r="I922" s="22" t="n">
        <v>2023</v>
      </c>
      <c r="J922" s="75" t="inlineStr">
        <is>
          <t>9785917422336</t>
        </is>
      </c>
      <c r="K922" s="75" t="inlineStr">
        <is>
          <t>Карты</t>
        </is>
      </c>
      <c r="L922" s="22">
        <f>ROUND(100-(F923/(M923/100)),0)</f>
        <v/>
      </c>
      <c r="M922" s="105" t="n">
        <v>4459</v>
      </c>
      <c r="N922" s="105" t="n">
        <v>3880</v>
      </c>
      <c r="O922" s="20" t="inlineStr">
        <is>
          <t>https://magic-kniga.ru/items/18841</t>
        </is>
      </c>
      <c r="Q922" s="66" t="inlineStr">
        <is>
          <t>Мало</t>
        </is>
      </c>
      <c r="R922" s="20" t="n">
        <v>8</v>
      </c>
      <c r="V922" s="36">
        <f>MATCH(R923,discounts!A:A)</f>
        <v/>
      </c>
      <c r="W922" s="36">
        <f>ADDRESS(V923,$F$7+1,,,"discounts")</f>
        <v/>
      </c>
      <c r="X922" s="36">
        <f>ROUND(IF(ISNA(IF($F$7=0,0,INDIRECT(W923))),0,IF($F$7=0,0,INDIRECT(W923))),0)</f>
        <v/>
      </c>
    </row>
    <row r="923">
      <c r="B923" s="86" t="n"/>
      <c r="C923" s="22" t="n">
        <v>18845</v>
      </c>
      <c r="D923" s="22" t="inlineStr">
        <is>
          <t>Мураева Александра</t>
        </is>
      </c>
      <c r="E923" s="22" t="inlineStr">
        <is>
          <t>Таро темная реальность</t>
        </is>
      </c>
      <c r="F923" s="105">
        <f>ROUNDUP(N924-(N924/100*X924),0)</f>
        <v/>
      </c>
      <c r="H923" s="22" t="inlineStr">
        <is>
          <t>Велигор</t>
        </is>
      </c>
      <c r="I923" s="22" t="n">
        <v>2022</v>
      </c>
      <c r="J923" s="75" t="inlineStr">
        <is>
          <t>9785917421865</t>
        </is>
      </c>
      <c r="K923" s="75" t="inlineStr">
        <is>
          <t>Карты</t>
        </is>
      </c>
      <c r="L923" s="22">
        <f>ROUND(100-(F924/(M924/100)),0)</f>
        <v/>
      </c>
      <c r="M923" s="105" t="n">
        <v>4459</v>
      </c>
      <c r="N923" s="105" t="n">
        <v>3880</v>
      </c>
      <c r="O923" s="20" t="inlineStr">
        <is>
          <t>https://magic-kniga.ru/items/18845</t>
        </is>
      </c>
      <c r="Q923" s="66" t="inlineStr">
        <is>
          <t>Мало</t>
        </is>
      </c>
      <c r="R923" s="20" t="n">
        <v>8</v>
      </c>
      <c r="V923" s="36">
        <f>MATCH(R924,discounts!A:A)</f>
        <v/>
      </c>
      <c r="W923" s="36">
        <f>ADDRESS(V924,$F$7+1,,,"discounts")</f>
        <v/>
      </c>
      <c r="X923" s="36">
        <f>ROUND(IF(ISNA(IF($F$7=0,0,INDIRECT(W924))),0,IF($F$7=0,0,INDIRECT(W924))),0)</f>
        <v/>
      </c>
    </row>
    <row r="924">
      <c r="B924" s="86" t="n"/>
      <c r="C924" s="22" t="n">
        <v>18846</v>
      </c>
      <c r="D924" s="22" t="inlineStr">
        <is>
          <t>Мураева Александра</t>
        </is>
      </c>
      <c r="E924" s="22" t="inlineStr">
        <is>
          <t>Таро связь с высшими силами</t>
        </is>
      </c>
      <c r="F924" s="105">
        <f>ROUNDUP(N925-(N925/100*X925),0)</f>
        <v/>
      </c>
      <c r="H924" s="22" t="inlineStr">
        <is>
          <t>Велигор</t>
        </is>
      </c>
      <c r="I924" s="22" t="n">
        <v>2023</v>
      </c>
      <c r="J924" s="75" t="inlineStr">
        <is>
          <t>9785917422169</t>
        </is>
      </c>
      <c r="K924" s="75" t="inlineStr">
        <is>
          <t>Карты</t>
        </is>
      </c>
      <c r="L924" s="22">
        <f>ROUND(100-(F925/(M925/100)),0)</f>
        <v/>
      </c>
      <c r="M924" s="105" t="n">
        <v>4459</v>
      </c>
      <c r="N924" s="105" t="n">
        <v>3880</v>
      </c>
      <c r="O924" s="20" t="inlineStr">
        <is>
          <t>https://magic-kniga.ru/items/18846</t>
        </is>
      </c>
      <c r="Q924" s="66" t="inlineStr">
        <is>
          <t>Мало</t>
        </is>
      </c>
      <c r="R924" s="20" t="n">
        <v>8</v>
      </c>
      <c r="V924" s="36">
        <f>MATCH(R925,discounts!A:A)</f>
        <v/>
      </c>
      <c r="W924" s="36">
        <f>ADDRESS(V925,$F$7+1,,,"discounts")</f>
        <v/>
      </c>
      <c r="X924" s="36">
        <f>ROUND(IF(ISNA(IF($F$7=0,0,INDIRECT(W925))),0,IF($F$7=0,0,INDIRECT(W925))),0)</f>
        <v/>
      </c>
    </row>
    <row r="925">
      <c r="B925" s="86" t="n"/>
      <c r="C925" s="22" t="n">
        <v>18847</v>
      </c>
      <c r="D925" s="22" t="inlineStr">
        <is>
          <t>Мураева Александра</t>
        </is>
      </c>
      <c r="E925" s="22" t="inlineStr">
        <is>
          <t>Гадальные карты Универсум</t>
        </is>
      </c>
      <c r="F925" s="105">
        <f>ROUNDUP(N926-(N926/100*X926),0)</f>
        <v/>
      </c>
      <c r="H925" s="22" t="inlineStr">
        <is>
          <t>Велигор</t>
        </is>
      </c>
      <c r="I925" s="22" t="n">
        <v>2022</v>
      </c>
      <c r="J925" s="75" t="inlineStr">
        <is>
          <t>9785917422008</t>
        </is>
      </c>
      <c r="K925" s="75" t="inlineStr">
        <is>
          <t>Карты</t>
        </is>
      </c>
      <c r="L925" s="22">
        <f>ROUND(100-(F926/(M926/100)),0)</f>
        <v/>
      </c>
      <c r="M925" s="105" t="n">
        <v>4459</v>
      </c>
      <c r="N925" s="105" t="n">
        <v>3880</v>
      </c>
      <c r="O925" s="20" t="inlineStr">
        <is>
          <t>https://magic-kniga.ru/items/18847</t>
        </is>
      </c>
      <c r="Q925" s="66" t="inlineStr">
        <is>
          <t>Мало</t>
        </is>
      </c>
      <c r="R925" s="20" t="n">
        <v>8</v>
      </c>
      <c r="V925" s="36">
        <f>MATCH(R926,discounts!A:A)</f>
        <v/>
      </c>
      <c r="W925" s="36">
        <f>ADDRESS(V926,$F$7+1,,,"discounts")</f>
        <v/>
      </c>
      <c r="X925" s="36">
        <f>ROUND(IF(ISNA(IF($F$7=0,0,INDIRECT(W926))),0,IF($F$7=0,0,INDIRECT(W926))),0)</f>
        <v/>
      </c>
    </row>
    <row r="926">
      <c r="B926" s="86" t="n"/>
      <c r="C926" s="22" t="n">
        <v>18853</v>
      </c>
      <c r="D926" s="22" t="inlineStr">
        <is>
          <t>Карина Таро</t>
        </is>
      </c>
      <c r="E926" s="22" t="inlineStr">
        <is>
          <t>KARINA TAROT КАРИНА ТАРО</t>
        </is>
      </c>
      <c r="F926" s="105">
        <f>ROUNDUP(N927-(N927/100*X927),0)</f>
        <v/>
      </c>
      <c r="H926" s="22" t="inlineStr">
        <is>
          <t>Велигор</t>
        </is>
      </c>
      <c r="I926" s="22" t="n">
        <v>2023</v>
      </c>
      <c r="J926" s="75" t="inlineStr">
        <is>
          <t>9785917422091</t>
        </is>
      </c>
      <c r="K926" s="75" t="inlineStr">
        <is>
          <t>Карты</t>
        </is>
      </c>
      <c r="L926" s="22">
        <f>ROUND(100-(F927/(M927/100)),0)</f>
        <v/>
      </c>
      <c r="M926" s="105" t="n">
        <v>4459</v>
      </c>
      <c r="N926" s="105" t="n">
        <v>3880</v>
      </c>
      <c r="O926" s="20" t="inlineStr">
        <is>
          <t>https://magic-kniga.ru/items/18853</t>
        </is>
      </c>
      <c r="Q926" s="66" t="inlineStr">
        <is>
          <t>Мало</t>
        </is>
      </c>
      <c r="R926" s="20" t="n">
        <v>8</v>
      </c>
      <c r="V926" s="36">
        <f>MATCH(R927,discounts!A:A)</f>
        <v/>
      </c>
      <c r="W926" s="36">
        <f>ADDRESS(V927,$F$7+1,,,"discounts")</f>
        <v/>
      </c>
      <c r="X926" s="36">
        <f>ROUND(IF(ISNA(IF($F$7=0,0,INDIRECT(W927))),0,IF($F$7=0,0,INDIRECT(W927))),0)</f>
        <v/>
      </c>
    </row>
    <row r="927" ht="15" customHeight="1">
      <c r="B927" s="88" t="inlineStr">
        <is>
          <t>Ясновидение. Телепатия</t>
        </is>
      </c>
    </row>
    <row r="928">
      <c r="B928" s="86" t="n"/>
      <c r="C928" s="22" t="n">
        <v>6371</v>
      </c>
      <c r="E928" s="22" t="inlineStr">
        <is>
          <t>Карты для развития ясновидения (100 карт Зенера + инструкция книга-руководство)</t>
        </is>
      </c>
      <c r="F928" s="105">
        <f>ROUNDUP(N929-(N929/100*X929),0)</f>
        <v/>
      </c>
      <c r="H928" s="22" t="inlineStr">
        <is>
          <t>Magic-Kniga</t>
        </is>
      </c>
      <c r="I928" s="22" t="n">
        <v>2013</v>
      </c>
      <c r="J928" s="75" t="inlineStr">
        <is>
          <t>9785605186946</t>
        </is>
      </c>
      <c r="K928" s="75" t="inlineStr">
        <is>
          <t>Карты</t>
        </is>
      </c>
      <c r="L928" s="22">
        <f>ROUND(100-(F929/(M929/100)),0)</f>
        <v/>
      </c>
      <c r="M928" s="105" t="n">
        <v>909</v>
      </c>
      <c r="N928" s="105" t="n">
        <v>791</v>
      </c>
      <c r="O928" s="20" t="inlineStr">
        <is>
          <t>https://magic-kniga.ru/items/6371</t>
        </is>
      </c>
      <c r="P928" s="22" t="n">
        <v>469</v>
      </c>
      <c r="Q928" s="66" t="inlineStr">
        <is>
          <t>Много</t>
        </is>
      </c>
      <c r="R928" s="20" t="n">
        <v>1</v>
      </c>
      <c r="V928" s="36">
        <f>MATCH(R929,discounts!A:A)</f>
        <v/>
      </c>
      <c r="W928" s="36">
        <f>ADDRESS(V929,$F$7+1,,,"discounts")</f>
        <v/>
      </c>
      <c r="X928" s="36">
        <f>ROUND(IF(ISNA(IF($F$7=0,0,INDIRECT(W929))),0,IF($F$7=0,0,INDIRECT(W929))),0)</f>
        <v/>
      </c>
    </row>
    <row r="929" ht="15" customHeight="1">
      <c r="B929" s="88" t="inlineStr">
        <is>
          <t>Подарочные Таро</t>
        </is>
      </c>
    </row>
    <row r="930">
      <c r="B930" s="86" t="n"/>
      <c r="C930" s="22" t="n">
        <v>17777</v>
      </c>
      <c r="E930" s="22" t="inlineStr">
        <is>
          <t>Гадальные карты Черное таро. Black Tarot с инструкцией (книга-руководство) для гадания</t>
        </is>
      </c>
      <c r="F930" s="105">
        <f>ROUNDUP(N931-(N931/100*X931),0)</f>
        <v/>
      </c>
      <c r="H930" s="22" t="inlineStr">
        <is>
          <t>Magic-Kniga</t>
        </is>
      </c>
      <c r="I930" s="22" t="n">
        <v>2020</v>
      </c>
      <c r="J930" s="75" t="inlineStr">
        <is>
          <t>9785605137948</t>
        </is>
      </c>
      <c r="K930" s="75" t="inlineStr">
        <is>
          <t>Карты</t>
        </is>
      </c>
      <c r="L930" s="22">
        <f>ROUND(100-(F931/(M931/100)),0)</f>
        <v/>
      </c>
      <c r="M930" s="105" t="n">
        <v>1429</v>
      </c>
      <c r="N930" s="105" t="n">
        <v>1244</v>
      </c>
      <c r="O930" s="20" t="inlineStr">
        <is>
          <t>https://magic-kniga.ru/items/17777</t>
        </is>
      </c>
      <c r="P930" s="22" t="n">
        <v>505</v>
      </c>
      <c r="Q930" s="66" t="inlineStr">
        <is>
          <t>Больше 50</t>
        </is>
      </c>
      <c r="R930" s="20" t="n">
        <v>1</v>
      </c>
      <c r="S930" s="22" t="n">
        <v>18</v>
      </c>
      <c r="V930" s="36">
        <f>MATCH(R931,discounts!A:A)</f>
        <v/>
      </c>
      <c r="W930" s="36">
        <f>ADDRESS(V931,$F$7+1,,,"discounts")</f>
        <v/>
      </c>
      <c r="X930" s="36">
        <f>ROUND(_xlfn.SINGLE(IF(ISNA(_xlfn.SINGLE(IF($F$7=0,0,INDIRECT(W931)))),0,IF($F$7=0,0,INDIRECT(W931)))),0)</f>
        <v/>
      </c>
    </row>
    <row r="931">
      <c r="B931" s="86" t="n"/>
      <c r="C931" s="22" t="n">
        <v>12019</v>
      </c>
      <c r="D931" s="22" t="inlineStr">
        <is>
          <t>Кэмпбелл Ребекка</t>
        </is>
      </c>
      <c r="E931" s="22" t="inlineStr">
        <is>
          <t>Таро Путь Света. Послания Вселенной</t>
        </is>
      </c>
      <c r="F931" s="105">
        <f>ROUNDUP(N932-(N932/100*X932),0)</f>
        <v/>
      </c>
      <c r="H931" s="22" t="inlineStr">
        <is>
          <t>АСТ</t>
        </is>
      </c>
      <c r="I931" s="22" t="n">
        <v>2022</v>
      </c>
      <c r="J931" s="75" t="inlineStr">
        <is>
          <t>9785171513160</t>
        </is>
      </c>
      <c r="K931" s="75" t="inlineStr">
        <is>
          <t>Карты</t>
        </is>
      </c>
      <c r="L931" s="22">
        <f>ROUND(100-(F932/(M932/100)),0)</f>
        <v/>
      </c>
      <c r="M931" s="105" t="n">
        <v>2111</v>
      </c>
      <c r="N931" s="105" t="n">
        <v>1837</v>
      </c>
      <c r="O931" s="20" t="inlineStr">
        <is>
          <t>https://magic-kniga.ru/items/12019</t>
        </is>
      </c>
      <c r="Q931" s="66" t="inlineStr">
        <is>
          <t>Мало</t>
        </is>
      </c>
      <c r="R931" s="20" t="n">
        <v>5</v>
      </c>
      <c r="S931" s="22" t="n">
        <v>16</v>
      </c>
      <c r="V931" s="36">
        <f>MATCH(R932,discounts!A:A)</f>
        <v/>
      </c>
      <c r="W931" s="36">
        <f>ADDRESS(V932,$F$7+1,,,"discounts")</f>
        <v/>
      </c>
      <c r="X931" s="36">
        <f>ROUND(_xlfn.SINGLE(IF(ISNA(_xlfn.SINGLE(IF($F$7=0,0,INDIRECT(W932)))),0,IF($F$7=0,0,INDIRECT(W932)))),0)</f>
        <v/>
      </c>
    </row>
    <row r="932">
      <c r="B932" s="86" t="n"/>
      <c r="C932" s="22" t="n">
        <v>25500</v>
      </c>
      <c r="D932" s="22" t="inlineStr">
        <is>
          <t>Склярова Вера Анатольевна</t>
        </is>
      </c>
      <c r="E932" s="22" t="inlineStr">
        <is>
          <t>Гадальные карты Таро Демонов Веры Скляровой (колода с книгой инструкцией для гадания)</t>
        </is>
      </c>
      <c r="F932" s="105">
        <f>ROUNDUP(N933-(N933/100*X933),0)</f>
        <v/>
      </c>
      <c r="H932" s="22" t="inlineStr">
        <is>
          <t>Magic-Kniga</t>
        </is>
      </c>
      <c r="I932" s="22" t="n">
        <v>2015</v>
      </c>
      <c r="J932" s="75" t="inlineStr">
        <is>
          <t>9785605186939</t>
        </is>
      </c>
      <c r="K932" s="75" t="inlineStr">
        <is>
          <t>Карты</t>
        </is>
      </c>
      <c r="L932" s="22">
        <f>ROUND(100-(F933/(M933/100)),0)</f>
        <v/>
      </c>
      <c r="M932" s="105" t="n">
        <v>1264</v>
      </c>
      <c r="N932" s="105" t="n">
        <v>1100</v>
      </c>
      <c r="O932" s="20" t="inlineStr">
        <is>
          <t>https://magic-kniga.ru/items/25500</t>
        </is>
      </c>
      <c r="P932" s="22" t="n">
        <v>459</v>
      </c>
      <c r="Q932" s="66" t="inlineStr">
        <is>
          <t>Больше 10</t>
        </is>
      </c>
      <c r="R932" s="20" t="n">
        <v>1</v>
      </c>
      <c r="S932" s="22" t="n">
        <v>18</v>
      </c>
      <c r="V932" s="36">
        <f>MATCH(R933,discounts!A:A)</f>
        <v/>
      </c>
      <c r="W932" s="36">
        <f>ADDRESS(V933,$F$7+1,,,"discounts")</f>
        <v/>
      </c>
      <c r="X932" s="36">
        <f>ROUND(_xlfn.SINGLE(IF(ISNA(_xlfn.SINGLE(IF($F$7=0,0,INDIRECT(W933)))),0,IF($F$7=0,0,INDIRECT(W933)))),0)</f>
        <v/>
      </c>
    </row>
    <row r="933">
      <c r="B933" s="86" t="n"/>
      <c r="C933" s="22" t="n">
        <v>19666</v>
      </c>
      <c r="E933" s="22" t="inlineStr">
        <is>
          <t>Гадальные карты Таро Демонов Гоэтии колода с инструкцией книга руководство для гадания</t>
        </is>
      </c>
      <c r="F933" s="105">
        <f>ROUNDUP(N934-(N934/100*X934),0)</f>
        <v/>
      </c>
      <c r="H933" s="22" t="inlineStr">
        <is>
          <t>Magic-Kniga</t>
        </is>
      </c>
      <c r="I933" s="22" t="n">
        <v>2014</v>
      </c>
      <c r="J933" s="75" t="inlineStr">
        <is>
          <t>9785605187080</t>
        </is>
      </c>
      <c r="K933" s="75" t="inlineStr">
        <is>
          <t>Карты</t>
        </is>
      </c>
      <c r="L933" s="22">
        <f>ROUND(100-(F934/(M934/100)),0)</f>
        <v/>
      </c>
      <c r="M933" s="105" t="n">
        <v>1078</v>
      </c>
      <c r="N933" s="105" t="n">
        <v>938</v>
      </c>
      <c r="O933" s="20" t="inlineStr">
        <is>
          <t>https://magic-kniga.ru/items/19666</t>
        </is>
      </c>
      <c r="P933" s="22" t="n">
        <v>478</v>
      </c>
      <c r="Q933" s="66" t="inlineStr">
        <is>
          <t>Мало</t>
        </is>
      </c>
      <c r="R933" s="20" t="n">
        <v>1</v>
      </c>
      <c r="S933" s="22" t="n">
        <v>18</v>
      </c>
      <c r="V933" s="36">
        <f>MATCH(R934,discounts!A:A)</f>
        <v/>
      </c>
      <c r="W933" s="36">
        <f>ADDRESS(V934,$F$7+1,,,"discounts")</f>
        <v/>
      </c>
      <c r="X933" s="36">
        <f>ROUND(_xlfn.SINGLE(IF(ISNA(_xlfn.SINGLE(IF($F$7=0,0,INDIRECT(W934)))),0,IF($F$7=0,0,INDIRECT(W934)))),0)</f>
        <v/>
      </c>
    </row>
    <row r="934">
      <c r="B934" s="86" t="n"/>
      <c r="C934" s="22" t="n">
        <v>23000</v>
      </c>
      <c r="D934" s="22" t="inlineStr">
        <is>
          <t>Склярова Вера Анатольевна</t>
        </is>
      </c>
      <c r="E934" s="22" t="inlineStr">
        <is>
          <t>Гадальные карты Таро Черных Сил с инструкцией для гадания Веры Скляровой</t>
        </is>
      </c>
      <c r="F934" s="105">
        <f>ROUNDUP(N935-(N935/100*X935),0)</f>
        <v/>
      </c>
      <c r="H934" s="22" t="inlineStr">
        <is>
          <t>Magic-Kniga</t>
        </is>
      </c>
      <c r="I934" s="22" t="n">
        <v>2015</v>
      </c>
      <c r="J934" s="75" t="inlineStr">
        <is>
          <t>9785605187059</t>
        </is>
      </c>
      <c r="K934" s="75" t="inlineStr">
        <is>
          <t>Карты</t>
        </is>
      </c>
      <c r="L934" s="22">
        <f>ROUND(100-(F935/(M935/100)),0)</f>
        <v/>
      </c>
      <c r="M934" s="105" t="n">
        <v>1350</v>
      </c>
      <c r="N934" s="105" t="n">
        <v>1175</v>
      </c>
      <c r="O934" s="20" t="inlineStr">
        <is>
          <t>https://magic-kniga.ru/items/23000</t>
        </is>
      </c>
      <c r="P934" s="22" t="n">
        <v>502</v>
      </c>
      <c r="Q934" s="66" t="inlineStr">
        <is>
          <t>Больше 50</t>
        </is>
      </c>
      <c r="R934" s="20" t="n">
        <v>1</v>
      </c>
      <c r="S934" s="22" t="n">
        <v>18</v>
      </c>
      <c r="V934" s="36">
        <f>MATCH(R935,discounts!A:A)</f>
        <v/>
      </c>
      <c r="W934" s="36">
        <f>ADDRESS(V935,$F$7+1,,,"discounts")</f>
        <v/>
      </c>
      <c r="X934" s="36">
        <f>ROUND(_xlfn.SINGLE(IF(ISNA(_xlfn.SINGLE(IF($F$7=0,0,INDIRECT(W935)))),0,IF($F$7=0,0,INDIRECT(W935)))),0)</f>
        <v/>
      </c>
    </row>
    <row r="935" ht="15" customHeight="1">
      <c r="B935" s="88" t="inlineStr">
        <is>
          <t>Социальная психология</t>
        </is>
      </c>
    </row>
    <row r="936">
      <c r="B936" s="86" t="n"/>
      <c r="C936" s="22" t="n">
        <v>24614</v>
      </c>
      <c r="D936" s="22" t="inlineStr">
        <is>
          <t>Ушакова Татьяна</t>
        </is>
      </c>
      <c r="E936" s="22" t="inlineStr">
        <is>
          <t>Метафорические карты «Кнуты и пряники» Метафора жестокости в отношениях</t>
        </is>
      </c>
      <c r="F936" s="105">
        <f>ROUNDUP(N937-(N937/100*X937),0)</f>
        <v/>
      </c>
      <c r="H936" s="22" t="inlineStr">
        <is>
          <t>Генезис</t>
        </is>
      </c>
      <c r="I936" s="22" t="n">
        <v>2016</v>
      </c>
      <c r="J936" s="75" t="inlineStr">
        <is>
          <t>9785985633566</t>
        </is>
      </c>
      <c r="K936" s="75" t="inlineStr">
        <is>
          <t>Карты</t>
        </is>
      </c>
      <c r="L936" s="22">
        <f>ROUND(100-(F937/(M937/100)),0)</f>
        <v/>
      </c>
      <c r="M936" s="105" t="n">
        <v>1999</v>
      </c>
      <c r="N936" s="105" t="n">
        <v>1740</v>
      </c>
      <c r="O936" s="20" t="inlineStr">
        <is>
          <t>https://magic-kniga.ru/items/24614</t>
        </is>
      </c>
      <c r="Q936" s="66" t="inlineStr">
        <is>
          <t>Мало</t>
        </is>
      </c>
      <c r="R936" s="20" t="n">
        <v>9</v>
      </c>
      <c r="V936" s="36">
        <f>MATCH(R937,discounts!A:A)</f>
        <v/>
      </c>
      <c r="W936" s="36">
        <f>ADDRESS(V937,$F$7+1,,,"discounts")</f>
        <v/>
      </c>
      <c r="X936" s="36">
        <f>ROUND(_xlfn.SINGLE(IF(ISNA(_xlfn.SINGLE(IF($F$7=0,0,INDIRECT(W937)))),0,IF($F$7=0,0,INDIRECT(W937)))),0)</f>
        <v/>
      </c>
    </row>
    <row r="937">
      <c r="B937" s="86" t="n"/>
      <c r="C937" s="22" t="n">
        <v>24560</v>
      </c>
      <c r="D937" s="22" t="inlineStr">
        <is>
          <t>Ушакова Татьяна</t>
        </is>
      </c>
      <c r="E937" s="22" t="inlineStr">
        <is>
          <t>Метафорические карты «Огонь, мерцающий в сосуде» Метафора образа</t>
        </is>
      </c>
      <c r="F937" s="105">
        <f>ROUNDUP(N938-(N938/100*X938),0)</f>
        <v/>
      </c>
      <c r="H937" s="22" t="inlineStr">
        <is>
          <t>Генезис</t>
        </is>
      </c>
      <c r="I937" s="22" t="n">
        <v>2018</v>
      </c>
      <c r="J937" s="75" t="inlineStr">
        <is>
          <t>9785985633672</t>
        </is>
      </c>
      <c r="K937" s="75" t="inlineStr">
        <is>
          <t>Карты</t>
        </is>
      </c>
      <c r="L937" s="22">
        <f>ROUND(100-(F938/(M938/100)),0)</f>
        <v/>
      </c>
      <c r="M937" s="105" t="n">
        <v>2940</v>
      </c>
      <c r="N937" s="105" t="n">
        <v>2558</v>
      </c>
      <c r="O937" s="20" t="inlineStr">
        <is>
          <t>https://magic-kniga.ru/items/24560</t>
        </is>
      </c>
      <c r="Q937" s="66" t="inlineStr">
        <is>
          <t>Мало</t>
        </is>
      </c>
      <c r="R937" s="20" t="n">
        <v>10</v>
      </c>
      <c r="V937" s="36">
        <f>MATCH(R938,discounts!A:A)</f>
        <v/>
      </c>
      <c r="W937" s="36">
        <f>ADDRESS(V938,$F$7+1,,,"discounts")</f>
        <v/>
      </c>
      <c r="X937" s="36">
        <f>ROUND(_xlfn.SINGLE(IF(ISNA(_xlfn.SINGLE(IF($F$7=0,0,INDIRECT(W938)))),0,IF($F$7=0,0,INDIRECT(W938)))),0)</f>
        <v/>
      </c>
    </row>
    <row r="938" ht="15" customHeight="1">
      <c r="B938" s="88" t="inlineStr">
        <is>
          <t>Практика эзотерики</t>
        </is>
      </c>
    </row>
    <row r="939">
      <c r="B939" s="86" t="n"/>
      <c r="C939" s="22" t="n">
        <v>19531</v>
      </c>
      <c r="D939" s="22" t="inlineStr">
        <is>
          <t>Ангеловская Ольга</t>
        </is>
      </c>
      <c r="E939" s="22" t="inlineStr">
        <is>
          <t>Мандалы, которые дарят счастье</t>
        </is>
      </c>
      <c r="F939" s="105">
        <f>ROUNDUP(N940-(N940/100*X940),0)</f>
        <v/>
      </c>
      <c r="H939" s="22" t="inlineStr">
        <is>
          <t>Весь</t>
        </is>
      </c>
      <c r="I939" s="22" t="n">
        <v>2015</v>
      </c>
      <c r="J939" s="75" t="inlineStr">
        <is>
          <t>9785957329541</t>
        </is>
      </c>
      <c r="K939" s="75" t="inlineStr">
        <is>
          <t>Карты</t>
        </is>
      </c>
      <c r="L939" s="22">
        <f>ROUND(100-(F940/(M940/100)),0)</f>
        <v/>
      </c>
      <c r="M939" s="105" t="n">
        <v>170</v>
      </c>
      <c r="N939" s="105" t="n">
        <v>148</v>
      </c>
      <c r="O939" s="20" t="inlineStr">
        <is>
          <t>https://magic-kniga.ru/items/19531</t>
        </is>
      </c>
      <c r="Q939" s="66" t="inlineStr">
        <is>
          <t>Мало</t>
        </is>
      </c>
      <c r="R939" s="20" t="n">
        <v>2</v>
      </c>
      <c r="V939" s="36">
        <f>MATCH(R940,discounts!A:A)</f>
        <v/>
      </c>
      <c r="W939" s="36">
        <f>ADDRESS(V940,$F$7+1,,,"discounts")</f>
        <v/>
      </c>
      <c r="X939" s="36">
        <f>ROUND(IF(ISNA(IF($F$7=0,0,INDIRECT(W940))),0,IF($F$7=0,0,INDIRECT(W940))),0)</f>
        <v/>
      </c>
    </row>
    <row r="940" ht="15" customHeight="1">
      <c r="B940" s="88" t="inlineStr">
        <is>
          <t>Темные колоды Таро</t>
        </is>
      </c>
    </row>
    <row r="941">
      <c r="B941" s="86" t="n"/>
      <c r="C941" s="22" t="n">
        <v>16666</v>
      </c>
      <c r="D941" s="22" t="inlineStr">
        <is>
          <t>Склярова Вера Анатольевна</t>
        </is>
      </c>
      <c r="E941" s="22" t="inlineStr">
        <is>
          <t>Таро Теней Скляровой В.А.</t>
        </is>
      </c>
      <c r="F941" s="105">
        <f>ROUNDUP(N942-(N942/100*X942),0)</f>
        <v/>
      </c>
      <c r="H941" s="22" t="inlineStr">
        <is>
          <t>Magic-Kniga</t>
        </is>
      </c>
      <c r="I941" s="22" t="n">
        <v>2026</v>
      </c>
      <c r="J941" s="75" t="inlineStr">
        <is>
          <t>9785605186908</t>
        </is>
      </c>
      <c r="K941" s="75" t="inlineStr">
        <is>
          <t>Карты</t>
        </is>
      </c>
      <c r="L941" s="22">
        <f>ROUND(100-(F942/(M942/100)),0)</f>
        <v/>
      </c>
      <c r="M941" s="105" t="n">
        <v>790</v>
      </c>
      <c r="N941" s="105" t="n">
        <v>688</v>
      </c>
      <c r="O941" s="20" t="inlineStr">
        <is>
          <t>https://magic-kniga.ru/items/16666</t>
        </is>
      </c>
      <c r="P941" s="22" t="n">
        <v>514</v>
      </c>
      <c r="Q941" s="66" t="inlineStr">
        <is>
          <t>Больше 10</t>
        </is>
      </c>
      <c r="R941" s="20" t="n">
        <v>1</v>
      </c>
      <c r="S941" s="22" t="n">
        <v>18</v>
      </c>
      <c r="V941" s="36">
        <f>MATCH(R942,discounts!A:A)</f>
        <v/>
      </c>
      <c r="W941" s="36">
        <f>ADDRESS(V942,$F$7+1,,,"discounts")</f>
        <v/>
      </c>
      <c r="X941" s="36">
        <f>ROUND(IF(ISNA(IF($F$7=0,0,INDIRECT(W942))),0,IF($F$7=0,0,INDIRECT(W942))),0)</f>
        <v/>
      </c>
    </row>
    <row r="942" ht="15" customHeight="1">
      <c r="B942" s="88" t="inlineStr">
        <is>
          <t>Современные колоды Таро</t>
        </is>
      </c>
    </row>
    <row r="943">
      <c r="B943" s="86" t="n"/>
      <c r="C943" s="22" t="n">
        <v>18100</v>
      </c>
      <c r="E943" s="22" t="inlineStr">
        <is>
          <t>Гадальные карты Египетское Таро с инструкцией для гадания</t>
        </is>
      </c>
      <c r="F943" s="105">
        <f>ROUNDUP(N944-(N944/100*X944),0)</f>
        <v/>
      </c>
      <c r="H943" s="22" t="inlineStr">
        <is>
          <t>Magic-Kniga</t>
        </is>
      </c>
      <c r="I943" s="22" t="n">
        <v>2013</v>
      </c>
      <c r="J943" s="75" t="inlineStr">
        <is>
          <t>9785604395219</t>
        </is>
      </c>
      <c r="K943" s="75" t="inlineStr">
        <is>
          <t>Карты</t>
        </is>
      </c>
      <c r="L943" s="22">
        <f>ROUND(100-(F944/(M944/100)),0)</f>
        <v/>
      </c>
      <c r="M943" s="105" t="n">
        <v>458</v>
      </c>
      <c r="N943" s="105" t="n">
        <v>399</v>
      </c>
      <c r="O943" s="20" t="inlineStr">
        <is>
          <t>https://magic-kniga.ru/items/18100</t>
        </is>
      </c>
      <c r="Q943" s="66" t="inlineStr">
        <is>
          <t>Мало</t>
        </is>
      </c>
      <c r="R943" s="20" t="n">
        <v>1</v>
      </c>
      <c r="V943" s="36">
        <f>MATCH(R944,discounts!A:A)</f>
        <v/>
      </c>
      <c r="W943" s="36">
        <f>ADDRESS(V944,$F$7+1,,,"discounts")</f>
        <v/>
      </c>
      <c r="X943" s="36">
        <f>ROUND(_xlfn.SINGLE(IF(ISNA(_xlfn.SINGLE(IF($F$7=0,0,INDIRECT(W944)))),0,IF($F$7=0,0,INDIRECT(W944)))),0)</f>
        <v/>
      </c>
    </row>
    <row r="944">
      <c r="B944" s="86" t="n"/>
      <c r="C944" s="22" t="n">
        <v>18838</v>
      </c>
      <c r="D944" s="22" t="inlineStr">
        <is>
          <t>Елизавета Чижкова</t>
        </is>
      </c>
      <c r="E944" s="22" t="inlineStr">
        <is>
          <t>Таро Тайных Видений</t>
        </is>
      </c>
      <c r="F944" s="105">
        <f>ROUNDUP(N946-(N946/100*X946),0)</f>
        <v/>
      </c>
      <c r="H944" s="22" t="inlineStr">
        <is>
          <t>Велигор</t>
        </is>
      </c>
      <c r="I944" s="22" t="n">
        <v>2023</v>
      </c>
      <c r="J944" s="75" t="inlineStr">
        <is>
          <t>9785917422237</t>
        </is>
      </c>
      <c r="K944" s="75" t="inlineStr">
        <is>
          <t>Карты</t>
        </is>
      </c>
      <c r="L944" s="22">
        <f>ROUND(100-(F946/(M946/100)),0)</f>
        <v/>
      </c>
      <c r="M944" s="105" t="n">
        <v>4459</v>
      </c>
      <c r="N944" s="105" t="n">
        <v>3880</v>
      </c>
      <c r="O944" s="20" t="inlineStr">
        <is>
          <t>https://magic-kniga.ru/items/18838</t>
        </is>
      </c>
      <c r="Q944" s="66" t="inlineStr">
        <is>
          <t>Мало</t>
        </is>
      </c>
      <c r="R944" s="20" t="n">
        <v>8</v>
      </c>
      <c r="V944" s="36">
        <f>MATCH(R946,discounts!A:A)</f>
        <v/>
      </c>
      <c r="W944" s="36">
        <f>ADDRESS(V946,$F$7+1,,,"discounts")</f>
        <v/>
      </c>
      <c r="X944" s="36">
        <f>ROUND(_xlfn.SINGLE(IF(ISNA(_xlfn.SINGLE(IF($F$7=0,0,INDIRECT(W946)))),0,IF($F$7=0,0,INDIRECT(W946)))),0)</f>
        <v/>
      </c>
    </row>
    <row r="945">
      <c r="B945" s="86" t="n"/>
      <c r="C945" s="22" t="n">
        <v>19200</v>
      </c>
      <c r="E945" s="22" t="inlineStr">
        <is>
          <t>Гадальные карты «Фламандское Таро» (колода с инструкцией для гадания)</t>
        </is>
      </c>
      <c r="F945" s="105">
        <f>ROUNDUP(N947-(N947/100*X947),0)</f>
        <v/>
      </c>
      <c r="H945" s="22" t="inlineStr">
        <is>
          <t>Magic-Kniga</t>
        </is>
      </c>
      <c r="I945" s="22" t="n">
        <v>2013</v>
      </c>
      <c r="J945" s="75" t="inlineStr">
        <is>
          <t>9785604395226</t>
        </is>
      </c>
      <c r="K945" s="75" t="inlineStr">
        <is>
          <t>Карты</t>
        </is>
      </c>
      <c r="L945" s="22">
        <f>ROUND(100-(F947/(M947/100)),0)</f>
        <v/>
      </c>
      <c r="M945" s="105" t="n">
        <v>386</v>
      </c>
      <c r="N945" s="105" t="n">
        <v>336</v>
      </c>
      <c r="O945" s="20" t="inlineStr">
        <is>
          <t>https://magic-kniga.ru/items/19200</t>
        </is>
      </c>
      <c r="P945" s="22" t="n">
        <v>406</v>
      </c>
      <c r="Q945" s="66" t="inlineStr">
        <is>
          <t>Больше 50</t>
        </is>
      </c>
      <c r="R945" s="20" t="n">
        <v>1</v>
      </c>
      <c r="V945" s="36">
        <f>MATCH(R947,discounts!A:A)</f>
        <v/>
      </c>
      <c r="W945" s="36">
        <f>ADDRESS(V947,$F$7+1,,,"discounts")</f>
        <v/>
      </c>
      <c r="X945" s="36">
        <f>ROUND(_xlfn.SINGLE(IF(ISNA(_xlfn.SINGLE(IF($F$7=0,0,INDIRECT(W947)))),0,IF($F$7=0,0,INDIRECT(W947)))),0)</f>
        <v/>
      </c>
    </row>
    <row r="946">
      <c r="B946" s="86" t="n"/>
      <c r="C946" s="22" t="n">
        <v>19400</v>
      </c>
      <c r="E946" s="22" t="inlineStr">
        <is>
          <t>Гадальные карты Таро русских сказок (колода с книгой инструкцией для гадания)</t>
        </is>
      </c>
      <c r="F946" s="105">
        <f>ROUNDUP(N948-(N948/100*X948),0)</f>
        <v/>
      </c>
      <c r="H946" s="22" t="inlineStr">
        <is>
          <t>Magic-Kniga</t>
        </is>
      </c>
      <c r="I946" s="22" t="n">
        <v>2014</v>
      </c>
      <c r="J946" s="75" t="inlineStr">
        <is>
          <t>9785904844318</t>
        </is>
      </c>
      <c r="K946" s="75" t="inlineStr">
        <is>
          <t>Карты</t>
        </is>
      </c>
      <c r="L946" s="22">
        <f>ROUND(100-(F948/(M948/100)),0)</f>
        <v/>
      </c>
      <c r="M946" s="105" t="n">
        <v>709</v>
      </c>
      <c r="N946" s="105" t="n">
        <v>617</v>
      </c>
      <c r="O946" s="20" t="inlineStr">
        <is>
          <t>https://magic-kniga.ru/items/19400</t>
        </is>
      </c>
      <c r="P946" s="22" t="n">
        <v>376</v>
      </c>
      <c r="Q946" s="66" t="inlineStr">
        <is>
          <t>Много</t>
        </is>
      </c>
      <c r="R946" s="20" t="n">
        <v>1</v>
      </c>
      <c r="S946" s="22" t="n">
        <v>16</v>
      </c>
      <c r="V946" s="36">
        <f>MATCH(R948,discounts!A:A)</f>
        <v/>
      </c>
      <c r="W946" s="36">
        <f>ADDRESS(V948,$F$7+1,,,"discounts")</f>
        <v/>
      </c>
      <c r="X946" s="36">
        <f>ROUND(_xlfn.SINGLE(IF(ISNA(_xlfn.SINGLE(IF($F$7=0,0,INDIRECT(W948)))),0,IF($F$7=0,0,INDIRECT(W948)))),0)</f>
        <v/>
      </c>
    </row>
    <row r="947" ht="15" customHeight="1">
      <c r="B947" s="88" t="inlineStr">
        <is>
          <t>Исландские руны</t>
        </is>
      </c>
    </row>
    <row r="948">
      <c r="B948" s="86" t="n"/>
      <c r="C948" s="22" t="n">
        <v>26111</v>
      </c>
      <c r="E948" s="22" t="inlineStr">
        <is>
          <t>Исландские руны (набор рун для гадания из бука)</t>
        </is>
      </c>
      <c r="F948" s="105">
        <f>ROUNDUP(N950-(N950/100*X950),0)</f>
        <v/>
      </c>
      <c r="H948" s="22" t="inlineStr">
        <is>
          <t>Magic-Kniga</t>
        </is>
      </c>
      <c r="J948" s="75" t="inlineStr">
        <is>
          <t>1600000796157</t>
        </is>
      </c>
      <c r="K948" s="75" t="inlineStr">
        <is>
          <t>Карты</t>
        </is>
      </c>
      <c r="L948" s="22">
        <f>ROUND(100-(F950/(M950/100)),0)</f>
        <v/>
      </c>
      <c r="M948" s="105" t="n">
        <v>248</v>
      </c>
      <c r="N948" s="105" t="n">
        <v>216</v>
      </c>
      <c r="O948" s="20" t="inlineStr">
        <is>
          <t>https://magic-kniga.ru/items/26111</t>
        </is>
      </c>
      <c r="P948" s="22" t="n">
        <v>236</v>
      </c>
      <c r="Q948" s="66" t="inlineStr">
        <is>
          <t>Мало</t>
        </is>
      </c>
      <c r="R948" s="20" t="n">
        <v>1</v>
      </c>
      <c r="V948" s="36">
        <f>MATCH(R950,discounts!A:A)</f>
        <v/>
      </c>
      <c r="W948" s="36">
        <f>ADDRESS(V950,$F$7+1,,,"discounts")</f>
        <v/>
      </c>
      <c r="X948" s="36">
        <f>ROUND(IF(ISNA(IF($F$7=0,0,INDIRECT(W950))),0,IF($F$7=0,0,INDIRECT(W950))),0)</f>
        <v/>
      </c>
    </row>
    <row r="949" ht="15" customHeight="1">
      <c r="B949" s="88" t="inlineStr">
        <is>
          <t>Малая колода Ленорман (36 карт)</t>
        </is>
      </c>
    </row>
    <row r="950">
      <c r="B950" s="86" t="n"/>
      <c r="C950" s="22" t="n">
        <v>24666</v>
      </c>
      <c r="E950" s="22" t="inlineStr">
        <is>
          <t>Гадальные карты «Малая колода Ленорман» (оракул 36 карт с инструкцией для гадания)</t>
        </is>
      </c>
      <c r="F950" s="105">
        <f>ROUNDUP(N952-(N952/100*X952),0)</f>
        <v/>
      </c>
      <c r="H950" s="22" t="inlineStr">
        <is>
          <t>Magic-Kniga</t>
        </is>
      </c>
      <c r="I950" s="22" t="n">
        <v>2016</v>
      </c>
      <c r="J950" s="75" t="inlineStr">
        <is>
          <t>9785990925403</t>
        </is>
      </c>
      <c r="K950" s="75" t="inlineStr">
        <is>
          <t>Карты</t>
        </is>
      </c>
      <c r="L950" s="22">
        <f>ROUND(100-(F952/(M952/100)),0)</f>
        <v/>
      </c>
      <c r="M950" s="105" t="n">
        <v>261</v>
      </c>
      <c r="N950" s="105" t="n">
        <v>228</v>
      </c>
      <c r="O950" s="20" t="inlineStr">
        <is>
          <t>https://magic-kniga.ru/items/24666</t>
        </is>
      </c>
      <c r="P950" s="22" t="n">
        <v>204</v>
      </c>
      <c r="Q950" s="66" t="inlineStr">
        <is>
          <t>Много</t>
        </is>
      </c>
      <c r="R950" s="20" t="n">
        <v>1</v>
      </c>
      <c r="V950" s="36">
        <f>MATCH(R952,discounts!A:A)</f>
        <v/>
      </c>
      <c r="W950" s="36">
        <f>ADDRESS(V952,$F$7+1,,,"discounts")</f>
        <v/>
      </c>
      <c r="X950" s="36">
        <f>ROUND(IF(ISNA(IF($F$7=0,0,INDIRECT(W952))),0,IF($F$7=0,0,INDIRECT(W952))),0)</f>
        <v/>
      </c>
    </row>
    <row r="951" ht="15" customHeight="1">
      <c r="B951" s="88" t="inlineStr">
        <is>
          <t>Большая Астро-мифологическая колода Ленорман (54 карты)</t>
        </is>
      </c>
    </row>
    <row r="952">
      <c r="B952" s="86" t="n"/>
      <c r="C952" s="22" t="n">
        <v>14959</v>
      </c>
      <c r="D952" s="22" t="inlineStr">
        <is>
          <t>Никифорова Любовь (Отила)</t>
        </is>
      </c>
      <c r="E952" s="22" t="inlineStr">
        <is>
          <t>Тайные предсказания большой колоды Мадам Ленорман</t>
        </is>
      </c>
      <c r="F952" s="105">
        <f>ROUNDUP(N954-(N954/100*X954),0)</f>
        <v/>
      </c>
      <c r="H952" s="22" t="inlineStr">
        <is>
          <t>Велигор</t>
        </is>
      </c>
      <c r="I952" s="22" t="n">
        <v>2012</v>
      </c>
      <c r="J952" s="75" t="inlineStr">
        <is>
          <t>9785425303509</t>
        </is>
      </c>
      <c r="K952" s="75" t="inlineStr">
        <is>
          <t>Карты</t>
        </is>
      </c>
      <c r="L952" s="22">
        <f>ROUND(100-(F954/(M954/100)),0)</f>
        <v/>
      </c>
      <c r="M952" s="105" t="n">
        <v>91</v>
      </c>
      <c r="N952" s="105" t="n">
        <v>80</v>
      </c>
      <c r="O952" s="20" t="inlineStr">
        <is>
          <t>https://magic-kniga.ru/items/14959</t>
        </is>
      </c>
      <c r="Q952" s="66" t="inlineStr">
        <is>
          <t>Мало</t>
        </is>
      </c>
      <c r="R952" s="20" t="n">
        <v>6</v>
      </c>
      <c r="V952" s="36">
        <f>MATCH(R954,discounts!A:A)</f>
        <v/>
      </c>
      <c r="W952" s="36">
        <f>ADDRESS(V954,$F$7+1,,,"discounts")</f>
        <v/>
      </c>
      <c r="X952" s="36">
        <f>ROUND(IF(ISNA(IF($F$7=0,0,INDIRECT(W954))),0,IF($F$7=0,0,INDIRECT(W954))),0)</f>
        <v/>
      </c>
    </row>
    <row r="953" ht="15" customHeight="1">
      <c r="B953" s="88" t="inlineStr">
        <is>
          <t>Метафорические карты</t>
        </is>
      </c>
    </row>
    <row r="954">
      <c r="B954" s="86" t="n"/>
      <c r="C954" s="22" t="n">
        <v>24614</v>
      </c>
      <c r="D954" s="22" t="inlineStr">
        <is>
          <t>Ушакова Татьяна</t>
        </is>
      </c>
      <c r="E954" s="22" t="inlineStr">
        <is>
          <t>Метафорические карты «Кнуты и пряники» Метафора жестокости в отношениях</t>
        </is>
      </c>
      <c r="F954" s="105">
        <f>ROUNDUP(N956-(N956/100*X956),0)</f>
        <v/>
      </c>
      <c r="H954" s="22" t="inlineStr">
        <is>
          <t>Генезис</t>
        </is>
      </c>
      <c r="I954" s="22" t="n">
        <v>2016</v>
      </c>
      <c r="J954" s="75" t="inlineStr">
        <is>
          <t>9785985633566</t>
        </is>
      </c>
      <c r="K954" s="75" t="inlineStr">
        <is>
          <t>Карты</t>
        </is>
      </c>
      <c r="L954" s="22">
        <f>ROUND(100-(F956/(M956/100)),0)</f>
        <v/>
      </c>
      <c r="M954" s="105" t="n">
        <v>1999</v>
      </c>
      <c r="N954" s="105" t="n">
        <v>1740</v>
      </c>
      <c r="O954" s="20" t="inlineStr">
        <is>
          <t>https://magic-kniga.ru/items/24614</t>
        </is>
      </c>
      <c r="Q954" s="66" t="inlineStr">
        <is>
          <t>Мало</t>
        </is>
      </c>
      <c r="R954" s="20" t="n">
        <v>9</v>
      </c>
      <c r="V954" s="36">
        <f>MATCH(R956,discounts!A:A)</f>
        <v/>
      </c>
      <c r="W954" s="36">
        <f>ADDRESS(V956,$F$7+1,,,"discounts")</f>
        <v/>
      </c>
      <c r="X954" s="36">
        <f>ROUND(IF(ISNA(IF($F$7=0,0,INDIRECT(W956))),0,IF($F$7=0,0,INDIRECT(W956))),0)</f>
        <v/>
      </c>
    </row>
    <row r="955" ht="20.25" customHeight="1">
      <c r="B955" s="87" t="inlineStr">
        <is>
          <t>Свечи</t>
        </is>
      </c>
    </row>
    <row r="956" ht="15" customHeight="1">
      <c r="B956" s="88" t="inlineStr">
        <is>
          <t>Черная магия</t>
        </is>
      </c>
    </row>
    <row r="957">
      <c r="B957" s="86" t="n"/>
      <c r="C957" s="22" t="n">
        <v>23687</v>
      </c>
      <c r="E957" s="22" t="inlineStr">
        <is>
          <t>Магическая красная свеча 6 черепов</t>
        </is>
      </c>
      <c r="F957" s="105">
        <f>ROUNDUP(N959-(N959/100*X959),0)</f>
        <v/>
      </c>
      <c r="H957" s="22" t="inlineStr">
        <is>
          <t>Magic-Kniga</t>
        </is>
      </c>
      <c r="J957" s="75" t="inlineStr">
        <is>
          <t>2100000236879</t>
        </is>
      </c>
      <c r="K957" s="75" t="inlineStr">
        <is>
          <t>Свечи</t>
        </is>
      </c>
      <c r="L957" s="22">
        <f>ROUND(100-(F959/(M959/100)),0)</f>
        <v/>
      </c>
      <c r="M957" s="105" t="n">
        <v>155</v>
      </c>
      <c r="N957" s="105" t="n">
        <v>135</v>
      </c>
      <c r="O957" s="20" t="inlineStr">
        <is>
          <t>https://magic-kniga.ru/items/23687</t>
        </is>
      </c>
      <c r="P957" s="22" t="n">
        <v>102</v>
      </c>
      <c r="Q957" s="66" t="inlineStr">
        <is>
          <t>Мало</t>
        </is>
      </c>
      <c r="R957" s="20" t="n">
        <v>1</v>
      </c>
      <c r="V957" s="36">
        <f>MATCH(R959,discounts!A:A)</f>
        <v/>
      </c>
      <c r="W957" s="36">
        <f>ADDRESS(V959,$F$7+1,,,"discounts")</f>
        <v/>
      </c>
      <c r="X957" s="36">
        <f>ROUND(IF(ISNA(IF($F$7=0,0,INDIRECT(W959))),0,IF($F$7=0,0,INDIRECT(W959))),0)</f>
        <v/>
      </c>
    </row>
    <row r="958" ht="15" customHeight="1">
      <c r="B958" s="88" t="inlineStr">
        <is>
          <t>Любовная магия</t>
        </is>
      </c>
    </row>
    <row r="959">
      <c r="B959" s="86" t="n"/>
      <c r="C959" s="22" t="n">
        <v>23606</v>
      </c>
      <c r="E959" s="22" t="inlineStr">
        <is>
          <t>Набор розовых свечей «Магический треугольник»</t>
        </is>
      </c>
      <c r="F959" s="105">
        <f>ROUNDUP(N961-(N961/100*X961),0)</f>
        <v/>
      </c>
      <c r="H959" s="22" t="inlineStr">
        <is>
          <t>Magic-Kniga</t>
        </is>
      </c>
      <c r="J959" s="75" t="inlineStr">
        <is>
          <t>2100000236060</t>
        </is>
      </c>
      <c r="K959" s="75" t="inlineStr">
        <is>
          <t>Свечи</t>
        </is>
      </c>
      <c r="L959" s="22">
        <f>ROUND(100-(F961/(M961/100)),0)</f>
        <v/>
      </c>
      <c r="M959" s="105" t="n">
        <v>151</v>
      </c>
      <c r="N959" s="105" t="n">
        <v>132</v>
      </c>
      <c r="O959" s="20" t="inlineStr">
        <is>
          <t>https://magic-kniga.ru/items/23606</t>
        </is>
      </c>
      <c r="P959" s="22" t="n">
        <v>136</v>
      </c>
      <c r="Q959" s="66" t="inlineStr">
        <is>
          <t>Мало</t>
        </is>
      </c>
      <c r="R959" s="20" t="n">
        <v>1</v>
      </c>
      <c r="V959" s="36">
        <f>MATCH(R961,discounts!A:A)</f>
        <v/>
      </c>
      <c r="W959" s="36">
        <f>ADDRESS(V961,$F$7+1,,,"discounts")</f>
        <v/>
      </c>
      <c r="X959" s="36">
        <f>ROUND(_xlfn.SINGLE(IF(ISNA(_xlfn.SINGLE(IF($F$7=0,0,INDIRECT(W961)))),0,IF($F$7=0,0,INDIRECT(W961)))),0)</f>
        <v/>
      </c>
    </row>
    <row r="960">
      <c r="B960" s="86" t="n"/>
      <c r="C960" s="22" t="n">
        <v>24450</v>
      </c>
      <c r="E960" s="22" t="inlineStr">
        <is>
          <t>Набор красных восковых свечей «Магический треугольник»</t>
        </is>
      </c>
      <c r="F960" s="105">
        <f>ROUNDUP(N962-(N962/100*X962),0)</f>
        <v/>
      </c>
      <c r="H960" s="22" t="inlineStr">
        <is>
          <t>Magic-Kniga</t>
        </is>
      </c>
      <c r="J960" s="75" t="inlineStr">
        <is>
          <t>2100000244508</t>
        </is>
      </c>
      <c r="K960" s="75" t="inlineStr">
        <is>
          <t>Свечи</t>
        </is>
      </c>
      <c r="L960" s="22">
        <f>ROUND(100-(F962/(M962/100)),0)</f>
        <v/>
      </c>
      <c r="M960" s="105" t="n">
        <v>277</v>
      </c>
      <c r="N960" s="105" t="n">
        <v>241</v>
      </c>
      <c r="O960" s="20" t="inlineStr">
        <is>
          <t>https://magic-kniga.ru/items/24450</t>
        </is>
      </c>
      <c r="Q960" s="66" t="inlineStr">
        <is>
          <t>Мало</t>
        </is>
      </c>
      <c r="R960" s="20" t="n">
        <v>1</v>
      </c>
      <c r="V960" s="36">
        <f>MATCH(R962,discounts!A:A)</f>
        <v/>
      </c>
      <c r="W960" s="36">
        <f>ADDRESS(V962,$F$7+1,,,"discounts")</f>
        <v/>
      </c>
      <c r="X960" s="36">
        <f>ROUND(_xlfn.SINGLE(IF(ISNA(_xlfn.SINGLE(IF($F$7=0,0,INDIRECT(W962)))),0,IF($F$7=0,0,INDIRECT(W962)))),0)</f>
        <v/>
      </c>
    </row>
    <row r="961" ht="15" customHeight="1">
      <c r="B961" s="88" t="inlineStr">
        <is>
          <t>Магия успеха</t>
        </is>
      </c>
    </row>
    <row r="962">
      <c r="B962" s="86" t="n"/>
      <c r="C962" s="22" t="n">
        <v>23605</v>
      </c>
      <c r="E962" s="22" t="inlineStr">
        <is>
          <t>Набор оранжевых свечей «Магический треугольник»</t>
        </is>
      </c>
      <c r="F962" s="105">
        <f>ROUNDUP(N964-(N964/100*X964),0)</f>
        <v/>
      </c>
      <c r="H962" s="22" t="inlineStr">
        <is>
          <t>Magic-Kniga</t>
        </is>
      </c>
      <c r="J962" s="75" t="inlineStr">
        <is>
          <t>2100000236053</t>
        </is>
      </c>
      <c r="K962" s="75" t="inlineStr">
        <is>
          <t>Свечи</t>
        </is>
      </c>
      <c r="L962" s="22">
        <f>ROUND(100-(F964/(M964/100)),0)</f>
        <v/>
      </c>
      <c r="M962" s="105" t="n">
        <v>120</v>
      </c>
      <c r="N962" s="105" t="n">
        <v>105</v>
      </c>
      <c r="O962" s="20" t="inlineStr">
        <is>
          <t>https://magic-kniga.ru/items/23605</t>
        </is>
      </c>
      <c r="P962" s="22" t="n">
        <v>190</v>
      </c>
      <c r="Q962" s="66" t="inlineStr">
        <is>
          <t>Больше 10</t>
        </is>
      </c>
      <c r="R962" s="20" t="n">
        <v>1</v>
      </c>
      <c r="V962" s="36">
        <f>MATCH(R964,discounts!A:A)</f>
        <v/>
      </c>
      <c r="W962" s="36">
        <f>ADDRESS(V964,$F$7+1,,,"discounts")</f>
        <v/>
      </c>
      <c r="X962" s="36">
        <f>ROUND(IF(ISNA(IF($F$7=0,0,INDIRECT(W964))),0,IF($F$7=0,0,INDIRECT(W964))),0)</f>
        <v/>
      </c>
    </row>
    <row r="963" ht="15" customHeight="1">
      <c r="B963" s="88" t="inlineStr">
        <is>
          <t>Практическая магия</t>
        </is>
      </c>
    </row>
    <row r="964">
      <c r="B964" s="86" t="n"/>
      <c r="C964" s="22" t="n">
        <v>23604</v>
      </c>
      <c r="E964" s="22" t="inlineStr">
        <is>
          <t>Набор желтых свечей «Магический треугольник»</t>
        </is>
      </c>
      <c r="F964" s="105">
        <f>ROUNDUP(N966-(N966/100*X966),0)</f>
        <v/>
      </c>
      <c r="H964" s="22" t="inlineStr">
        <is>
          <t>Magic-Kniga</t>
        </is>
      </c>
      <c r="J964" s="75" t="inlineStr">
        <is>
          <t>2100000236046</t>
        </is>
      </c>
      <c r="K964" s="75" t="inlineStr">
        <is>
          <t>Свечи</t>
        </is>
      </c>
      <c r="L964" s="22">
        <f>ROUND(100-(F966/(M966/100)),0)</f>
        <v/>
      </c>
      <c r="M964" s="105" t="n">
        <v>120</v>
      </c>
      <c r="N964" s="105" t="n">
        <v>105</v>
      </c>
      <c r="O964" s="20" t="inlineStr">
        <is>
          <t>https://magic-kniga.ru/items/23604</t>
        </is>
      </c>
      <c r="P964" s="22" t="n">
        <v>73</v>
      </c>
      <c r="Q964" s="66" t="inlineStr">
        <is>
          <t>Больше 50</t>
        </is>
      </c>
      <c r="R964" s="20" t="n">
        <v>1</v>
      </c>
      <c r="V964" s="36">
        <f>MATCH(R966,discounts!A:A)</f>
        <v/>
      </c>
      <c r="W964" s="36">
        <f>ADDRESS(V966,$F$7+1,,,"discounts")</f>
        <v/>
      </c>
      <c r="X964" s="36">
        <f>ROUND(_xlfn.SINGLE(IF(ISNA(_xlfn.SINGLE(IF($F$7=0,0,INDIRECT(W966)))),0,IF($F$7=0,0,INDIRECT(W966)))),0)</f>
        <v/>
      </c>
    </row>
    <row r="965">
      <c r="B965" s="86" t="n"/>
      <c r="C965" s="22" t="n">
        <v>23608</v>
      </c>
      <c r="E965" s="22" t="inlineStr">
        <is>
          <t>Набор голубых свечей «Магический треугольник»</t>
        </is>
      </c>
      <c r="F965" s="105">
        <f>ROUNDUP(N967-(N967/100*X967),0)</f>
        <v/>
      </c>
      <c r="H965" s="22" t="inlineStr">
        <is>
          <t>Magic-Kniga</t>
        </is>
      </c>
      <c r="J965" s="75" t="inlineStr">
        <is>
          <t>2100000236084</t>
        </is>
      </c>
      <c r="K965" s="75" t="inlineStr">
        <is>
          <t>Свечи</t>
        </is>
      </c>
      <c r="L965" s="22">
        <f>ROUND(100-(F967/(M967/100)),0)</f>
        <v/>
      </c>
      <c r="M965" s="105" t="n">
        <v>151</v>
      </c>
      <c r="N965" s="105" t="n">
        <v>132</v>
      </c>
      <c r="O965" s="20" t="inlineStr">
        <is>
          <t>https://magic-kniga.ru/items/23608</t>
        </is>
      </c>
      <c r="Q965" s="66" t="inlineStr">
        <is>
          <t>Больше 10</t>
        </is>
      </c>
      <c r="R965" s="20" t="n">
        <v>1</v>
      </c>
      <c r="V965" s="36">
        <f>MATCH(R967,discounts!A:A)</f>
        <v/>
      </c>
      <c r="W965" s="36">
        <f>ADDRESS(V967,$F$7+1,,,"discounts")</f>
        <v/>
      </c>
      <c r="X965" s="36">
        <f>ROUND(_xlfn.SINGLE(IF(ISNA(_xlfn.SINGLE(IF($F$7=0,0,INDIRECT(W967)))),0,IF($F$7=0,0,INDIRECT(W967)))),0)</f>
        <v/>
      </c>
    </row>
    <row r="966">
      <c r="B966" s="86" t="n"/>
      <c r="C966" s="22" t="n">
        <v>23609</v>
      </c>
      <c r="E966" s="22" t="inlineStr">
        <is>
          <t>Набор синих свечей «Магический треугольник»</t>
        </is>
      </c>
      <c r="F966" s="105">
        <f>ROUNDUP(N968-(N968/100*X968),0)</f>
        <v/>
      </c>
      <c r="H966" s="22" t="inlineStr">
        <is>
          <t>Magic-Kniga</t>
        </is>
      </c>
      <c r="J966" s="75" t="inlineStr">
        <is>
          <t>2100000236091</t>
        </is>
      </c>
      <c r="K966" s="75" t="inlineStr">
        <is>
          <t>Свечи</t>
        </is>
      </c>
      <c r="L966" s="22">
        <f>ROUND(100-(F968/(M968/100)),0)</f>
        <v/>
      </c>
      <c r="M966" s="105" t="n">
        <v>120</v>
      </c>
      <c r="N966" s="105" t="n">
        <v>105</v>
      </c>
      <c r="O966" s="20" t="inlineStr">
        <is>
          <t>https://magic-kniga.ru/items/23609</t>
        </is>
      </c>
      <c r="P966" s="22" t="n">
        <v>27</v>
      </c>
      <c r="Q966" s="66" t="inlineStr">
        <is>
          <t>Больше 10</t>
        </is>
      </c>
      <c r="R966" s="20" t="n">
        <v>1</v>
      </c>
      <c r="V966" s="36">
        <f>MATCH(R968,discounts!A:A)</f>
        <v/>
      </c>
      <c r="W966" s="36">
        <f>ADDRESS(V968,$F$7+1,,,"discounts")</f>
        <v/>
      </c>
      <c r="X966" s="36">
        <f>ROUND(_xlfn.SINGLE(IF(ISNA(_xlfn.SINGLE(IF($F$7=0,0,INDIRECT(W968)))),0,IF($F$7=0,0,INDIRECT(W968)))),0)</f>
        <v/>
      </c>
    </row>
    <row r="967">
      <c r="B967" s="86" t="n"/>
      <c r="C967" s="22" t="n">
        <v>23610</v>
      </c>
      <c r="E967" s="22" t="inlineStr">
        <is>
          <t>Набор фиолетовых свечей «Магический треугольник»</t>
        </is>
      </c>
      <c r="F967" s="105">
        <f>ROUNDUP(N969-(N969/100*X969),0)</f>
        <v/>
      </c>
      <c r="H967" s="22" t="inlineStr">
        <is>
          <t>Magic-Kniga</t>
        </is>
      </c>
      <c r="J967" s="75" t="inlineStr">
        <is>
          <t>2100000236107</t>
        </is>
      </c>
      <c r="K967" s="75" t="inlineStr">
        <is>
          <t>Свечи</t>
        </is>
      </c>
      <c r="L967" s="22">
        <f>ROUND(100-(F969/(M969/100)),0)</f>
        <v/>
      </c>
      <c r="M967" s="105" t="n">
        <v>155</v>
      </c>
      <c r="N967" s="105" t="n">
        <v>135</v>
      </c>
      <c r="O967" s="20" t="inlineStr">
        <is>
          <t>https://magic-kniga.ru/items/23610</t>
        </is>
      </c>
      <c r="P967" s="22" t="n">
        <v>141</v>
      </c>
      <c r="Q967" s="66" t="inlineStr">
        <is>
          <t>Больше 10</t>
        </is>
      </c>
      <c r="R967" s="20" t="n">
        <v>1</v>
      </c>
      <c r="V967" s="36">
        <f>MATCH(R969,discounts!A:A)</f>
        <v/>
      </c>
      <c r="W967" s="36">
        <f>ADDRESS(V969,$F$7+1,,,"discounts")</f>
        <v/>
      </c>
      <c r="X967" s="36">
        <f>ROUND(_xlfn.SINGLE(IF(ISNA(_xlfn.SINGLE(IF($F$7=0,0,INDIRECT(W969)))),0,IF($F$7=0,0,INDIRECT(W969)))),0)</f>
        <v/>
      </c>
    </row>
    <row r="968">
      <c r="B968" s="86" t="n"/>
      <c r="C968" s="22" t="n">
        <v>23612</v>
      </c>
      <c r="E968" s="22" t="inlineStr">
        <is>
          <t>Набор коричневых свечей «Магический треугольник»</t>
        </is>
      </c>
      <c r="F968" s="105">
        <f>ROUNDUP(N970-(N970/100*X970),0)</f>
        <v/>
      </c>
      <c r="H968" s="22" t="inlineStr">
        <is>
          <t>Magic-Kniga</t>
        </is>
      </c>
      <c r="J968" s="75" t="inlineStr">
        <is>
          <t>2100000236121</t>
        </is>
      </c>
      <c r="K968" s="75" t="inlineStr">
        <is>
          <t>Свечи</t>
        </is>
      </c>
      <c r="L968" s="22">
        <f>ROUND(100-(F970/(M970/100)),0)</f>
        <v/>
      </c>
      <c r="M968" s="105" t="n">
        <v>155</v>
      </c>
      <c r="N968" s="105" t="n">
        <v>135</v>
      </c>
      <c r="O968" s="20" t="inlineStr">
        <is>
          <t>https://magic-kniga.ru/items/23612</t>
        </is>
      </c>
      <c r="P968" s="22" t="n">
        <v>103</v>
      </c>
      <c r="Q968" s="66" t="inlineStr">
        <is>
          <t>Больше 10</t>
        </is>
      </c>
      <c r="R968" s="20" t="n">
        <v>1</v>
      </c>
      <c r="V968" s="36">
        <f>MATCH(R970,discounts!A:A)</f>
        <v/>
      </c>
      <c r="W968" s="36">
        <f>ADDRESS(V970,$F$7+1,,,"discounts")</f>
        <v/>
      </c>
      <c r="X968" s="36">
        <f>ROUND(_xlfn.SINGLE(IF(ISNA(_xlfn.SINGLE(IF($F$7=0,0,INDIRECT(W970)))),0,IF($F$7=0,0,INDIRECT(W970)))),0)</f>
        <v/>
      </c>
    </row>
    <row r="969" ht="15" customHeight="1">
      <c r="B969" s="88" t="inlineStr">
        <is>
          <t>Зодиак</t>
        </is>
      </c>
    </row>
    <row r="970">
      <c r="B970" s="86" t="n"/>
      <c r="C970" s="22" t="n">
        <v>925</v>
      </c>
      <c r="E970" s="22" t="inlineStr">
        <is>
          <t>Зодиакальная свеча Рак</t>
        </is>
      </c>
      <c r="F970" s="105">
        <f>ROUNDUP(N972-(N972/100*X972),0)</f>
        <v/>
      </c>
      <c r="H970" s="22" t="inlineStr">
        <is>
          <t>Magic-Kniga</t>
        </is>
      </c>
      <c r="I970" s="22" t="n">
        <v>2012</v>
      </c>
      <c r="J970" s="75" t="inlineStr">
        <is>
          <t>2100000009251</t>
        </is>
      </c>
      <c r="K970" s="75" t="inlineStr">
        <is>
          <t>Свечи</t>
        </is>
      </c>
      <c r="L970" s="22">
        <f>ROUND(100-(F972/(M972/100)),0)</f>
        <v/>
      </c>
      <c r="M970" s="105" t="n">
        <v>55</v>
      </c>
      <c r="N970" s="105" t="n">
        <v>48</v>
      </c>
      <c r="O970" s="20" t="inlineStr">
        <is>
          <t>https://magic-kniga.ru/items/925</t>
        </is>
      </c>
      <c r="Q970" s="66" t="inlineStr">
        <is>
          <t>Мало</t>
        </is>
      </c>
      <c r="R970" s="20" t="n">
        <v>1</v>
      </c>
      <c r="V970" s="36">
        <f>MATCH(R972,discounts!A:A)</f>
        <v/>
      </c>
      <c r="W970" s="36">
        <f>ADDRESS(V972,$F$7+1,,,"discounts")</f>
        <v/>
      </c>
      <c r="X970" s="36">
        <f>ROUND(IF(ISNA(IF($F$7=0,0,INDIRECT(W972))),0,IF($F$7=0,0,INDIRECT(W972))),0)</f>
        <v/>
      </c>
    </row>
    <row r="971" ht="20.25" customHeight="1">
      <c r="B971" s="87" t="inlineStr">
        <is>
          <t>Камни</t>
        </is>
      </c>
    </row>
    <row r="972" ht="15" customHeight="1">
      <c r="B972" s="88" t="inlineStr">
        <is>
          <t>Массаж</t>
        </is>
      </c>
    </row>
    <row r="973">
      <c r="B973" s="86" t="n"/>
      <c r="C973" s="22" t="n">
        <v>21137</v>
      </c>
      <c r="E973" s="22" t="inlineStr">
        <is>
          <t>Массажёр для тела, нефрит</t>
        </is>
      </c>
      <c r="F973" s="105">
        <f>ROUNDUP(N975-(N975/100*X975),0)</f>
        <v/>
      </c>
      <c r="H973" s="22" t="inlineStr">
        <is>
          <t>Giftman</t>
        </is>
      </c>
      <c r="J973" s="75" t="inlineStr">
        <is>
          <t>2100000211371</t>
        </is>
      </c>
      <c r="K973" s="75" t="inlineStr">
        <is>
          <t>Камни</t>
        </is>
      </c>
      <c r="L973" s="22">
        <f>ROUND(100-(F975/(M975/100)),0)</f>
        <v/>
      </c>
      <c r="M973" s="105" t="n">
        <v>215</v>
      </c>
      <c r="N973" s="105" t="n">
        <v>188</v>
      </c>
      <c r="O973" s="20" t="inlineStr">
        <is>
          <t>https://magic-kniga.ru/items/21137</t>
        </is>
      </c>
      <c r="Q973" s="66" t="inlineStr">
        <is>
          <t>Мало</t>
        </is>
      </c>
      <c r="R973" s="20" t="n">
        <v>11</v>
      </c>
      <c r="V973" s="36">
        <f>MATCH(R975,discounts!A:A)</f>
        <v/>
      </c>
      <c r="W973" s="36">
        <f>ADDRESS(V975,$F$7+1,,,"discounts")</f>
        <v/>
      </c>
      <c r="X973" s="36">
        <f>ROUND(_xlfn.SINGLE(IF(ISNA(_xlfn.SINGLE(IF($F$7=0,0,INDIRECT(W975)))),0,IF($F$7=0,0,INDIRECT(W975)))),0)</f>
        <v/>
      </c>
    </row>
    <row r="974">
      <c r="B974" s="86" t="n"/>
      <c r="C974" s="22" t="n">
        <v>22548</v>
      </c>
      <c r="E974" s="22" t="inlineStr">
        <is>
          <t>Коврик из нефрита</t>
        </is>
      </c>
      <c r="F974" s="105">
        <f>ROUNDUP(N976-(N976/100*X976),0)</f>
        <v/>
      </c>
      <c r="H974" s="22" t="inlineStr">
        <is>
          <t>АртСимвол</t>
        </is>
      </c>
      <c r="J974" s="75" t="inlineStr">
        <is>
          <t>2100000225484</t>
        </is>
      </c>
      <c r="K974" s="75" t="inlineStr">
        <is>
          <t>Камни</t>
        </is>
      </c>
      <c r="L974" s="22">
        <f>ROUND(100-(F976/(M976/100)),0)</f>
        <v/>
      </c>
      <c r="M974" s="105" t="n">
        <v>1264</v>
      </c>
      <c r="N974" s="105" t="n">
        <v>1100</v>
      </c>
      <c r="O974" s="20" t="inlineStr">
        <is>
          <t>https://magic-kniga.ru/items/22548</t>
        </is>
      </c>
      <c r="Q974" s="66" t="inlineStr">
        <is>
          <t>Мало</t>
        </is>
      </c>
      <c r="R974" s="20" t="n">
        <v>5</v>
      </c>
      <c r="V974" s="36">
        <f>MATCH(R976,discounts!A:A)</f>
        <v/>
      </c>
      <c r="W974" s="36">
        <f>ADDRESS(V976,$F$7+1,,,"discounts")</f>
        <v/>
      </c>
      <c r="X974" s="36">
        <f>ROUND(_xlfn.SINGLE(IF(ISNA(_xlfn.SINGLE(IF($F$7=0,0,INDIRECT(W976)))),0,IF($F$7=0,0,INDIRECT(W976)))),0)</f>
        <v/>
      </c>
    </row>
    <row r="975">
      <c r="B975" s="86" t="n"/>
      <c r="C975" s="22" t="n">
        <v>22549</v>
      </c>
      <c r="E975" s="22" t="inlineStr">
        <is>
          <t>Маска для глаз, нефрит</t>
        </is>
      </c>
      <c r="F975" s="105">
        <f>ROUNDUP(N977-(N977/100*X977),0)</f>
        <v/>
      </c>
      <c r="H975" s="22" t="inlineStr">
        <is>
          <t>Giftman</t>
        </is>
      </c>
      <c r="J975" s="75" t="inlineStr">
        <is>
          <t>4690498025256</t>
        </is>
      </c>
      <c r="K975" s="75" t="inlineStr">
        <is>
          <t>Камни</t>
        </is>
      </c>
      <c r="L975" s="22">
        <f>ROUND(100-(F977/(M977/100)),0)</f>
        <v/>
      </c>
      <c r="M975" s="105" t="n">
        <v>1264</v>
      </c>
      <c r="N975" s="105" t="n">
        <v>1100</v>
      </c>
      <c r="O975" s="20" t="inlineStr">
        <is>
          <t>https://magic-kniga.ru/items/22549</t>
        </is>
      </c>
      <c r="Q975" s="66" t="inlineStr">
        <is>
          <t>Мало</t>
        </is>
      </c>
      <c r="R975" s="20" t="n">
        <v>12</v>
      </c>
      <c r="V975" s="36">
        <f>MATCH(R977,discounts!A:A)</f>
        <v/>
      </c>
      <c r="W975" s="36">
        <f>ADDRESS(V977,$F$7+1,,,"discounts")</f>
        <v/>
      </c>
      <c r="X975" s="36">
        <f>ROUND(_xlfn.SINGLE(IF(ISNA(_xlfn.SINGLE(IF($F$7=0,0,INDIRECT(W977)))),0,IF($F$7=0,0,INDIRECT(W977)))),0)</f>
        <v/>
      </c>
    </row>
    <row r="976" ht="15" customHeight="1">
      <c r="B976" s="88" t="inlineStr">
        <is>
          <t>Практическая магия</t>
        </is>
      </c>
    </row>
    <row r="977">
      <c r="B977" s="86" t="n"/>
      <c r="C977" s="22" t="n">
        <v>26051</v>
      </c>
      <c r="E977" s="22" t="inlineStr">
        <is>
          <t>Алтарный камень Яшма</t>
        </is>
      </c>
      <c r="F977" s="105">
        <f>ROUNDUP(N979-(N979/100*X979),0)</f>
        <v/>
      </c>
      <c r="H977" s="22" t="inlineStr">
        <is>
          <t>Magic-Kniga</t>
        </is>
      </c>
      <c r="J977" s="75" t="inlineStr">
        <is>
          <t>2100000260515</t>
        </is>
      </c>
      <c r="K977" s="75" t="inlineStr">
        <is>
          <t>Камни</t>
        </is>
      </c>
      <c r="L977" s="22">
        <f>ROUND(100-(F979/(M979/100)),0)</f>
        <v/>
      </c>
      <c r="M977" s="105" t="n">
        <v>30</v>
      </c>
      <c r="N977" s="105" t="n">
        <v>27</v>
      </c>
      <c r="O977" s="20" t="inlineStr">
        <is>
          <t>https://magic-kniga.ru/items/26051</t>
        </is>
      </c>
      <c r="P977" s="22" t="n">
        <v>111</v>
      </c>
      <c r="Q977" s="66" t="inlineStr">
        <is>
          <t>Мало</t>
        </is>
      </c>
      <c r="R977" s="20" t="n">
        <v>1</v>
      </c>
      <c r="V977" s="36">
        <f>MATCH(R979,discounts!A:A)</f>
        <v/>
      </c>
      <c r="W977" s="36">
        <f>ADDRESS(V979,$F$7+1,,,"discounts")</f>
        <v/>
      </c>
      <c r="X977" s="36">
        <f>ROUND(IF(ISNA(IF($F$7=0,0,INDIRECT(W979))),0,IF($F$7=0,0,INDIRECT(W979))),0)</f>
        <v/>
      </c>
    </row>
    <row r="978" ht="15" customHeight="1">
      <c r="B978" s="88" t="inlineStr">
        <is>
          <t>Магия камней</t>
        </is>
      </c>
    </row>
    <row r="979">
      <c r="B979" s="86" t="n"/>
      <c r="C979" s="22" t="n">
        <v>26054</v>
      </c>
      <c r="E979" s="22" t="inlineStr">
        <is>
          <t>Алтарный камень Сердолик</t>
        </is>
      </c>
      <c r="F979" s="105">
        <f>ROUNDUP(N981-(N981/100*X981),0)</f>
        <v/>
      </c>
      <c r="H979" s="22" t="inlineStr">
        <is>
          <t>Magic-Kniga</t>
        </is>
      </c>
      <c r="J979" s="75" t="inlineStr">
        <is>
          <t>2100000260546</t>
        </is>
      </c>
      <c r="K979" s="75" t="inlineStr">
        <is>
          <t>Камни</t>
        </is>
      </c>
      <c r="L979" s="22">
        <f>ROUND(100-(F981/(M981/100)),0)</f>
        <v/>
      </c>
      <c r="M979" s="105" t="n">
        <v>50</v>
      </c>
      <c r="N979" s="105" t="n">
        <v>44</v>
      </c>
      <c r="O979" s="20" t="inlineStr">
        <is>
          <t>https://magic-kniga.ru/items/26054</t>
        </is>
      </c>
      <c r="P979" s="22" t="n">
        <v>77</v>
      </c>
      <c r="Q979" s="66" t="inlineStr">
        <is>
          <t>Много</t>
        </is>
      </c>
      <c r="R979" s="20" t="n">
        <v>1</v>
      </c>
      <c r="V979" s="36">
        <f>MATCH(R981,discounts!A:A)</f>
        <v/>
      </c>
      <c r="W979" s="36">
        <f>ADDRESS(V981,$F$7+1,,,"discounts")</f>
        <v/>
      </c>
      <c r="X979" s="36">
        <f>ROUND(IF(ISNA(IF($F$7=0,0,INDIRECT(W981))),0,IF($F$7=0,0,INDIRECT(W981))),0)</f>
        <v/>
      </c>
    </row>
    <row r="980">
      <c r="B980" s="86" t="n"/>
      <c r="C980" s="22" t="n">
        <v>14116</v>
      </c>
      <c r="E980" s="22" t="inlineStr">
        <is>
          <t>Кулон Сердце из камня. Аметист</t>
        </is>
      </c>
      <c r="F980" s="105">
        <f>ROUNDUP(N982-(N982/100*X982),0)</f>
        <v/>
      </c>
      <c r="H980" s="22" t="inlineStr">
        <is>
          <t>Синг Лал</t>
        </is>
      </c>
      <c r="J980" s="75" t="inlineStr">
        <is>
          <t>2100000141166</t>
        </is>
      </c>
      <c r="K980" s="75" t="inlineStr">
        <is>
          <t>Камни</t>
        </is>
      </c>
      <c r="L980" s="22">
        <f>ROUND(100-(F982/(M982/100)),0)</f>
        <v/>
      </c>
      <c r="M980" s="105" t="n">
        <v>150</v>
      </c>
      <c r="N980" s="105" t="n">
        <v>131</v>
      </c>
      <c r="O980" s="20" t="inlineStr">
        <is>
          <t>https://magic-kniga.ru/items/14116</t>
        </is>
      </c>
      <c r="Q980" s="66" t="inlineStr">
        <is>
          <t>Мало</t>
        </is>
      </c>
      <c r="R980" s="20" t="n">
        <v>11</v>
      </c>
      <c r="V980" s="36">
        <f>MATCH(R982,discounts!A:A)</f>
        <v/>
      </c>
      <c r="W980" s="36">
        <f>ADDRESS(V982,$F$7+1,,,"discounts")</f>
        <v/>
      </c>
      <c r="X980" s="36">
        <f>ROUND(IF(ISNA(IF($F$7=0,0,INDIRECT(W982))),0,IF($F$7=0,0,INDIRECT(W982))),0)</f>
        <v/>
      </c>
    </row>
    <row r="981">
      <c r="B981" s="86" t="n"/>
      <c r="C981" s="22" t="n">
        <v>23963</v>
      </c>
      <c r="E981" s="22" t="inlineStr">
        <is>
          <t>Алтарный камень Жадеит</t>
        </is>
      </c>
      <c r="F981" s="105">
        <f>ROUNDUP(N983-(N983/100*X983),0)</f>
        <v/>
      </c>
      <c r="H981" s="22" t="inlineStr">
        <is>
          <t>Magic-Kniga</t>
        </is>
      </c>
      <c r="J981" s="75" t="inlineStr">
        <is>
          <t>2100000239634</t>
        </is>
      </c>
      <c r="K981" s="75" t="inlineStr">
        <is>
          <t>Камни</t>
        </is>
      </c>
      <c r="L981" s="22">
        <f>ROUND(100-(F983/(M983/100)),0)</f>
        <v/>
      </c>
      <c r="M981" s="105" t="n">
        <v>250</v>
      </c>
      <c r="N981" s="105" t="n">
        <v>218</v>
      </c>
      <c r="O981" s="20" t="inlineStr">
        <is>
          <t>https://magic-kniga.ru/items/23963</t>
        </is>
      </c>
      <c r="Q981" s="66" t="inlineStr">
        <is>
          <t>Мало</t>
        </is>
      </c>
      <c r="R981" s="20" t="n">
        <v>1</v>
      </c>
      <c r="V981" s="36">
        <f>MATCH(R983,discounts!A:A)</f>
        <v/>
      </c>
      <c r="W981" s="36">
        <f>ADDRESS(V983,$F$7+1,,,"discounts")</f>
        <v/>
      </c>
      <c r="X981" s="36">
        <f>ROUND(IF(ISNA(IF($F$7=0,0,INDIRECT(W983))),0,IF($F$7=0,0,INDIRECT(W983))),0)</f>
        <v/>
      </c>
    </row>
    <row r="982">
      <c r="B982" s="86" t="n"/>
      <c r="C982" s="22" t="n">
        <v>24123</v>
      </c>
      <c r="E982" s="22" t="inlineStr">
        <is>
          <t>Нитка с камнем. Аметист шар</t>
        </is>
      </c>
      <c r="F982" s="105">
        <f>ROUNDUP(N984-(N984/100*X984),0)</f>
        <v/>
      </c>
      <c r="H982" s="22" t="inlineStr">
        <is>
          <t>Синг Лал</t>
        </is>
      </c>
      <c r="J982" s="75" t="inlineStr">
        <is>
          <t>2100000241231</t>
        </is>
      </c>
      <c r="K982" s="75" t="inlineStr">
        <is>
          <t>Камни</t>
        </is>
      </c>
      <c r="L982" s="22">
        <f>ROUND(100-(F984/(M984/100)),0)</f>
        <v/>
      </c>
      <c r="M982" s="105" t="n">
        <v>728</v>
      </c>
      <c r="N982" s="105" t="n">
        <v>634</v>
      </c>
      <c r="O982" s="20" t="inlineStr">
        <is>
          <t>https://magic-kniga.ru/items/24123</t>
        </is>
      </c>
      <c r="Q982" s="66" t="inlineStr">
        <is>
          <t>Мало</t>
        </is>
      </c>
      <c r="R982" s="20" t="n">
        <v>13</v>
      </c>
      <c r="V982" s="36">
        <f>MATCH(R984,discounts!A:A)</f>
        <v/>
      </c>
      <c r="W982" s="36">
        <f>ADDRESS(V984,$F$7+1,,,"discounts")</f>
        <v/>
      </c>
      <c r="X982" s="36">
        <f>ROUND(IF(ISNA(IF($F$7=0,0,INDIRECT(W984))),0,IF($F$7=0,0,INDIRECT(W984))),0)</f>
        <v/>
      </c>
    </row>
    <row r="983">
      <c r="B983" s="86" t="n"/>
      <c r="C983" s="22" t="n">
        <v>24432</v>
      </c>
      <c r="E983" s="22" t="inlineStr">
        <is>
          <t>Алтарный камень Раухтопаз</t>
        </is>
      </c>
      <c r="F983" s="105">
        <f>ROUNDUP(N985-(N985/100*X985),0)</f>
        <v/>
      </c>
      <c r="H983" s="22" t="inlineStr">
        <is>
          <t>Magic-Kniga</t>
        </is>
      </c>
      <c r="J983" s="75" t="inlineStr">
        <is>
          <t>2100000244324</t>
        </is>
      </c>
      <c r="K983" s="75" t="inlineStr">
        <is>
          <t>Камни</t>
        </is>
      </c>
      <c r="L983" s="22">
        <f>ROUND(100-(F985/(M985/100)),0)</f>
        <v/>
      </c>
      <c r="M983" s="105" t="n">
        <v>648</v>
      </c>
      <c r="N983" s="105" t="n">
        <v>564</v>
      </c>
      <c r="O983" s="20" t="inlineStr">
        <is>
          <t>https://magic-kniga.ru/items/24432</t>
        </is>
      </c>
      <c r="P983" s="22" t="n">
        <v>98</v>
      </c>
      <c r="Q983" s="66" t="inlineStr">
        <is>
          <t>Мало</t>
        </is>
      </c>
      <c r="R983" s="20" t="n">
        <v>1</v>
      </c>
      <c r="V983" s="36">
        <f>MATCH(R985,discounts!A:A)</f>
        <v/>
      </c>
      <c r="W983" s="36">
        <f>ADDRESS(V985,$F$7+1,,,"discounts")</f>
        <v/>
      </c>
      <c r="X983" s="36">
        <f>ROUND(IF(ISNA(IF($F$7=0,0,INDIRECT(W985))),0,IF($F$7=0,0,INDIRECT(W985))),0)</f>
        <v/>
      </c>
    </row>
    <row r="984">
      <c r="B984" s="86" t="n"/>
      <c r="C984" s="22" t="n">
        <v>18776</v>
      </c>
      <c r="E984" s="22" t="inlineStr">
        <is>
          <t>Аромакулон, Родонит</t>
        </is>
      </c>
      <c r="F984" s="105">
        <f>ROUNDUP(N986-(N986/100*X986),0)</f>
        <v/>
      </c>
      <c r="H984" s="22" t="inlineStr">
        <is>
          <t>Синг Лал</t>
        </is>
      </c>
      <c r="J984" s="75" t="inlineStr">
        <is>
          <t>2100000187768</t>
        </is>
      </c>
      <c r="K984" s="75" t="inlineStr">
        <is>
          <t>Камни</t>
        </is>
      </c>
      <c r="L984" s="22">
        <f>ROUND(100-(F986/(M986/100)),0)</f>
        <v/>
      </c>
      <c r="M984" s="105" t="n">
        <v>320</v>
      </c>
      <c r="N984" s="105" t="n">
        <v>279</v>
      </c>
      <c r="O984" s="20" t="inlineStr">
        <is>
          <t>https://magic-kniga.ru/items/18776</t>
        </is>
      </c>
      <c r="Q984" s="66" t="inlineStr">
        <is>
          <t>Мало</t>
        </is>
      </c>
      <c r="R984" s="20" t="n">
        <v>11</v>
      </c>
      <c r="V984" s="36">
        <f>MATCH(R986,discounts!A:A)</f>
        <v/>
      </c>
      <c r="W984" s="36">
        <f>ADDRESS(V986,$F$7+1,,,"discounts")</f>
        <v/>
      </c>
      <c r="X984" s="36">
        <f>ROUND(IF(ISNA(IF($F$7=0,0,INDIRECT(W986))),0,IF($F$7=0,0,INDIRECT(W986))),0)</f>
        <v/>
      </c>
    </row>
    <row r="985">
      <c r="B985" s="86" t="n"/>
      <c r="C985" s="22" t="n">
        <v>19901</v>
      </c>
      <c r="E985" s="22" t="inlineStr">
        <is>
          <t>Магия камней по зодиаку. Овен</t>
        </is>
      </c>
      <c r="F985" s="105">
        <f>ROUNDUP(N987-(N987/100*X987),0)</f>
        <v/>
      </c>
      <c r="H985" s="22" t="inlineStr">
        <is>
          <t>Magic-Kniga</t>
        </is>
      </c>
      <c r="J985" s="75" t="inlineStr">
        <is>
          <t>2100000199013</t>
        </is>
      </c>
      <c r="K985" s="75" t="inlineStr">
        <is>
          <t>Камни</t>
        </is>
      </c>
      <c r="L985" s="22">
        <f>ROUND(100-(F987/(M987/100)),0)</f>
        <v/>
      </c>
      <c r="M985" s="105" t="n">
        <v>611</v>
      </c>
      <c r="N985" s="105" t="n">
        <v>532</v>
      </c>
      <c r="O985" s="20" t="inlineStr">
        <is>
          <t>https://magic-kniga.ru/items/19901</t>
        </is>
      </c>
      <c r="Q985" s="66" t="inlineStr">
        <is>
          <t>Мало</t>
        </is>
      </c>
      <c r="R985" s="20" t="n">
        <v>1</v>
      </c>
      <c r="V985" s="36">
        <f>MATCH(R987,discounts!A:A)</f>
        <v/>
      </c>
      <c r="W985" s="36">
        <f>ADDRESS(V987,$F$7+1,,,"discounts")</f>
        <v/>
      </c>
      <c r="X985" s="36">
        <f>ROUND(IF(ISNA(IF($F$7=0,0,INDIRECT(W987))),0,IF($F$7=0,0,INDIRECT(W987))),0)</f>
        <v/>
      </c>
    </row>
    <row r="986">
      <c r="B986" s="86" t="n"/>
      <c r="C986" s="22" t="n">
        <v>19902</v>
      </c>
      <c r="E986" s="22" t="inlineStr">
        <is>
          <t>Магия камней по зодиаку. Телец</t>
        </is>
      </c>
      <c r="F986" s="105">
        <f>ROUNDUP(N988-(N988/100*X988),0)</f>
        <v/>
      </c>
      <c r="H986" s="22" t="inlineStr">
        <is>
          <t>Magic-Kniga</t>
        </is>
      </c>
      <c r="J986" s="75" t="inlineStr">
        <is>
          <t>2100000199020</t>
        </is>
      </c>
      <c r="K986" s="75" t="inlineStr">
        <is>
          <t>Камни</t>
        </is>
      </c>
      <c r="L986" s="22">
        <f>ROUND(100-(F988/(M988/100)),0)</f>
        <v/>
      </c>
      <c r="M986" s="105" t="n">
        <v>611</v>
      </c>
      <c r="N986" s="105" t="n">
        <v>532</v>
      </c>
      <c r="O986" s="20" t="inlineStr">
        <is>
          <t>https://magic-kniga.ru/items/19902</t>
        </is>
      </c>
      <c r="Q986" s="66" t="inlineStr">
        <is>
          <t>Мало</t>
        </is>
      </c>
      <c r="R986" s="20" t="n">
        <v>1</v>
      </c>
      <c r="V986" s="36">
        <f>MATCH(R988,discounts!A:A)</f>
        <v/>
      </c>
      <c r="W986" s="36">
        <f>ADDRESS(V988,$F$7+1,,,"discounts")</f>
        <v/>
      </c>
      <c r="X986" s="36">
        <f>ROUND(IF(ISNA(IF($F$7=0,0,INDIRECT(W988))),0,IF($F$7=0,0,INDIRECT(W988))),0)</f>
        <v/>
      </c>
    </row>
    <row r="987">
      <c r="B987" s="86" t="n"/>
      <c r="C987" s="22" t="n">
        <v>19903</v>
      </c>
      <c r="E987" s="22" t="inlineStr">
        <is>
          <t>Магия камней по зодиаку. Близнецы</t>
        </is>
      </c>
      <c r="F987" s="105">
        <f>ROUNDUP(N989-(N989/100*X989),0)</f>
        <v/>
      </c>
      <c r="H987" s="22" t="inlineStr">
        <is>
          <t>Magic-Kniga</t>
        </is>
      </c>
      <c r="J987" s="75" t="inlineStr">
        <is>
          <t>2100000199037</t>
        </is>
      </c>
      <c r="K987" s="75" t="inlineStr">
        <is>
          <t>Камни</t>
        </is>
      </c>
      <c r="L987" s="22">
        <f>ROUND(100-(F989/(M989/100)),0)</f>
        <v/>
      </c>
      <c r="M987" s="105" t="n">
        <v>611</v>
      </c>
      <c r="N987" s="105" t="n">
        <v>532</v>
      </c>
      <c r="O987" s="20" t="inlineStr">
        <is>
          <t>https://magic-kniga.ru/items/19903</t>
        </is>
      </c>
      <c r="P987" s="22" t="n">
        <v>84</v>
      </c>
      <c r="Q987" s="66" t="inlineStr">
        <is>
          <t>Мало</t>
        </is>
      </c>
      <c r="R987" s="20" t="n">
        <v>1</v>
      </c>
      <c r="V987" s="36">
        <f>MATCH(R989,discounts!A:A)</f>
        <v/>
      </c>
      <c r="W987" s="36">
        <f>ADDRESS(V989,$F$7+1,,,"discounts")</f>
        <v/>
      </c>
      <c r="X987" s="36">
        <f>ROUND(IF(ISNA(IF($F$7=0,0,INDIRECT(W989))),0,IF($F$7=0,0,INDIRECT(W989))),0)</f>
        <v/>
      </c>
    </row>
    <row r="988">
      <c r="B988" s="86" t="n"/>
      <c r="C988" s="22" t="n">
        <v>19904</v>
      </c>
      <c r="E988" s="22" t="inlineStr">
        <is>
          <t>Магия камней по зодиаку. Рак</t>
        </is>
      </c>
      <c r="F988" s="105">
        <f>ROUNDUP(N990-(N990/100*X990),0)</f>
        <v/>
      </c>
      <c r="H988" s="22" t="inlineStr">
        <is>
          <t>Magic-Kniga</t>
        </is>
      </c>
      <c r="J988" s="75" t="inlineStr">
        <is>
          <t>2100000199044</t>
        </is>
      </c>
      <c r="K988" s="75" t="inlineStr">
        <is>
          <t>Камни</t>
        </is>
      </c>
      <c r="L988" s="22">
        <f>ROUND(100-(F990/(M990/100)),0)</f>
        <v/>
      </c>
      <c r="M988" s="105" t="n">
        <v>611</v>
      </c>
      <c r="N988" s="105" t="n">
        <v>532</v>
      </c>
      <c r="O988" s="20" t="inlineStr">
        <is>
          <t>https://magic-kniga.ru/items/19904</t>
        </is>
      </c>
      <c r="Q988" s="66" t="inlineStr">
        <is>
          <t>Мало</t>
        </is>
      </c>
      <c r="R988" s="20" t="n">
        <v>1</v>
      </c>
      <c r="V988" s="36">
        <f>MATCH(R990,discounts!A:A)</f>
        <v/>
      </c>
      <c r="W988" s="36">
        <f>ADDRESS(V990,$F$7+1,,,"discounts")</f>
        <v/>
      </c>
      <c r="X988" s="36">
        <f>ROUND(IF(ISNA(IF($F$7=0,0,INDIRECT(W990))),0,IF($F$7=0,0,INDIRECT(W990))),0)</f>
        <v/>
      </c>
    </row>
    <row r="989">
      <c r="B989" s="86" t="n"/>
      <c r="C989" s="22" t="n">
        <v>19905</v>
      </c>
      <c r="E989" s="22" t="inlineStr">
        <is>
          <t>Магия камней по зодиаку. Лев</t>
        </is>
      </c>
      <c r="F989" s="105">
        <f>ROUNDUP(N991-(N991/100*X991),0)</f>
        <v/>
      </c>
      <c r="H989" s="22" t="inlineStr">
        <is>
          <t>Magic-Kniga</t>
        </is>
      </c>
      <c r="J989" s="75" t="inlineStr">
        <is>
          <t>2100000199051</t>
        </is>
      </c>
      <c r="K989" s="75" t="inlineStr">
        <is>
          <t>Камни</t>
        </is>
      </c>
      <c r="L989" s="22">
        <f>ROUND(100-(F991/(M991/100)),0)</f>
        <v/>
      </c>
      <c r="M989" s="105" t="n">
        <v>611</v>
      </c>
      <c r="N989" s="105" t="n">
        <v>532</v>
      </c>
      <c r="O989" s="20" t="inlineStr">
        <is>
          <t>https://magic-kniga.ru/items/19905</t>
        </is>
      </c>
      <c r="Q989" s="66" t="inlineStr">
        <is>
          <t>Мало</t>
        </is>
      </c>
      <c r="R989" s="20" t="n">
        <v>1</v>
      </c>
      <c r="V989" s="36">
        <f>MATCH(R991,discounts!A:A)</f>
        <v/>
      </c>
      <c r="W989" s="36">
        <f>ADDRESS(V991,$F$7+1,,,"discounts")</f>
        <v/>
      </c>
      <c r="X989" s="36">
        <f>ROUND(IF(ISNA(IF($F$7=0,0,INDIRECT(W991))),0,IF($F$7=0,0,INDIRECT(W991))),0)</f>
        <v/>
      </c>
    </row>
    <row r="990">
      <c r="B990" s="86" t="n"/>
      <c r="C990" s="22" t="n">
        <v>19907</v>
      </c>
      <c r="E990" s="22" t="inlineStr">
        <is>
          <t>Магия камней по зодиаку. Весы</t>
        </is>
      </c>
      <c r="F990" s="105">
        <f>ROUNDUP(N992-(N992/100*X992),0)</f>
        <v/>
      </c>
      <c r="H990" s="22" t="inlineStr">
        <is>
          <t>Magic-Kniga</t>
        </is>
      </c>
      <c r="J990" s="75" t="inlineStr">
        <is>
          <t>2100000199075</t>
        </is>
      </c>
      <c r="K990" s="75" t="inlineStr">
        <is>
          <t>Камни</t>
        </is>
      </c>
      <c r="L990" s="22">
        <f>ROUND(100-(F992/(M992/100)),0)</f>
        <v/>
      </c>
      <c r="M990" s="105" t="n">
        <v>611</v>
      </c>
      <c r="N990" s="105" t="n">
        <v>532</v>
      </c>
      <c r="O990" s="20" t="inlineStr">
        <is>
          <t>https://magic-kniga.ru/items/19907</t>
        </is>
      </c>
      <c r="Q990" s="66" t="inlineStr">
        <is>
          <t>Мало</t>
        </is>
      </c>
      <c r="R990" s="20" t="n">
        <v>1</v>
      </c>
      <c r="V990" s="36">
        <f>MATCH(R992,discounts!A:A)</f>
        <v/>
      </c>
      <c r="W990" s="36">
        <f>ADDRESS(V992,$F$7+1,,,"discounts")</f>
        <v/>
      </c>
      <c r="X990" s="36">
        <f>ROUND(IF(ISNA(IF($F$7=0,0,INDIRECT(W992))),0,IF($F$7=0,0,INDIRECT(W992))),0)</f>
        <v/>
      </c>
    </row>
    <row r="991">
      <c r="B991" s="86" t="n"/>
      <c r="C991" s="22" t="n">
        <v>19908</v>
      </c>
      <c r="E991" s="22" t="inlineStr">
        <is>
          <t>Магия камней по зодиаку. Скорпион</t>
        </is>
      </c>
      <c r="F991" s="105">
        <f>ROUNDUP(N993-(N993/100*X993),0)</f>
        <v/>
      </c>
      <c r="H991" s="22" t="inlineStr">
        <is>
          <t>Magic-Kniga</t>
        </is>
      </c>
      <c r="J991" s="75" t="inlineStr">
        <is>
          <t>2100000199082</t>
        </is>
      </c>
      <c r="K991" s="75" t="inlineStr">
        <is>
          <t>Камни</t>
        </is>
      </c>
      <c r="L991" s="22">
        <f>ROUND(100-(F993/(M993/100)),0)</f>
        <v/>
      </c>
      <c r="M991" s="105" t="n">
        <v>611</v>
      </c>
      <c r="N991" s="105" t="n">
        <v>532</v>
      </c>
      <c r="O991" s="20" t="inlineStr">
        <is>
          <t>https://magic-kniga.ru/items/19908</t>
        </is>
      </c>
      <c r="Q991" s="66" t="inlineStr">
        <is>
          <t>Мало</t>
        </is>
      </c>
      <c r="R991" s="20" t="n">
        <v>1</v>
      </c>
      <c r="V991" s="36">
        <f>MATCH(R993,discounts!A:A)</f>
        <v/>
      </c>
      <c r="W991" s="36">
        <f>ADDRESS(V993,$F$7+1,,,"discounts")</f>
        <v/>
      </c>
      <c r="X991" s="36">
        <f>ROUND(IF(ISNA(IF($F$7=0,0,INDIRECT(W993))),0,IF($F$7=0,0,INDIRECT(W993))),0)</f>
        <v/>
      </c>
    </row>
    <row r="992">
      <c r="B992" s="86" t="n"/>
      <c r="C992" s="22" t="n">
        <v>19909</v>
      </c>
      <c r="E992" s="22" t="inlineStr">
        <is>
          <t>Магия камней по зодиаку. Стрелец</t>
        </is>
      </c>
      <c r="F992" s="105">
        <f>ROUNDUP(N994-(N994/100*X994),0)</f>
        <v/>
      </c>
      <c r="H992" s="22" t="inlineStr">
        <is>
          <t>Magic-Kniga</t>
        </is>
      </c>
      <c r="J992" s="75" t="inlineStr">
        <is>
          <t>2100000199099</t>
        </is>
      </c>
      <c r="K992" s="75" t="inlineStr">
        <is>
          <t>Камни</t>
        </is>
      </c>
      <c r="L992" s="22">
        <f>ROUND(100-(F994/(M994/100)),0)</f>
        <v/>
      </c>
      <c r="M992" s="105" t="n">
        <v>611</v>
      </c>
      <c r="N992" s="105" t="n">
        <v>532</v>
      </c>
      <c r="O992" s="20" t="inlineStr">
        <is>
          <t>https://magic-kniga.ru/items/19909</t>
        </is>
      </c>
      <c r="Q992" s="66" t="inlineStr">
        <is>
          <t>Мало</t>
        </is>
      </c>
      <c r="R992" s="20" t="n">
        <v>1</v>
      </c>
      <c r="V992" s="36">
        <f>MATCH(R994,discounts!A:A)</f>
        <v/>
      </c>
      <c r="W992" s="36">
        <f>ADDRESS(V994,$F$7+1,,,"discounts")</f>
        <v/>
      </c>
      <c r="X992" s="36">
        <f>ROUND(IF(ISNA(IF($F$7=0,0,INDIRECT(W994))),0,IF($F$7=0,0,INDIRECT(W994))),0)</f>
        <v/>
      </c>
    </row>
    <row r="993">
      <c r="B993" s="86" t="n"/>
      <c r="C993" s="22" t="n">
        <v>19912</v>
      </c>
      <c r="E993" s="22" t="inlineStr">
        <is>
          <t>Магия камней по зодиаку. Рыбы</t>
        </is>
      </c>
      <c r="F993" s="105">
        <f>ROUNDUP(N995-(N995/100*X995),0)</f>
        <v/>
      </c>
      <c r="H993" s="22" t="inlineStr">
        <is>
          <t>Magic-Kniga</t>
        </is>
      </c>
      <c r="J993" s="75" t="inlineStr">
        <is>
          <t>2100000199129</t>
        </is>
      </c>
      <c r="K993" s="75" t="inlineStr">
        <is>
          <t>Камни</t>
        </is>
      </c>
      <c r="L993" s="22">
        <f>ROUND(100-(F995/(M995/100)),0)</f>
        <v/>
      </c>
      <c r="M993" s="105" t="n">
        <v>611</v>
      </c>
      <c r="N993" s="105" t="n">
        <v>532</v>
      </c>
      <c r="O993" s="20" t="inlineStr">
        <is>
          <t>https://magic-kniga.ru/items/19912</t>
        </is>
      </c>
      <c r="Q993" s="66" t="inlineStr">
        <is>
          <t>Мало</t>
        </is>
      </c>
      <c r="R993" s="20" t="n">
        <v>1</v>
      </c>
      <c r="V993" s="36">
        <f>MATCH(R995,discounts!A:A)</f>
        <v/>
      </c>
      <c r="W993" s="36">
        <f>ADDRESS(V995,$F$7+1,,,"discounts")</f>
        <v/>
      </c>
      <c r="X993" s="36">
        <f>ROUND(IF(ISNA(IF($F$7=0,0,INDIRECT(W995))),0,IF($F$7=0,0,INDIRECT(W995))),0)</f>
        <v/>
      </c>
    </row>
    <row r="994">
      <c r="B994" s="86" t="n"/>
      <c r="C994" s="22" t="n">
        <v>20349</v>
      </c>
      <c r="E994" s="22" t="inlineStr">
        <is>
          <t>Камень Лазурит, 3-5 мм</t>
        </is>
      </c>
      <c r="F994" s="105">
        <f>ROUNDUP(N996-(N996/100*X996),0)</f>
        <v/>
      </c>
      <c r="H994" s="22" t="inlineStr">
        <is>
          <t>Giftman</t>
        </is>
      </c>
      <c r="J994" s="75" t="inlineStr">
        <is>
          <t>4690498031585</t>
        </is>
      </c>
      <c r="K994" s="75" t="inlineStr">
        <is>
          <t>Камни</t>
        </is>
      </c>
      <c r="L994" s="22">
        <f>ROUND(100-(F996/(M996/100)),0)</f>
        <v/>
      </c>
      <c r="M994" s="105" t="n">
        <v>469</v>
      </c>
      <c r="N994" s="105" t="n">
        <v>409</v>
      </c>
      <c r="O994" s="20" t="inlineStr">
        <is>
          <t>https://magic-kniga.ru/items/20349</t>
        </is>
      </c>
      <c r="Q994" s="66" t="inlineStr">
        <is>
          <t>Мало</t>
        </is>
      </c>
      <c r="R994" s="20" t="n">
        <v>12</v>
      </c>
      <c r="V994" s="36">
        <f>MATCH(R996,discounts!A:A)</f>
        <v/>
      </c>
      <c r="W994" s="36">
        <f>ADDRESS(V996,$F$7+1,,,"discounts")</f>
        <v/>
      </c>
      <c r="X994" s="36">
        <f>ROUND(IF(ISNA(IF($F$7=0,0,INDIRECT(W996))),0,IF($F$7=0,0,INDIRECT(W996))),0)</f>
        <v/>
      </c>
    </row>
    <row r="995">
      <c r="B995" s="86" t="n"/>
      <c r="C995" s="22" t="n">
        <v>20354</v>
      </c>
      <c r="E995" s="22" t="inlineStr">
        <is>
          <t>Камень Тигровый глаз, 6-15 мм</t>
        </is>
      </c>
      <c r="F995" s="105">
        <f>ROUNDUP(N997-(N997/100*X997),0)</f>
        <v/>
      </c>
      <c r="H995" s="22" t="inlineStr">
        <is>
          <t>Giftman</t>
        </is>
      </c>
      <c r="J995" s="75" t="inlineStr">
        <is>
          <t>4690498031516</t>
        </is>
      </c>
      <c r="K995" s="75" t="inlineStr">
        <is>
          <t>Камни</t>
        </is>
      </c>
      <c r="L995" s="22">
        <f>ROUND(100-(F997/(M997/100)),0)</f>
        <v/>
      </c>
      <c r="M995" s="105" t="n">
        <v>469</v>
      </c>
      <c r="N995" s="105" t="n">
        <v>409</v>
      </c>
      <c r="O995" s="20" t="inlineStr">
        <is>
          <t>https://magic-kniga.ru/items/20354</t>
        </is>
      </c>
      <c r="Q995" s="66" t="inlineStr">
        <is>
          <t>Мало</t>
        </is>
      </c>
      <c r="R995" s="20" t="n">
        <v>12</v>
      </c>
      <c r="V995" s="36">
        <f>MATCH(R997,discounts!A:A)</f>
        <v/>
      </c>
      <c r="W995" s="36">
        <f>ADDRESS(V997,$F$7+1,,,"discounts")</f>
        <v/>
      </c>
      <c r="X995" s="36">
        <f>ROUND(IF(ISNA(IF($F$7=0,0,INDIRECT(W997))),0,IF($F$7=0,0,INDIRECT(W997))),0)</f>
        <v/>
      </c>
    </row>
    <row r="996" ht="20.25" customHeight="1">
      <c r="B996" s="87" t="inlineStr">
        <is>
          <t>Аромамасла</t>
        </is>
      </c>
    </row>
    <row r="997" ht="15" customHeight="1">
      <c r="B997" s="88" t="inlineStr">
        <is>
          <t>Ароматерапия</t>
        </is>
      </c>
    </row>
    <row r="998">
      <c r="B998" s="86" t="n"/>
      <c r="C998" s="22" t="n">
        <v>23159</v>
      </c>
      <c r="E998" s="22" t="inlineStr">
        <is>
          <t>Аромамасло Эвкалипт, 1,5 мл</t>
        </is>
      </c>
      <c r="F998" s="105">
        <f>ROUNDUP(N1000-(N1000/100*X1000),0)</f>
        <v/>
      </c>
      <c r="H998" s="22" t="inlineStr">
        <is>
          <t>Ботаника</t>
        </is>
      </c>
      <c r="I998" s="22" t="n">
        <v>2014</v>
      </c>
      <c r="J998" s="75" t="inlineStr">
        <is>
          <t>4607176009095</t>
        </is>
      </c>
      <c r="K998" s="75" t="inlineStr">
        <is>
          <t>Аромамасла</t>
        </is>
      </c>
      <c r="L998" s="22">
        <f>ROUND(100-(F1000/(M1000/100)),0)</f>
        <v/>
      </c>
      <c r="M998" s="105" t="n">
        <v>379</v>
      </c>
      <c r="N998" s="105" t="n">
        <v>330</v>
      </c>
      <c r="O998" s="20" t="inlineStr">
        <is>
          <t>https://magic-kniga.ru/items/23159</t>
        </is>
      </c>
      <c r="Q998" s="66" t="inlineStr">
        <is>
          <t>Мало</t>
        </is>
      </c>
      <c r="R998" s="20" t="n">
        <v>12</v>
      </c>
      <c r="V998" s="36">
        <f>MATCH(R1000,discounts!A:A)</f>
        <v/>
      </c>
      <c r="W998" s="36">
        <f>ADDRESS(V1000,$F$7+1,,,"discounts")</f>
        <v/>
      </c>
      <c r="X998" s="36">
        <f>ROUND(_xlfn.SINGLE(IF(ISNA(_xlfn.SINGLE(IF($F$7=0,0,INDIRECT(W1000)))),0,IF($F$7=0,0,INDIRECT(W1000)))),0)</f>
        <v/>
      </c>
    </row>
    <row r="999">
      <c r="B999" s="86" t="n"/>
      <c r="C999" s="22" t="n">
        <v>23709</v>
      </c>
      <c r="E999" s="22" t="inlineStr">
        <is>
          <t>Парфюмерное масло Кокос, 10 мл</t>
        </is>
      </c>
      <c r="F999" s="105">
        <f>ROUNDUP(N1001-(N1001/100*X1001),0)</f>
        <v/>
      </c>
      <c r="H999" s="22" t="inlineStr">
        <is>
          <t>Крымская Роза</t>
        </is>
      </c>
      <c r="I999" s="22" t="n">
        <v>2014</v>
      </c>
      <c r="J999" s="75" t="inlineStr">
        <is>
          <t>4665271390142</t>
        </is>
      </c>
      <c r="K999" s="75" t="inlineStr">
        <is>
          <t>Аромамасла</t>
        </is>
      </c>
      <c r="L999" s="22">
        <f>ROUND(100-(F1001/(M1001/100)),0)</f>
        <v/>
      </c>
      <c r="M999" s="105" t="n">
        <v>120</v>
      </c>
      <c r="N999" s="105" t="n">
        <v>105</v>
      </c>
      <c r="O999" s="20" t="inlineStr">
        <is>
          <t>https://magic-kniga.ru/items/23709</t>
        </is>
      </c>
      <c r="Q999" s="66" t="inlineStr">
        <is>
          <t>Мало</t>
        </is>
      </c>
      <c r="R999" s="20" t="n">
        <v>13</v>
      </c>
      <c r="V999" s="36">
        <f>MATCH(R1001,discounts!A:A)</f>
        <v/>
      </c>
      <c r="W999" s="36">
        <f>ADDRESS(V1001,$F$7+1,,,"discounts")</f>
        <v/>
      </c>
      <c r="X999" s="36">
        <f>ROUND(_xlfn.SINGLE(IF(ISNA(_xlfn.SINGLE(IF($F$7=0,0,INDIRECT(W1001)))),0,IF($F$7=0,0,INDIRECT(W1001)))),0)</f>
        <v/>
      </c>
    </row>
    <row r="1000" ht="20.25" customHeight="1">
      <c r="B1000" s="87" t="inlineStr">
        <is>
          <t>Амулеты</t>
        </is>
      </c>
    </row>
    <row r="1001" ht="15" customHeight="1">
      <c r="B1001" s="88" t="inlineStr">
        <is>
          <t>Черная магия</t>
        </is>
      </c>
    </row>
    <row r="1002">
      <c r="B1002" s="86" t="n"/>
      <c r="C1002" s="22" t="n">
        <v>25126</v>
      </c>
      <c r="E1002" s="22" t="inlineStr">
        <is>
          <t>Happy Halloween. Амулет тыква</t>
        </is>
      </c>
      <c r="F1002" s="105">
        <f>ROUNDUP(N1004-(N1004/100*X1004),0)</f>
        <v/>
      </c>
      <c r="H1002" s="22" t="inlineStr">
        <is>
          <t>Magic-Kniga</t>
        </is>
      </c>
      <c r="J1002" s="75" t="inlineStr">
        <is>
          <t>2100000251261</t>
        </is>
      </c>
      <c r="K1002" s="75" t="inlineStr">
        <is>
          <t>Амулеты</t>
        </is>
      </c>
      <c r="L1002" s="22">
        <f>ROUND(100-(F1004/(M1004/100)),0)</f>
        <v/>
      </c>
      <c r="M1002" s="105" t="n">
        <v>60</v>
      </c>
      <c r="N1002" s="105" t="n">
        <v>53</v>
      </c>
      <c r="O1002" s="20" t="inlineStr">
        <is>
          <t>https://magic-kniga.ru/items/25126</t>
        </is>
      </c>
      <c r="Q1002" s="66" t="inlineStr">
        <is>
          <t>Больше 10</t>
        </is>
      </c>
      <c r="R1002" s="20" t="n">
        <v>1</v>
      </c>
      <c r="V1002" s="36">
        <f>MATCH(R1004,discounts!A:A)</f>
        <v/>
      </c>
      <c r="W1002" s="36">
        <f>ADDRESS(V1004,$F$7+1,,,"discounts")</f>
        <v/>
      </c>
      <c r="X1002" s="36">
        <f>ROUND(IF(ISNA(IF($F$7=0,0,INDIRECT(W1004))),0,IF($F$7=0,0,INDIRECT(W1004))),0)</f>
        <v/>
      </c>
    </row>
    <row r="1003" ht="15" customHeight="1">
      <c r="B1003" s="88" t="inlineStr">
        <is>
          <t>Домашняя магия</t>
        </is>
      </c>
    </row>
    <row r="1004">
      <c r="B1004" s="86" t="n"/>
      <c r="C1004" s="22" t="n">
        <v>17735</v>
      </c>
      <c r="E1004" s="22" t="inlineStr">
        <is>
          <t>Амулет Ловец дом полная чаша, бук, 7х6 см</t>
        </is>
      </c>
      <c r="F1004" s="105">
        <f>ROUNDUP(N1006-(N1006/100*X1006),0)</f>
        <v/>
      </c>
      <c r="H1004" s="22" t="inlineStr">
        <is>
          <t>АртСимвол</t>
        </is>
      </c>
      <c r="J1004" s="75" t="inlineStr">
        <is>
          <t>2100000177356</t>
        </is>
      </c>
      <c r="K1004" s="75" t="inlineStr">
        <is>
          <t>Амулеты</t>
        </is>
      </c>
      <c r="L1004" s="22">
        <f>ROUND(100-(F1006/(M1006/100)),0)</f>
        <v/>
      </c>
      <c r="M1004" s="105" t="n">
        <v>107</v>
      </c>
      <c r="N1004" s="105" t="n">
        <v>94</v>
      </c>
      <c r="O1004" s="20" t="inlineStr">
        <is>
          <t>https://magic-kniga.ru/items/17735</t>
        </is>
      </c>
      <c r="Q1004" s="66" t="inlineStr">
        <is>
          <t>Мало</t>
        </is>
      </c>
      <c r="R1004" s="20" t="n">
        <v>7</v>
      </c>
      <c r="V1004" s="36">
        <f>MATCH(R1006,discounts!A:A)</f>
        <v/>
      </c>
      <c r="W1004" s="36">
        <f>ADDRESS(V1006,$F$7+1,,,"discounts")</f>
        <v/>
      </c>
      <c r="X1004" s="36">
        <f>ROUND(IF(ISNA(IF($F$7=0,0,INDIRECT(W1006))),0,IF($F$7=0,0,INDIRECT(W1006))),0)</f>
        <v/>
      </c>
    </row>
    <row r="1005" ht="15" customHeight="1">
      <c r="B1005" s="88" t="inlineStr">
        <is>
          <t>Любовная магия</t>
        </is>
      </c>
    </row>
    <row r="1006">
      <c r="B1006" s="86" t="n"/>
      <c r="C1006" s="22" t="n">
        <v>17763</v>
      </c>
      <c r="E1006" s="22" t="inlineStr">
        <is>
          <t>Амулет Ловец семейного благополучия, бук, 7х6 см</t>
        </is>
      </c>
      <c r="F1006" s="105">
        <f>ROUNDUP(N1008-(N1008/100*X1008),0)</f>
        <v/>
      </c>
      <c r="H1006" s="22" t="inlineStr">
        <is>
          <t>АртСимвол</t>
        </is>
      </c>
      <c r="J1006" s="75" t="inlineStr">
        <is>
          <t>2100000177639</t>
        </is>
      </c>
      <c r="K1006" s="75" t="inlineStr">
        <is>
          <t>Амулеты</t>
        </is>
      </c>
      <c r="L1006" s="22">
        <f>ROUND(100-(F1008/(M1008/100)),0)</f>
        <v/>
      </c>
      <c r="M1006" s="105" t="n">
        <v>107</v>
      </c>
      <c r="N1006" s="105" t="n">
        <v>94</v>
      </c>
      <c r="O1006" s="20" t="inlineStr">
        <is>
          <t>https://magic-kniga.ru/items/17763</t>
        </is>
      </c>
      <c r="Q1006" s="66" t="inlineStr">
        <is>
          <t>Мало</t>
        </is>
      </c>
      <c r="R1006" s="20" t="n">
        <v>7</v>
      </c>
      <c r="V1006" s="36">
        <f>MATCH(R1008,discounts!A:A)</f>
        <v/>
      </c>
      <c r="W1006" s="36">
        <f>ADDRESS(V1008,$F$7+1,,,"discounts")</f>
        <v/>
      </c>
      <c r="X1006" s="36">
        <f>ROUND(_xlfn.SINGLE(IF(ISNA(_xlfn.SINGLE(IF($F$7=0,0,INDIRECT(W1008)))),0,IF($F$7=0,0,INDIRECT(W1008)))),0)</f>
        <v/>
      </c>
    </row>
    <row r="1007">
      <c r="B1007" s="86" t="n"/>
      <c r="C1007" s="22" t="n">
        <v>24053</v>
      </c>
      <c r="E1007" s="22" t="inlineStr">
        <is>
          <t>Амулет Лебеди любви, (мед\сталь)</t>
        </is>
      </c>
      <c r="F1007" s="105">
        <f>ROUNDUP(N1009-(N1009/100*X1009),0)</f>
        <v/>
      </c>
      <c r="H1007" s="22" t="inlineStr">
        <is>
          <t>АртСимвол</t>
        </is>
      </c>
      <c r="J1007" s="75" t="inlineStr">
        <is>
          <t>2100000240531</t>
        </is>
      </c>
      <c r="K1007" s="75" t="inlineStr">
        <is>
          <t>Амулеты</t>
        </is>
      </c>
      <c r="L1007" s="22">
        <f>ROUND(100-(F1009/(M1009/100)),0)</f>
        <v/>
      </c>
      <c r="M1007" s="105" t="n">
        <v>574</v>
      </c>
      <c r="N1007" s="105" t="n">
        <v>500</v>
      </c>
      <c r="O1007" s="20" t="inlineStr">
        <is>
          <t>https://magic-kniga.ru/items/24053</t>
        </is>
      </c>
      <c r="Q1007" s="66" t="inlineStr">
        <is>
          <t>Мало</t>
        </is>
      </c>
      <c r="R1007" s="20" t="n">
        <v>7</v>
      </c>
      <c r="V1007" s="36">
        <f>MATCH(R1009,discounts!A:A)</f>
        <v/>
      </c>
      <c r="W1007" s="36">
        <f>ADDRESS(V1009,$F$7+1,,,"discounts")</f>
        <v/>
      </c>
      <c r="X1007" s="36">
        <f>ROUND(_xlfn.SINGLE(IF(ISNA(_xlfn.SINGLE(IF($F$7=0,0,INDIRECT(W1009)))),0,IF($F$7=0,0,INDIRECT(W1009)))),0)</f>
        <v/>
      </c>
    </row>
    <row r="1008" ht="15" customHeight="1">
      <c r="B1008" s="88" t="inlineStr">
        <is>
          <t>Магия успеха</t>
        </is>
      </c>
    </row>
    <row r="1009">
      <c r="B1009" s="86" t="n"/>
      <c r="C1009" s="22" t="n">
        <v>21670</v>
      </c>
      <c r="E1009" s="22" t="inlineStr">
        <is>
          <t>Амулет-подвескa «Митрас, Митра - бог Солнца» (латунь)</t>
        </is>
      </c>
      <c r="F1009" s="105">
        <f>ROUNDUP(N1011-(N1011/100*X1011),0)</f>
        <v/>
      </c>
      <c r="H1009" s="22" t="inlineStr">
        <is>
          <t>Россия</t>
        </is>
      </c>
      <c r="J1009" s="75" t="inlineStr">
        <is>
          <t>2100000216703</t>
        </is>
      </c>
      <c r="K1009" s="75" t="inlineStr">
        <is>
          <t>Амулеты</t>
        </is>
      </c>
      <c r="L1009" s="22">
        <f>ROUND(100-(F1011/(M1011/100)),0)</f>
        <v/>
      </c>
      <c r="M1009" s="105" t="n">
        <v>1315</v>
      </c>
      <c r="N1009" s="105" t="n">
        <v>1145</v>
      </c>
      <c r="O1009" s="20" t="inlineStr">
        <is>
          <t>https://magic-kniga.ru/items/21670</t>
        </is>
      </c>
      <c r="Q1009" s="66" t="inlineStr">
        <is>
          <t>Мало</t>
        </is>
      </c>
      <c r="R1009" s="20" t="n">
        <v>12</v>
      </c>
      <c r="V1009" s="36">
        <f>MATCH(R1011,discounts!A:A)</f>
        <v/>
      </c>
      <c r="W1009" s="36">
        <f>ADDRESS(V1011,$F$7+1,,,"discounts")</f>
        <v/>
      </c>
      <c r="X1009" s="36">
        <f>ROUND(IF(ISNA(IF($F$7=0,0,INDIRECT(W1011))),0,IF($F$7=0,0,INDIRECT(W1011))),0)</f>
        <v/>
      </c>
    </row>
    <row r="1010">
      <c r="B1010" s="86" t="n"/>
      <c r="C1010" s="22" t="n">
        <v>22741</v>
      </c>
      <c r="E1010" s="22" t="inlineStr">
        <is>
          <t>Амулет защитный «Морской единорог»</t>
        </is>
      </c>
      <c r="F1010" s="105">
        <f>ROUNDUP(N1012-(N1012/100*X1012),0)</f>
        <v/>
      </c>
      <c r="H1010" s="22" t="inlineStr">
        <is>
          <t>Giftman</t>
        </is>
      </c>
      <c r="J1010" s="75" t="inlineStr">
        <is>
          <t>4690498088657</t>
        </is>
      </c>
      <c r="K1010" s="75" t="inlineStr">
        <is>
          <t>Амулеты</t>
        </is>
      </c>
      <c r="L1010" s="22">
        <f>ROUND(100-(F1012/(M1012/100)),0)</f>
        <v/>
      </c>
      <c r="M1010" s="105" t="n">
        <v>796</v>
      </c>
      <c r="N1010" s="105" t="n">
        <v>693</v>
      </c>
      <c r="O1010" s="20" t="inlineStr">
        <is>
          <t>https://magic-kniga.ru/items/22741</t>
        </is>
      </c>
      <c r="Q1010" s="66" t="inlineStr">
        <is>
          <t>Мало</t>
        </is>
      </c>
      <c r="R1010" s="20" t="n">
        <v>12</v>
      </c>
      <c r="V1010" s="36">
        <f>MATCH(R1012,discounts!A:A)</f>
        <v/>
      </c>
      <c r="W1010" s="36">
        <f>ADDRESS(V1012,$F$7+1,,,"discounts")</f>
        <v/>
      </c>
      <c r="X1010" s="36">
        <f>ROUND(IF(ISNA(IF($F$7=0,0,INDIRECT(W1012))),0,IF($F$7=0,0,INDIRECT(W1012))),0)</f>
        <v/>
      </c>
    </row>
    <row r="1011">
      <c r="B1011" s="86" t="n"/>
      <c r="C1011" s="22" t="n">
        <v>22742</v>
      </c>
      <c r="E1011" s="22" t="inlineStr">
        <is>
          <t>Амулет защитный «Сигурд, побеждающий Фафнира»</t>
        </is>
      </c>
      <c r="F1011" s="105">
        <f>ROUNDUP(N1013-(N1013/100*X1013),0)</f>
        <v/>
      </c>
      <c r="H1011" s="22" t="inlineStr">
        <is>
          <t>Giftman</t>
        </is>
      </c>
      <c r="J1011" s="75" t="inlineStr">
        <is>
          <t>4690498088633</t>
        </is>
      </c>
      <c r="K1011" s="75" t="inlineStr">
        <is>
          <t>Амулеты</t>
        </is>
      </c>
      <c r="L1011" s="22">
        <f>ROUND(100-(F1013/(M1013/100)),0)</f>
        <v/>
      </c>
      <c r="M1011" s="105" t="n">
        <v>796</v>
      </c>
      <c r="N1011" s="105" t="n">
        <v>693</v>
      </c>
      <c r="O1011" s="20" t="inlineStr">
        <is>
          <t>https://magic-kniga.ru/items/22742</t>
        </is>
      </c>
      <c r="Q1011" s="66" t="inlineStr">
        <is>
          <t>Мало</t>
        </is>
      </c>
      <c r="R1011" s="20" t="n">
        <v>12</v>
      </c>
      <c r="V1011" s="36">
        <f>MATCH(R1013,discounts!A:A)</f>
        <v/>
      </c>
      <c r="W1011" s="36">
        <f>ADDRESS(V1013,$F$7+1,,,"discounts")</f>
        <v/>
      </c>
      <c r="X1011" s="36">
        <f>ROUND(IF(ISNA(IF($F$7=0,0,INDIRECT(W1013))),0,IF($F$7=0,0,INDIRECT(W1013))),0)</f>
        <v/>
      </c>
    </row>
    <row r="1012">
      <c r="B1012" s="86" t="n"/>
      <c r="C1012" s="22" t="n">
        <v>23977</v>
      </c>
      <c r="E1012" s="22" t="inlineStr">
        <is>
          <t>Амулет Цветок жизни, (мед\сталь)</t>
        </is>
      </c>
      <c r="F1012" s="105">
        <f>ROUNDUP(N1014-(N1014/100*X1014),0)</f>
        <v/>
      </c>
      <c r="H1012" s="22" t="inlineStr">
        <is>
          <t>АртСимвол</t>
        </is>
      </c>
      <c r="J1012" s="75" t="inlineStr">
        <is>
          <t>2100000239771</t>
        </is>
      </c>
      <c r="K1012" s="75" t="inlineStr">
        <is>
          <t>Амулеты</t>
        </is>
      </c>
      <c r="L1012" s="22">
        <f>ROUND(100-(F1014/(M1014/100)),0)</f>
        <v/>
      </c>
      <c r="M1012" s="105" t="n">
        <v>209</v>
      </c>
      <c r="N1012" s="105" t="n">
        <v>182</v>
      </c>
      <c r="O1012" s="20" t="inlineStr">
        <is>
          <t>https://magic-kniga.ru/items/23977</t>
        </is>
      </c>
      <c r="Q1012" s="66" t="inlineStr">
        <is>
          <t>Мало</t>
        </is>
      </c>
      <c r="R1012" s="20" t="n">
        <v>5</v>
      </c>
      <c r="V1012" s="36">
        <f>MATCH(R1014,discounts!A:A)</f>
        <v/>
      </c>
      <c r="W1012" s="36">
        <f>ADDRESS(V1014,$F$7+1,,,"discounts")</f>
        <v/>
      </c>
      <c r="X1012" s="36">
        <f>ROUND(IF(ISNA(IF($F$7=0,0,INDIRECT(W1014))),0,IF($F$7=0,0,INDIRECT(W1014))),0)</f>
        <v/>
      </c>
    </row>
    <row r="1013">
      <c r="B1013" s="86" t="n"/>
      <c r="C1013" s="22" t="n">
        <v>23980</v>
      </c>
      <c r="E1013" s="22" t="inlineStr">
        <is>
          <t>Амулет Огненная лисица, (медсталь)</t>
        </is>
      </c>
      <c r="F1013" s="105">
        <f>ROUNDUP(N1015-(N1015/100*X1015),0)</f>
        <v/>
      </c>
      <c r="H1013" s="22" t="inlineStr">
        <is>
          <t>АртСимвол</t>
        </is>
      </c>
      <c r="J1013" s="75" t="inlineStr">
        <is>
          <t>2100000239801</t>
        </is>
      </c>
      <c r="K1013" s="75" t="inlineStr">
        <is>
          <t>Амулеты</t>
        </is>
      </c>
      <c r="L1013" s="22">
        <f>ROUND(100-(F1015/(M1015/100)),0)</f>
        <v/>
      </c>
      <c r="M1013" s="105" t="n">
        <v>209</v>
      </c>
      <c r="N1013" s="105" t="n">
        <v>182</v>
      </c>
      <c r="O1013" s="20" t="inlineStr">
        <is>
          <t>https://magic-kniga.ru/items/23980</t>
        </is>
      </c>
      <c r="Q1013" s="66" t="inlineStr">
        <is>
          <t>Мало</t>
        </is>
      </c>
      <c r="R1013" s="20" t="n">
        <v>7</v>
      </c>
      <c r="V1013" s="36">
        <f>MATCH(R1015,discounts!A:A)</f>
        <v/>
      </c>
      <c r="W1013" s="36">
        <f>ADDRESS(V1015,$F$7+1,,,"discounts")</f>
        <v/>
      </c>
      <c r="X1013" s="36">
        <f>ROUND(IF(ISNA(IF($F$7=0,0,INDIRECT(W1015))),0,IF($F$7=0,0,INDIRECT(W1015))),0)</f>
        <v/>
      </c>
    </row>
    <row r="1014">
      <c r="B1014" s="86" t="n"/>
      <c r="C1014" s="22" t="n">
        <v>23989</v>
      </c>
      <c r="E1014" s="22" t="inlineStr">
        <is>
          <t>Амулет Даждьбог, (мед\сталь)</t>
        </is>
      </c>
      <c r="F1014" s="105">
        <f>ROUNDUP(N1016-(N1016/100*X1016),0)</f>
        <v/>
      </c>
      <c r="H1014" s="22" t="inlineStr">
        <is>
          <t>АртСимвол</t>
        </is>
      </c>
      <c r="J1014" s="75" t="inlineStr">
        <is>
          <t>2100000239894</t>
        </is>
      </c>
      <c r="K1014" s="75" t="inlineStr">
        <is>
          <t>Амулеты</t>
        </is>
      </c>
      <c r="L1014" s="22">
        <f>ROUND(100-(F1016/(M1016/100)),0)</f>
        <v/>
      </c>
      <c r="M1014" s="105" t="n">
        <v>209</v>
      </c>
      <c r="N1014" s="105" t="n">
        <v>182</v>
      </c>
      <c r="O1014" s="20" t="inlineStr">
        <is>
          <t>https://magic-kniga.ru/items/23989</t>
        </is>
      </c>
      <c r="Q1014" s="66" t="inlineStr">
        <is>
          <t>Мало</t>
        </is>
      </c>
      <c r="R1014" s="20" t="n">
        <v>7</v>
      </c>
      <c r="V1014" s="36">
        <f>MATCH(R1016,discounts!A:A)</f>
        <v/>
      </c>
      <c r="W1014" s="36">
        <f>ADDRESS(V1016,$F$7+1,,,"discounts")</f>
        <v/>
      </c>
      <c r="X1014" s="36">
        <f>ROUND(IF(ISNA(IF($F$7=0,0,INDIRECT(W1016))),0,IF($F$7=0,0,INDIRECT(W1016))),0)</f>
        <v/>
      </c>
    </row>
    <row r="1015">
      <c r="B1015" s="86" t="n"/>
      <c r="C1015" s="22" t="n">
        <v>23994</v>
      </c>
      <c r="E1015" s="22" t="inlineStr">
        <is>
          <t>Амулет Дракон успеха, (мед\сталь)</t>
        </is>
      </c>
      <c r="F1015" s="105">
        <f>ROUNDUP(N1017-(N1017/100*X1017),0)</f>
        <v/>
      </c>
      <c r="H1015" s="22" t="inlineStr">
        <is>
          <t>АртСимвол</t>
        </is>
      </c>
      <c r="J1015" s="75" t="inlineStr">
        <is>
          <t>2100000239948</t>
        </is>
      </c>
      <c r="K1015" s="75" t="inlineStr">
        <is>
          <t>Амулеты</t>
        </is>
      </c>
      <c r="L1015" s="22">
        <f>ROUND(100-(F1017/(M1017/100)),0)</f>
        <v/>
      </c>
      <c r="M1015" s="105" t="n">
        <v>209</v>
      </c>
      <c r="N1015" s="105" t="n">
        <v>182</v>
      </c>
      <c r="O1015" s="20" t="inlineStr">
        <is>
          <t>https://magic-kniga.ru/items/23994</t>
        </is>
      </c>
      <c r="Q1015" s="66" t="inlineStr">
        <is>
          <t>Мало</t>
        </is>
      </c>
      <c r="R1015" s="20" t="n">
        <v>5</v>
      </c>
      <c r="V1015" s="36">
        <f>MATCH(R1017,discounts!A:A)</f>
        <v/>
      </c>
      <c r="W1015" s="36">
        <f>ADDRESS(V1017,$F$7+1,,,"discounts")</f>
        <v/>
      </c>
      <c r="X1015" s="36">
        <f>ROUND(IF(ISNA(IF($F$7=0,0,INDIRECT(W1017))),0,IF($F$7=0,0,INDIRECT(W1017))),0)</f>
        <v/>
      </c>
    </row>
    <row r="1016">
      <c r="B1016" s="86" t="n"/>
      <c r="C1016" s="22" t="n">
        <v>23997</v>
      </c>
      <c r="E1016" s="22" t="inlineStr">
        <is>
          <t>Амулет Муза, (мед\сталь)</t>
        </is>
      </c>
      <c r="F1016" s="105">
        <f>ROUNDUP(N1018-(N1018/100*X1018),0)</f>
        <v/>
      </c>
      <c r="H1016" s="22" t="inlineStr">
        <is>
          <t>АртСимвол</t>
        </is>
      </c>
      <c r="J1016" s="75" t="inlineStr">
        <is>
          <t>2100000239979</t>
        </is>
      </c>
      <c r="K1016" s="75" t="inlineStr">
        <is>
          <t>Амулеты</t>
        </is>
      </c>
      <c r="L1016" s="22">
        <f>ROUND(100-(F1018/(M1018/100)),0)</f>
        <v/>
      </c>
      <c r="M1016" s="105" t="n">
        <v>209</v>
      </c>
      <c r="N1016" s="105" t="n">
        <v>182</v>
      </c>
      <c r="O1016" s="20" t="inlineStr">
        <is>
          <t>https://magic-kniga.ru/items/23997</t>
        </is>
      </c>
      <c r="Q1016" s="66" t="inlineStr">
        <is>
          <t>Мало</t>
        </is>
      </c>
      <c r="R1016" s="20" t="n">
        <v>7</v>
      </c>
      <c r="V1016" s="36">
        <f>MATCH(R1018,discounts!A:A)</f>
        <v/>
      </c>
      <c r="W1016" s="36">
        <f>ADDRESS(V1018,$F$7+1,,,"discounts")</f>
        <v/>
      </c>
      <c r="X1016" s="36">
        <f>ROUND(IF(ISNA(IF($F$7=0,0,INDIRECT(W1018))),0,IF($F$7=0,0,INDIRECT(W1018))),0)</f>
        <v/>
      </c>
    </row>
    <row r="1017">
      <c r="B1017" s="86" t="n"/>
      <c r="C1017" s="22" t="n">
        <v>24054</v>
      </c>
      <c r="E1017" s="22" t="inlineStr">
        <is>
          <t>Амулет Инь-Ян, (медсталь)</t>
        </is>
      </c>
      <c r="F1017" s="105">
        <f>ROUNDUP(N1019-(N1019/100*X1019),0)</f>
        <v/>
      </c>
      <c r="H1017" s="22" t="inlineStr">
        <is>
          <t>АртСимвол</t>
        </is>
      </c>
      <c r="J1017" s="75" t="inlineStr">
        <is>
          <t>2100000240548</t>
        </is>
      </c>
      <c r="K1017" s="75" t="inlineStr">
        <is>
          <t>Амулеты</t>
        </is>
      </c>
      <c r="L1017" s="22">
        <f>ROUND(100-(F1019/(M1019/100)),0)</f>
        <v/>
      </c>
      <c r="M1017" s="105" t="n">
        <v>574</v>
      </c>
      <c r="N1017" s="105" t="n">
        <v>500</v>
      </c>
      <c r="O1017" s="20" t="inlineStr">
        <is>
          <t>https://magic-kniga.ru/items/24054</t>
        </is>
      </c>
      <c r="Q1017" s="66" t="inlineStr">
        <is>
          <t>Мало</t>
        </is>
      </c>
      <c r="R1017" s="20" t="n">
        <v>7</v>
      </c>
      <c r="V1017" s="36">
        <f>MATCH(R1019,discounts!A:A)</f>
        <v/>
      </c>
      <c r="W1017" s="36">
        <f>ADDRESS(V1019,$F$7+1,,,"discounts")</f>
        <v/>
      </c>
      <c r="X1017" s="36">
        <f>ROUND(IF(ISNA(IF($F$7=0,0,INDIRECT(W1019))),0,IF($F$7=0,0,INDIRECT(W1019))),0)</f>
        <v/>
      </c>
    </row>
    <row r="1018">
      <c r="B1018" s="86" t="n"/>
      <c r="C1018" s="22" t="n">
        <v>24055</v>
      </c>
      <c r="E1018" s="22" t="inlineStr">
        <is>
          <t>Амулет Лотос совершенства, (мед\сталь)</t>
        </is>
      </c>
      <c r="F1018" s="105">
        <f>ROUNDUP(N1020-(N1020/100*X1020),0)</f>
        <v/>
      </c>
      <c r="H1018" s="22" t="inlineStr">
        <is>
          <t>АртСимвол</t>
        </is>
      </c>
      <c r="J1018" s="75" t="inlineStr">
        <is>
          <t>2100000240555</t>
        </is>
      </c>
      <c r="K1018" s="75" t="inlineStr">
        <is>
          <t>Амулеты</t>
        </is>
      </c>
      <c r="L1018" s="22">
        <f>ROUND(100-(F1020/(M1020/100)),0)</f>
        <v/>
      </c>
      <c r="M1018" s="105" t="n">
        <v>574</v>
      </c>
      <c r="N1018" s="105" t="n">
        <v>500</v>
      </c>
      <c r="O1018" s="20" t="inlineStr">
        <is>
          <t>https://magic-kniga.ru/items/24055</t>
        </is>
      </c>
      <c r="Q1018" s="66" t="inlineStr">
        <is>
          <t>Мало</t>
        </is>
      </c>
      <c r="R1018" s="20" t="n">
        <v>7</v>
      </c>
      <c r="V1018" s="36">
        <f>MATCH(R1020,discounts!A:A)</f>
        <v/>
      </c>
      <c r="W1018" s="36">
        <f>ADDRESS(V1020,$F$7+1,,,"discounts")</f>
        <v/>
      </c>
      <c r="X1018" s="36">
        <f>ROUND(IF(ISNA(IF($F$7=0,0,INDIRECT(W1020))),0,IF($F$7=0,0,INDIRECT(W1020))),0)</f>
        <v/>
      </c>
    </row>
    <row r="1019">
      <c r="B1019" s="86" t="n"/>
      <c r="C1019" s="22" t="n">
        <v>24057</v>
      </c>
      <c r="E1019" s="22" t="inlineStr">
        <is>
          <t>Амулет Ом, (мед\сталь)</t>
        </is>
      </c>
      <c r="F1019" s="105">
        <f>ROUNDUP(N1021-(N1021/100*X1021),0)</f>
        <v/>
      </c>
      <c r="H1019" s="22" t="inlineStr">
        <is>
          <t>АртСимвол</t>
        </is>
      </c>
      <c r="J1019" s="75" t="inlineStr">
        <is>
          <t>2100000240579</t>
        </is>
      </c>
      <c r="K1019" s="75" t="inlineStr">
        <is>
          <t>Амулеты</t>
        </is>
      </c>
      <c r="L1019" s="22">
        <f>ROUND(100-(F1021/(M1021/100)),0)</f>
        <v/>
      </c>
      <c r="M1019" s="105" t="n">
        <v>574</v>
      </c>
      <c r="N1019" s="105" t="n">
        <v>500</v>
      </c>
      <c r="O1019" s="20" t="inlineStr">
        <is>
          <t>https://magic-kniga.ru/items/24057</t>
        </is>
      </c>
      <c r="Q1019" s="66" t="inlineStr">
        <is>
          <t>Мало</t>
        </is>
      </c>
      <c r="R1019" s="20" t="n">
        <v>7</v>
      </c>
      <c r="V1019" s="36">
        <f>MATCH(R1021,discounts!A:A)</f>
        <v/>
      </c>
      <c r="W1019" s="36">
        <f>ADDRESS(V1021,$F$7+1,,,"discounts")</f>
        <v/>
      </c>
      <c r="X1019" s="36">
        <f>ROUND(IF(ISNA(IF($F$7=0,0,INDIRECT(W1021))),0,IF($F$7=0,0,INDIRECT(W1021))),0)</f>
        <v/>
      </c>
    </row>
    <row r="1020">
      <c r="B1020" s="86" t="n"/>
      <c r="C1020" s="22" t="n">
        <v>24063</v>
      </c>
      <c r="E1020" s="22" t="inlineStr">
        <is>
          <t>Амулет Хотей, (мед\сталь)</t>
        </is>
      </c>
      <c r="F1020" s="105">
        <f>ROUNDUP(N1022-(N1022/100*X1022),0)</f>
        <v/>
      </c>
      <c r="H1020" s="22" t="inlineStr">
        <is>
          <t>АртСимвол</t>
        </is>
      </c>
      <c r="J1020" s="75" t="inlineStr">
        <is>
          <t>2100000240630</t>
        </is>
      </c>
      <c r="K1020" s="75" t="inlineStr">
        <is>
          <t>Амулеты</t>
        </is>
      </c>
      <c r="L1020" s="22">
        <f>ROUND(100-(F1022/(M1022/100)),0)</f>
        <v/>
      </c>
      <c r="M1020" s="105" t="n">
        <v>574</v>
      </c>
      <c r="N1020" s="105" t="n">
        <v>500</v>
      </c>
      <c r="O1020" s="20" t="inlineStr">
        <is>
          <t>https://magic-kniga.ru/items/24063</t>
        </is>
      </c>
      <c r="Q1020" s="66" t="inlineStr">
        <is>
          <t>Мало</t>
        </is>
      </c>
      <c r="R1020" s="20" t="n">
        <v>7</v>
      </c>
      <c r="V1020" s="36">
        <f>MATCH(R1022,discounts!A:A)</f>
        <v/>
      </c>
      <c r="W1020" s="36">
        <f>ADDRESS(V1022,$F$7+1,,,"discounts")</f>
        <v/>
      </c>
      <c r="X1020" s="36">
        <f>ROUND(IF(ISNA(IF($F$7=0,0,INDIRECT(W1022))),0,IF($F$7=0,0,INDIRECT(W1022))),0)</f>
        <v/>
      </c>
    </row>
    <row r="1021">
      <c r="B1021" s="86" t="n"/>
      <c r="C1021" s="22" t="n">
        <v>24066</v>
      </c>
      <c r="E1021" s="22" t="inlineStr">
        <is>
          <t>Амулет Саламандра, (мед\сталь)</t>
        </is>
      </c>
      <c r="F1021" s="105">
        <f>ROUNDUP(N1023-(N1023/100*X1023),0)</f>
        <v/>
      </c>
      <c r="H1021" s="22" t="inlineStr">
        <is>
          <t>АртСимвол</t>
        </is>
      </c>
      <c r="J1021" s="75" t="inlineStr">
        <is>
          <t>2100000240661</t>
        </is>
      </c>
      <c r="K1021" s="75" t="inlineStr">
        <is>
          <t>Амулеты</t>
        </is>
      </c>
      <c r="L1021" s="22">
        <f>ROUND(100-(F1023/(M1023/100)),0)</f>
        <v/>
      </c>
      <c r="M1021" s="105" t="n">
        <v>574</v>
      </c>
      <c r="N1021" s="105" t="n">
        <v>500</v>
      </c>
      <c r="O1021" s="20" t="inlineStr">
        <is>
          <t>https://magic-kniga.ru/items/24066</t>
        </is>
      </c>
      <c r="Q1021" s="66" t="inlineStr">
        <is>
          <t>Мало</t>
        </is>
      </c>
      <c r="R1021" s="20" t="n">
        <v>7</v>
      </c>
      <c r="V1021" s="36">
        <f>MATCH(R1023,discounts!A:A)</f>
        <v/>
      </c>
      <c r="W1021" s="36">
        <f>ADDRESS(V1023,$F$7+1,,,"discounts")</f>
        <v/>
      </c>
      <c r="X1021" s="36">
        <f>ROUND(IF(ISNA(IF($F$7=0,0,INDIRECT(W1023))),0,IF($F$7=0,0,INDIRECT(W1023))),0)</f>
        <v/>
      </c>
    </row>
    <row r="1022">
      <c r="B1022" s="86" t="n"/>
      <c r="C1022" s="22" t="n">
        <v>24067</v>
      </c>
      <c r="E1022" s="22" t="inlineStr">
        <is>
          <t>Амулет Поцелуй ангела, (мед\сталь)</t>
        </is>
      </c>
      <c r="F1022" s="105">
        <f>ROUNDUP(N1024-(N1024/100*X1024),0)</f>
        <v/>
      </c>
      <c r="H1022" s="22" t="inlineStr">
        <is>
          <t>АртСимвол</t>
        </is>
      </c>
      <c r="J1022" s="75" t="inlineStr">
        <is>
          <t>2100000240678</t>
        </is>
      </c>
      <c r="K1022" s="75" t="inlineStr">
        <is>
          <t>Амулеты</t>
        </is>
      </c>
      <c r="L1022" s="22">
        <f>ROUND(100-(F1024/(M1024/100)),0)</f>
        <v/>
      </c>
      <c r="M1022" s="105" t="n">
        <v>574</v>
      </c>
      <c r="N1022" s="105" t="n">
        <v>500</v>
      </c>
      <c r="O1022" s="20" t="inlineStr">
        <is>
          <t>https://magic-kniga.ru/items/24067</t>
        </is>
      </c>
      <c r="Q1022" s="66" t="inlineStr">
        <is>
          <t>Мало</t>
        </is>
      </c>
      <c r="R1022" s="20" t="n">
        <v>7</v>
      </c>
      <c r="V1022" s="36">
        <f>MATCH(R1024,discounts!A:A)</f>
        <v/>
      </c>
      <c r="W1022" s="36">
        <f>ADDRESS(V1024,$F$7+1,,,"discounts")</f>
        <v/>
      </c>
      <c r="X1022" s="36">
        <f>ROUND(IF(ISNA(IF($F$7=0,0,INDIRECT(W1024))),0,IF($F$7=0,0,INDIRECT(W1024))),0)</f>
        <v/>
      </c>
    </row>
    <row r="1023">
      <c r="B1023" s="86" t="n"/>
      <c r="C1023" s="22" t="n">
        <v>24103</v>
      </c>
      <c r="E1023" s="22" t="inlineStr">
        <is>
          <t>Амулет Узел судьбы, (мед\сталь)</t>
        </is>
      </c>
      <c r="F1023" s="105">
        <f>ROUNDUP(N1025-(N1025/100*X1025),0)</f>
        <v/>
      </c>
      <c r="H1023" s="22" t="inlineStr">
        <is>
          <t>АртСимвол</t>
        </is>
      </c>
      <c r="J1023" s="75" t="inlineStr">
        <is>
          <t>2100000241033</t>
        </is>
      </c>
      <c r="K1023" s="75" t="inlineStr">
        <is>
          <t>Амулеты</t>
        </is>
      </c>
      <c r="L1023" s="22">
        <f>ROUND(100-(F1025/(M1025/100)),0)</f>
        <v/>
      </c>
      <c r="M1023" s="105" t="n">
        <v>346</v>
      </c>
      <c r="N1023" s="105" t="n">
        <v>302</v>
      </c>
      <c r="O1023" s="20" t="inlineStr">
        <is>
          <t>https://magic-kniga.ru/items/24103</t>
        </is>
      </c>
      <c r="Q1023" s="66" t="inlineStr">
        <is>
          <t>Мало</t>
        </is>
      </c>
      <c r="R1023" s="20" t="n">
        <v>7</v>
      </c>
      <c r="V1023" s="36">
        <f>MATCH(R1025,discounts!A:A)</f>
        <v/>
      </c>
      <c r="W1023" s="36">
        <f>ADDRESS(V1025,$F$7+1,,,"discounts")</f>
        <v/>
      </c>
      <c r="X1023" s="36">
        <f>ROUND(IF(ISNA(IF($F$7=0,0,INDIRECT(W1025))),0,IF($F$7=0,0,INDIRECT(W1025))),0)</f>
        <v/>
      </c>
    </row>
    <row r="1024">
      <c r="B1024" s="86" t="n"/>
      <c r="C1024" s="22" t="n">
        <v>14479</v>
      </c>
      <c r="E1024" s="22" t="inlineStr">
        <is>
          <t>Амулет The Cult! №10 металлический «Чоу (Shou)»</t>
        </is>
      </c>
      <c r="F1024" s="105">
        <f>ROUNDUP(N1026-(N1026/100*X1026),0)</f>
        <v/>
      </c>
      <c r="H1024" s="22" t="inlineStr">
        <is>
          <t>The Cult</t>
        </is>
      </c>
      <c r="J1024" s="75" t="inlineStr">
        <is>
          <t>4690498103169</t>
        </is>
      </c>
      <c r="K1024" s="75" t="inlineStr">
        <is>
          <t>Амулеты</t>
        </is>
      </c>
      <c r="L1024" s="22">
        <f>ROUND(100-(F1026/(M1026/100)),0)</f>
        <v/>
      </c>
      <c r="M1024" s="105" t="n">
        <v>150</v>
      </c>
      <c r="N1024" s="105" t="n">
        <v>131</v>
      </c>
      <c r="O1024" s="20" t="inlineStr">
        <is>
          <t>https://magic-kniga.ru/items/14479</t>
        </is>
      </c>
      <c r="Q1024" s="66" t="inlineStr">
        <is>
          <t>Мало</t>
        </is>
      </c>
      <c r="R1024" s="20" t="n">
        <v>12</v>
      </c>
      <c r="V1024" s="36">
        <f>MATCH(R1026,discounts!A:A)</f>
        <v/>
      </c>
      <c r="W1024" s="36">
        <f>ADDRESS(V1026,$F$7+1,,,"discounts")</f>
        <v/>
      </c>
      <c r="X1024" s="36">
        <f>ROUND(IF(ISNA(IF($F$7=0,0,INDIRECT(W1026))),0,IF($F$7=0,0,INDIRECT(W1026))),0)</f>
        <v/>
      </c>
    </row>
    <row r="1025">
      <c r="B1025" s="86" t="n"/>
      <c r="C1025" s="22" t="n">
        <v>16165</v>
      </c>
      <c r="E1025" s="22" t="inlineStr">
        <is>
          <t>Амулет The Cult! №08 металлический «Китайская монета счастья Фэн-Шуй»</t>
        </is>
      </c>
      <c r="F1025" s="105">
        <f>ROUNDUP(N1027-(N1027/100*X1027),0)</f>
        <v/>
      </c>
      <c r="H1025" s="22" t="inlineStr">
        <is>
          <t>The Cult</t>
        </is>
      </c>
      <c r="J1025" s="75" t="inlineStr">
        <is>
          <t>4690498103183</t>
        </is>
      </c>
      <c r="K1025" s="75" t="inlineStr">
        <is>
          <t>Амулеты</t>
        </is>
      </c>
      <c r="L1025" s="22">
        <f>ROUND(100-(F1027/(M1027/100)),0)</f>
        <v/>
      </c>
      <c r="M1025" s="105" t="n">
        <v>150</v>
      </c>
      <c r="N1025" s="105" t="n">
        <v>131</v>
      </c>
      <c r="O1025" s="20" t="inlineStr">
        <is>
          <t>https://magic-kniga.ru/items/16165</t>
        </is>
      </c>
      <c r="Q1025" s="66" t="inlineStr">
        <is>
          <t>Мало</t>
        </is>
      </c>
      <c r="R1025" s="20" t="n">
        <v>12</v>
      </c>
      <c r="V1025" s="36">
        <f>MATCH(R1027,discounts!A:A)</f>
        <v/>
      </c>
      <c r="W1025" s="36">
        <f>ADDRESS(V1027,$F$7+1,,,"discounts")</f>
        <v/>
      </c>
      <c r="X1025" s="36">
        <f>ROUND(IF(ISNA(IF($F$7=0,0,INDIRECT(W1027))),0,IF($F$7=0,0,INDIRECT(W1027))),0)</f>
        <v/>
      </c>
    </row>
    <row r="1026">
      <c r="B1026" s="86" t="n"/>
      <c r="C1026" s="22" t="n">
        <v>16169</v>
      </c>
      <c r="E1026" s="22" t="inlineStr">
        <is>
          <t>Амулет The Cult! №44 металлический «Журавль с персиком»</t>
        </is>
      </c>
      <c r="F1026" s="105">
        <f>ROUNDUP(N1028-(N1028/100*X1028),0)</f>
        <v/>
      </c>
      <c r="H1026" s="22" t="inlineStr">
        <is>
          <t>The Cult</t>
        </is>
      </c>
      <c r="J1026" s="75" t="inlineStr">
        <is>
          <t>4690498102827</t>
        </is>
      </c>
      <c r="K1026" s="75" t="inlineStr">
        <is>
          <t>Амулеты</t>
        </is>
      </c>
      <c r="L1026" s="22">
        <f>ROUND(100-(F1028/(M1028/100)),0)</f>
        <v/>
      </c>
      <c r="M1026" s="105" t="n">
        <v>150</v>
      </c>
      <c r="N1026" s="105" t="n">
        <v>131</v>
      </c>
      <c r="O1026" s="20" t="inlineStr">
        <is>
          <t>https://magic-kniga.ru/items/16169</t>
        </is>
      </c>
      <c r="Q1026" s="66" t="inlineStr">
        <is>
          <t>Мало</t>
        </is>
      </c>
      <c r="R1026" s="20" t="n">
        <v>12</v>
      </c>
      <c r="V1026" s="36">
        <f>MATCH(R1028,discounts!A:A)</f>
        <v/>
      </c>
      <c r="W1026" s="36">
        <f>ADDRESS(V1028,$F$7+1,,,"discounts")</f>
        <v/>
      </c>
      <c r="X1026" s="36">
        <f>ROUND(IF(ISNA(IF($F$7=0,0,INDIRECT(W1028))),0,IF($F$7=0,0,INDIRECT(W1028))),0)</f>
        <v/>
      </c>
    </row>
    <row r="1027">
      <c r="B1027" s="86" t="n"/>
      <c r="C1027" s="22" t="n">
        <v>16175</v>
      </c>
      <c r="E1027" s="22" t="inlineStr">
        <is>
          <t>Амулет The Сult! №2 металлический «Монета счастья»</t>
        </is>
      </c>
      <c r="F1027" s="105">
        <f>ROUNDUP(N1029-(N1029/100*X1029),0)</f>
        <v/>
      </c>
      <c r="H1027" s="22" t="inlineStr">
        <is>
          <t>The Cult</t>
        </is>
      </c>
      <c r="J1027" s="75" t="inlineStr">
        <is>
          <t>4690498103244</t>
        </is>
      </c>
      <c r="K1027" s="75" t="inlineStr">
        <is>
          <t>Амулеты</t>
        </is>
      </c>
      <c r="L1027" s="22">
        <f>ROUND(100-(F1029/(M1029/100)),0)</f>
        <v/>
      </c>
      <c r="M1027" s="105" t="n">
        <v>150</v>
      </c>
      <c r="N1027" s="105" t="n">
        <v>131</v>
      </c>
      <c r="O1027" s="20" t="inlineStr">
        <is>
          <t>https://magic-kniga.ru/items/16175</t>
        </is>
      </c>
      <c r="Q1027" s="66" t="inlineStr">
        <is>
          <t>Мало</t>
        </is>
      </c>
      <c r="R1027" s="20" t="n">
        <v>12</v>
      </c>
      <c r="V1027" s="36">
        <f>MATCH(R1029,discounts!A:A)</f>
        <v/>
      </c>
      <c r="W1027" s="36">
        <f>ADDRESS(V1029,$F$7+1,,,"discounts")</f>
        <v/>
      </c>
      <c r="X1027" s="36">
        <f>ROUND(IF(ISNA(IF($F$7=0,0,INDIRECT(W1029))),0,IF($F$7=0,0,INDIRECT(W1029))),0)</f>
        <v/>
      </c>
    </row>
    <row r="1028">
      <c r="B1028" s="86" t="n"/>
      <c r="C1028" s="22" t="n">
        <v>16280</v>
      </c>
      <c r="E1028" s="22" t="inlineStr">
        <is>
          <t>Амулет Якорь малый (сталь+сталь)</t>
        </is>
      </c>
      <c r="F1028" s="105">
        <f>ROUNDUP(N1030-(N1030/100*X1030),0)</f>
        <v/>
      </c>
      <c r="H1028" s="22" t="inlineStr">
        <is>
          <t>АртСимвол</t>
        </is>
      </c>
      <c r="J1028" s="75" t="inlineStr">
        <is>
          <t>2100000162802</t>
        </is>
      </c>
      <c r="K1028" s="75" t="inlineStr">
        <is>
          <t>Амулеты</t>
        </is>
      </c>
      <c r="L1028" s="22">
        <f>ROUND(100-(F1030/(M1030/100)),0)</f>
        <v/>
      </c>
      <c r="M1028" s="105" t="n">
        <v>120</v>
      </c>
      <c r="N1028" s="105" t="n">
        <v>105</v>
      </c>
      <c r="O1028" s="20" t="inlineStr">
        <is>
          <t>https://magic-kniga.ru/items/16280</t>
        </is>
      </c>
      <c r="Q1028" s="66" t="inlineStr">
        <is>
          <t>Мало</t>
        </is>
      </c>
      <c r="R1028" s="20" t="n">
        <v>5</v>
      </c>
      <c r="V1028" s="36">
        <f>MATCH(R1030,discounts!A:A)</f>
        <v/>
      </c>
      <c r="W1028" s="36">
        <f>ADDRESS(V1030,$F$7+1,,,"discounts")</f>
        <v/>
      </c>
      <c r="X1028" s="36">
        <f>ROUND(IF(ISNA(IF($F$7=0,0,INDIRECT(W1030))),0,IF($F$7=0,0,INDIRECT(W1030))),0)</f>
        <v/>
      </c>
    </row>
    <row r="1029">
      <c r="B1029" s="86" t="n"/>
      <c r="C1029" s="22" t="n">
        <v>16310</v>
      </c>
      <c r="E1029" s="22" t="inlineStr">
        <is>
          <t>Амулет Вера Надежда Любовь, (мед\сталь)</t>
        </is>
      </c>
      <c r="F1029" s="105">
        <f>ROUNDUP(N1031-(N1031/100*X1031),0)</f>
        <v/>
      </c>
      <c r="H1029" s="22" t="inlineStr">
        <is>
          <t>АртСимвол</t>
        </is>
      </c>
      <c r="J1029" s="75" t="inlineStr">
        <is>
          <t>2100000163106</t>
        </is>
      </c>
      <c r="K1029" s="75" t="inlineStr">
        <is>
          <t>Амулеты</t>
        </is>
      </c>
      <c r="L1029" s="22">
        <f>ROUND(100-(F1031/(M1031/100)),0)</f>
        <v/>
      </c>
      <c r="M1029" s="105" t="n">
        <v>120</v>
      </c>
      <c r="N1029" s="105" t="n">
        <v>105</v>
      </c>
      <c r="O1029" s="20" t="inlineStr">
        <is>
          <t>https://magic-kniga.ru/items/16310</t>
        </is>
      </c>
      <c r="Q1029" s="66" t="inlineStr">
        <is>
          <t>Мало</t>
        </is>
      </c>
      <c r="R1029" s="20" t="n">
        <v>7</v>
      </c>
      <c r="V1029" s="36">
        <f>MATCH(R1031,discounts!A:A)</f>
        <v/>
      </c>
      <c r="W1029" s="36">
        <f>ADDRESS(V1031,$F$7+1,,,"discounts")</f>
        <v/>
      </c>
      <c r="X1029" s="36">
        <f>ROUND(IF(ISNA(IF($F$7=0,0,INDIRECT(W1031))),0,IF($F$7=0,0,INDIRECT(W1031))),0)</f>
        <v/>
      </c>
    </row>
    <row r="1030">
      <c r="B1030" s="86" t="n"/>
      <c r="C1030" s="22" t="n">
        <v>16366</v>
      </c>
      <c r="E1030" s="22" t="inlineStr">
        <is>
          <t>Талисман настольный Домовенок Кузя акрил</t>
        </is>
      </c>
      <c r="F1030" s="105">
        <f>ROUNDUP(N1032-(N1032/100*X1032),0)</f>
        <v/>
      </c>
      <c r="H1030" s="22" t="inlineStr">
        <is>
          <t>АртСимвол</t>
        </is>
      </c>
      <c r="J1030" s="75" t="inlineStr">
        <is>
          <t>2100000163663</t>
        </is>
      </c>
      <c r="K1030" s="75" t="inlineStr">
        <is>
          <t>Амулеты</t>
        </is>
      </c>
      <c r="L1030" s="22">
        <f>ROUND(100-(F1032/(M1032/100)),0)</f>
        <v/>
      </c>
      <c r="M1030" s="105" t="n">
        <v>130</v>
      </c>
      <c r="N1030" s="105" t="n">
        <v>114</v>
      </c>
      <c r="O1030" s="20" t="inlineStr">
        <is>
          <t>https://magic-kniga.ru/items/16366</t>
        </is>
      </c>
      <c r="Q1030" s="66" t="inlineStr">
        <is>
          <t>Мало</t>
        </is>
      </c>
      <c r="R1030" s="20" t="n">
        <v>5</v>
      </c>
      <c r="V1030" s="36">
        <f>MATCH(R1032,discounts!A:A)</f>
        <v/>
      </c>
      <c r="W1030" s="36">
        <f>ADDRESS(V1032,$F$7+1,,,"discounts")</f>
        <v/>
      </c>
      <c r="X1030" s="36">
        <f>ROUND(IF(ISNA(IF($F$7=0,0,INDIRECT(W1032))),0,IF($F$7=0,0,INDIRECT(W1032))),0)</f>
        <v/>
      </c>
    </row>
    <row r="1031">
      <c r="B1031" s="86" t="n"/>
      <c r="C1031" s="22" t="n">
        <v>16368</v>
      </c>
      <c r="E1031" s="22" t="inlineStr">
        <is>
          <t>Талисман настольный Меч-кладенец акрил</t>
        </is>
      </c>
      <c r="F1031" s="105">
        <f>ROUNDUP(N1033-(N1033/100*X1033),0)</f>
        <v/>
      </c>
      <c r="H1031" s="22" t="inlineStr">
        <is>
          <t>АртСимвол</t>
        </is>
      </c>
      <c r="J1031" s="75" t="inlineStr">
        <is>
          <t>2100000163687</t>
        </is>
      </c>
      <c r="K1031" s="75" t="inlineStr">
        <is>
          <t>Амулеты</t>
        </is>
      </c>
      <c r="L1031" s="22">
        <f>ROUND(100-(F1033/(M1033/100)),0)</f>
        <v/>
      </c>
      <c r="M1031" s="105" t="n">
        <v>130</v>
      </c>
      <c r="N1031" s="105" t="n">
        <v>114</v>
      </c>
      <c r="O1031" s="20" t="inlineStr">
        <is>
          <t>https://magic-kniga.ru/items/16368</t>
        </is>
      </c>
      <c r="Q1031" s="66" t="inlineStr">
        <is>
          <t>Мало</t>
        </is>
      </c>
      <c r="R1031" s="20" t="n">
        <v>5</v>
      </c>
      <c r="V1031" s="36">
        <f>MATCH(R1033,discounts!A:A)</f>
        <v/>
      </c>
      <c r="W1031" s="36">
        <f>ADDRESS(V1033,$F$7+1,,,"discounts")</f>
        <v/>
      </c>
      <c r="X1031" s="36">
        <f>ROUND(IF(ISNA(IF($F$7=0,0,INDIRECT(W1033))),0,IF($F$7=0,0,INDIRECT(W1033))),0)</f>
        <v/>
      </c>
    </row>
    <row r="1032">
      <c r="B1032" s="86" t="n"/>
      <c r="C1032" s="22" t="n">
        <v>16369</v>
      </c>
      <c r="E1032" s="22" t="inlineStr">
        <is>
          <t>Талисман настольный Илья Муромец акрил</t>
        </is>
      </c>
      <c r="F1032" s="105">
        <f>ROUNDUP(N1034-(N1034/100*X1034),0)</f>
        <v/>
      </c>
      <c r="H1032" s="22" t="inlineStr">
        <is>
          <t>АртСимвол</t>
        </is>
      </c>
      <c r="J1032" s="75" t="inlineStr">
        <is>
          <t>2100000163694</t>
        </is>
      </c>
      <c r="K1032" s="75" t="inlineStr">
        <is>
          <t>Амулеты</t>
        </is>
      </c>
      <c r="L1032" s="22">
        <f>ROUND(100-(F1034/(M1034/100)),0)</f>
        <v/>
      </c>
      <c r="M1032" s="105" t="n">
        <v>130</v>
      </c>
      <c r="N1032" s="105" t="n">
        <v>114</v>
      </c>
      <c r="O1032" s="20" t="inlineStr">
        <is>
          <t>https://magic-kniga.ru/items/16369</t>
        </is>
      </c>
      <c r="Q1032" s="66" t="inlineStr">
        <is>
          <t>Мало</t>
        </is>
      </c>
      <c r="R1032" s="20" t="n">
        <v>5</v>
      </c>
      <c r="V1032" s="36">
        <f>MATCH(R1034,discounts!A:A)</f>
        <v/>
      </c>
      <c r="W1032" s="36">
        <f>ADDRESS(V1034,$F$7+1,,,"discounts")</f>
        <v/>
      </c>
      <c r="X1032" s="36">
        <f>ROUND(IF(ISNA(IF($F$7=0,0,INDIRECT(W1034))),0,IF($F$7=0,0,INDIRECT(W1034))),0)</f>
        <v/>
      </c>
    </row>
    <row r="1033">
      <c r="B1033" s="86" t="n"/>
      <c r="C1033" s="22" t="n">
        <v>16370</v>
      </c>
      <c r="E1033" s="22" t="inlineStr">
        <is>
          <t>Талисман настольный Царевна-лебедь</t>
        </is>
      </c>
      <c r="F1033" s="105">
        <f>ROUNDUP(N1035-(N1035/100*X1035),0)</f>
        <v/>
      </c>
      <c r="H1033" s="22" t="inlineStr">
        <is>
          <t>АртСимвол</t>
        </is>
      </c>
      <c r="J1033" s="75" t="inlineStr">
        <is>
          <t>2100000163700</t>
        </is>
      </c>
      <c r="K1033" s="75" t="inlineStr">
        <is>
          <t>Амулеты</t>
        </is>
      </c>
      <c r="L1033" s="22">
        <f>ROUND(100-(F1035/(M1035/100)),0)</f>
        <v/>
      </c>
      <c r="M1033" s="105" t="n">
        <v>130</v>
      </c>
      <c r="N1033" s="105" t="n">
        <v>114</v>
      </c>
      <c r="O1033" s="20" t="inlineStr">
        <is>
          <t>https://magic-kniga.ru/items/16370</t>
        </is>
      </c>
      <c r="Q1033" s="66" t="inlineStr">
        <is>
          <t>Мало</t>
        </is>
      </c>
      <c r="R1033" s="20" t="n">
        <v>5</v>
      </c>
      <c r="V1033" s="36">
        <f>MATCH(R1035,discounts!A:A)</f>
        <v/>
      </c>
      <c r="W1033" s="36">
        <f>ADDRESS(V1035,$F$7+1,,,"discounts")</f>
        <v/>
      </c>
      <c r="X1033" s="36">
        <f>ROUND(IF(ISNA(IF($F$7=0,0,INDIRECT(W1035))),0,IF($F$7=0,0,INDIRECT(W1035))),0)</f>
        <v/>
      </c>
    </row>
    <row r="1034">
      <c r="B1034" s="86" t="n"/>
      <c r="C1034" s="22" t="n">
        <v>16373</v>
      </c>
      <c r="E1034" s="22" t="inlineStr">
        <is>
          <t>Талисман настольный Огниво</t>
        </is>
      </c>
      <c r="F1034" s="105">
        <f>ROUNDUP(N1036-(N1036/100*X1036),0)</f>
        <v/>
      </c>
      <c r="H1034" s="22" t="inlineStr">
        <is>
          <t>АртСимвол</t>
        </is>
      </c>
      <c r="J1034" s="75" t="inlineStr">
        <is>
          <t>2100000163731</t>
        </is>
      </c>
      <c r="K1034" s="75" t="inlineStr">
        <is>
          <t>Амулеты</t>
        </is>
      </c>
      <c r="L1034" s="22">
        <f>ROUND(100-(F1036/(M1036/100)),0)</f>
        <v/>
      </c>
      <c r="M1034" s="105" t="n">
        <v>190</v>
      </c>
      <c r="N1034" s="105" t="n">
        <v>166</v>
      </c>
      <c r="O1034" s="20" t="inlineStr">
        <is>
          <t>https://magic-kniga.ru/items/16373</t>
        </is>
      </c>
      <c r="Q1034" s="66" t="inlineStr">
        <is>
          <t>Мало</t>
        </is>
      </c>
      <c r="R1034" s="20" t="n">
        <v>5</v>
      </c>
      <c r="V1034" s="36">
        <f>MATCH(R1036,discounts!A:A)</f>
        <v/>
      </c>
      <c r="W1034" s="36">
        <f>ADDRESS(V1036,$F$7+1,,,"discounts")</f>
        <v/>
      </c>
      <c r="X1034" s="36">
        <f>ROUND(IF(ISNA(IF($F$7=0,0,INDIRECT(W1036))),0,IF($F$7=0,0,INDIRECT(W1036))),0)</f>
        <v/>
      </c>
    </row>
    <row r="1035">
      <c r="B1035" s="86" t="n"/>
      <c r="C1035" s="22" t="n">
        <v>16374</v>
      </c>
      <c r="E1035" s="22" t="inlineStr">
        <is>
          <t>Талисман настольный Летучий корабль</t>
        </is>
      </c>
      <c r="F1035" s="105">
        <f>ROUNDUP(N1037-(N1037/100*X1037),0)</f>
        <v/>
      </c>
      <c r="H1035" s="22" t="inlineStr">
        <is>
          <t>АртСимвол</t>
        </is>
      </c>
      <c r="J1035" s="75" t="inlineStr">
        <is>
          <t>2100000163748</t>
        </is>
      </c>
      <c r="K1035" s="75" t="inlineStr">
        <is>
          <t>Амулеты</t>
        </is>
      </c>
      <c r="L1035" s="22">
        <f>ROUND(100-(F1037/(M1037/100)),0)</f>
        <v/>
      </c>
      <c r="M1035" s="105" t="n">
        <v>200</v>
      </c>
      <c r="N1035" s="105" t="n">
        <v>174</v>
      </c>
      <c r="O1035" s="20" t="inlineStr">
        <is>
          <t>https://magic-kniga.ru/items/16374</t>
        </is>
      </c>
      <c r="Q1035" s="66" t="inlineStr">
        <is>
          <t>Мало</t>
        </is>
      </c>
      <c r="R1035" s="20" t="n">
        <v>5</v>
      </c>
      <c r="V1035" s="36">
        <f>MATCH(R1037,discounts!A:A)</f>
        <v/>
      </c>
      <c r="W1035" s="36">
        <f>ADDRESS(V1037,$F$7+1,,,"discounts")</f>
        <v/>
      </c>
      <c r="X1035" s="36">
        <f>ROUND(IF(ISNA(IF($F$7=0,0,INDIRECT(W1037))),0,IF($F$7=0,0,INDIRECT(W1037))),0)</f>
        <v/>
      </c>
    </row>
    <row r="1036">
      <c r="B1036" s="86" t="n"/>
      <c r="C1036" s="22" t="n">
        <v>16379</v>
      </c>
      <c r="E1036" s="22" t="inlineStr">
        <is>
          <t>Талисман настольный Сапоги-скороходы акрил</t>
        </is>
      </c>
      <c r="F1036" s="105">
        <f>ROUNDUP(N1038-(N1038/100*X1038),0)</f>
        <v/>
      </c>
      <c r="H1036" s="22" t="inlineStr">
        <is>
          <t>АртСимвол</t>
        </is>
      </c>
      <c r="J1036" s="75" t="inlineStr">
        <is>
          <t>2100000163793</t>
        </is>
      </c>
      <c r="K1036" s="75" t="inlineStr">
        <is>
          <t>Амулеты</t>
        </is>
      </c>
      <c r="L1036" s="22">
        <f>ROUND(100-(F1038/(M1038/100)),0)</f>
        <v/>
      </c>
      <c r="M1036" s="105" t="n">
        <v>200</v>
      </c>
      <c r="N1036" s="105" t="n">
        <v>174</v>
      </c>
      <c r="O1036" s="20" t="inlineStr">
        <is>
          <t>https://magic-kniga.ru/items/16379</t>
        </is>
      </c>
      <c r="Q1036" s="66" t="inlineStr">
        <is>
          <t>Мало</t>
        </is>
      </c>
      <c r="R1036" s="20" t="n">
        <v>5</v>
      </c>
      <c r="V1036" s="36">
        <f>MATCH(R1038,discounts!A:A)</f>
        <v/>
      </c>
      <c r="W1036" s="36">
        <f>ADDRESS(V1038,$F$7+1,,,"discounts")</f>
        <v/>
      </c>
      <c r="X1036" s="36">
        <f>ROUND(IF(ISNA(IF($F$7=0,0,INDIRECT(W1038))),0,IF($F$7=0,0,INDIRECT(W1038))),0)</f>
        <v/>
      </c>
    </row>
    <row r="1037">
      <c r="B1037" s="86" t="n"/>
      <c r="C1037" s="22" t="n">
        <v>16390</v>
      </c>
      <c r="E1037" s="22" t="inlineStr">
        <is>
          <t>Талисман настольный Лев</t>
        </is>
      </c>
      <c r="F1037" s="105">
        <f>ROUNDUP(N1039-(N1039/100*X1039),0)</f>
        <v/>
      </c>
      <c r="H1037" s="22" t="inlineStr">
        <is>
          <t>АртСимвол</t>
        </is>
      </c>
      <c r="J1037" s="75" t="inlineStr">
        <is>
          <t>2100000163908</t>
        </is>
      </c>
      <c r="K1037" s="75" t="inlineStr">
        <is>
          <t>Амулеты</t>
        </is>
      </c>
      <c r="L1037" s="22">
        <f>ROUND(100-(F1039/(M1039/100)),0)</f>
        <v/>
      </c>
      <c r="M1037" s="105" t="n">
        <v>250</v>
      </c>
      <c r="N1037" s="105" t="n">
        <v>218</v>
      </c>
      <c r="O1037" s="20" t="inlineStr">
        <is>
          <t>https://magic-kniga.ru/items/16390</t>
        </is>
      </c>
      <c r="Q1037" s="66" t="inlineStr">
        <is>
          <t>Мало</t>
        </is>
      </c>
      <c r="R1037" s="20" t="n">
        <v>7</v>
      </c>
      <c r="V1037" s="36">
        <f>MATCH(R1039,discounts!A:A)</f>
        <v/>
      </c>
      <c r="W1037" s="36">
        <f>ADDRESS(V1039,$F$7+1,,,"discounts")</f>
        <v/>
      </c>
      <c r="X1037" s="36">
        <f>ROUND(IF(ISNA(IF($F$7=0,0,INDIRECT(W1039))),0,IF($F$7=0,0,INDIRECT(W1039))),0)</f>
        <v/>
      </c>
    </row>
    <row r="1038">
      <c r="B1038" s="86" t="n"/>
      <c r="C1038" s="22" t="n">
        <v>17628</v>
      </c>
      <c r="E1038" s="22" t="inlineStr">
        <is>
          <t>Подкова благополучия Дуб, бук, 6x8 см</t>
        </is>
      </c>
      <c r="F1038" s="105">
        <f>ROUNDUP(N1040-(N1040/100*X1040),0)</f>
        <v/>
      </c>
      <c r="H1038" s="22" t="inlineStr">
        <is>
          <t>АртСимвол</t>
        </is>
      </c>
      <c r="J1038" s="75" t="inlineStr">
        <is>
          <t>2100000176281</t>
        </is>
      </c>
      <c r="K1038" s="75" t="inlineStr">
        <is>
          <t>Амулеты</t>
        </is>
      </c>
      <c r="L1038" s="22">
        <f>ROUND(100-(F1040/(M1040/100)),0)</f>
        <v/>
      </c>
      <c r="M1038" s="105" t="n">
        <v>1191</v>
      </c>
      <c r="N1038" s="105" t="n">
        <v>1037</v>
      </c>
      <c r="O1038" s="20" t="inlineStr">
        <is>
          <t>https://magic-kniga.ru/items/17628</t>
        </is>
      </c>
      <c r="Q1038" s="66" t="inlineStr">
        <is>
          <t>Мало</t>
        </is>
      </c>
      <c r="R1038" s="20" t="n">
        <v>7</v>
      </c>
      <c r="V1038" s="36">
        <f>MATCH(R1040,discounts!A:A)</f>
        <v/>
      </c>
      <c r="W1038" s="36">
        <f>ADDRESS(V1040,$F$7+1,,,"discounts")</f>
        <v/>
      </c>
      <c r="X1038" s="36">
        <f>ROUND(IF(ISNA(IF($F$7=0,0,INDIRECT(W1040))),0,IF($F$7=0,0,INDIRECT(W1040))),0)</f>
        <v/>
      </c>
    </row>
    <row r="1039">
      <c r="B1039" s="86" t="n"/>
      <c r="C1039" s="22" t="n">
        <v>17638</v>
      </c>
      <c r="E1039" s="22" t="inlineStr">
        <is>
          <t>Подкова благополучия Алатырь, бук, 6x8 см</t>
        </is>
      </c>
      <c r="F1039" s="105">
        <f>ROUNDUP(N1041-(N1041/100*X1041),0)</f>
        <v/>
      </c>
      <c r="H1039" s="22" t="inlineStr">
        <is>
          <t>АртСимвол</t>
        </is>
      </c>
      <c r="J1039" s="75" t="inlineStr">
        <is>
          <t>2100000176380</t>
        </is>
      </c>
      <c r="K1039" s="75" t="inlineStr">
        <is>
          <t>Амулеты</t>
        </is>
      </c>
      <c r="L1039" s="22">
        <f>ROUND(100-(F1041/(M1041/100)),0)</f>
        <v/>
      </c>
      <c r="M1039" s="105" t="n">
        <v>1191</v>
      </c>
      <c r="N1039" s="105" t="n">
        <v>1037</v>
      </c>
      <c r="O1039" s="20" t="inlineStr">
        <is>
          <t>https://magic-kniga.ru/items/17638</t>
        </is>
      </c>
      <c r="Q1039" s="66" t="inlineStr">
        <is>
          <t>Мало</t>
        </is>
      </c>
      <c r="R1039" s="20" t="n">
        <v>7</v>
      </c>
      <c r="V1039" s="36">
        <f>MATCH(R1041,discounts!A:A)</f>
        <v/>
      </c>
      <c r="W1039" s="36">
        <f>ADDRESS(V1041,$F$7+1,,,"discounts")</f>
        <v/>
      </c>
      <c r="X1039" s="36">
        <f>ROUND(IF(ISNA(IF($F$7=0,0,INDIRECT(W1041))),0,IF($F$7=0,0,INDIRECT(W1041))),0)</f>
        <v/>
      </c>
    </row>
    <row r="1040">
      <c r="B1040" s="86" t="n"/>
      <c r="C1040" s="22" t="n">
        <v>17646</v>
      </c>
      <c r="E1040" s="22" t="inlineStr">
        <is>
          <t>Подкова благополучия Хляби небесные, бук, 6x8 см</t>
        </is>
      </c>
      <c r="F1040" s="105">
        <f>ROUNDUP(N1042-(N1042/100*X1042),0)</f>
        <v/>
      </c>
      <c r="H1040" s="22" t="inlineStr">
        <is>
          <t>АртСимвол</t>
        </is>
      </c>
      <c r="J1040" s="75" t="inlineStr">
        <is>
          <t>2100000176465</t>
        </is>
      </c>
      <c r="K1040" s="75" t="inlineStr">
        <is>
          <t>Амулеты</t>
        </is>
      </c>
      <c r="L1040" s="22">
        <f>ROUND(100-(F1042/(M1042/100)),0)</f>
        <v/>
      </c>
      <c r="M1040" s="105" t="n">
        <v>1191</v>
      </c>
      <c r="N1040" s="105" t="n">
        <v>1037</v>
      </c>
      <c r="O1040" s="20" t="inlineStr">
        <is>
          <t>https://magic-kniga.ru/items/17646</t>
        </is>
      </c>
      <c r="Q1040" s="66" t="inlineStr">
        <is>
          <t>Мало</t>
        </is>
      </c>
      <c r="R1040" s="20" t="n">
        <v>7</v>
      </c>
      <c r="V1040" s="36">
        <f>MATCH(R1042,discounts!A:A)</f>
        <v/>
      </c>
      <c r="W1040" s="36">
        <f>ADDRESS(V1042,$F$7+1,,,"discounts")</f>
        <v/>
      </c>
      <c r="X1040" s="36">
        <f>ROUND(IF(ISNA(IF($F$7=0,0,INDIRECT(W1042))),0,IF($F$7=0,0,INDIRECT(W1042))),0)</f>
        <v/>
      </c>
    </row>
    <row r="1041">
      <c r="B1041" s="86" t="n"/>
      <c r="C1041" s="22" t="n">
        <v>17717</v>
      </c>
      <c r="E1041" s="22" t="inlineStr">
        <is>
          <t>Амулет Жемчужина желаний, (мед\сталь)</t>
        </is>
      </c>
      <c r="F1041" s="105">
        <f>ROUNDUP(N1043-(N1043/100*X1043),0)</f>
        <v/>
      </c>
      <c r="H1041" s="22" t="inlineStr">
        <is>
          <t>АртСимвол</t>
        </is>
      </c>
      <c r="J1041" s="75" t="inlineStr">
        <is>
          <t>2100000177172</t>
        </is>
      </c>
      <c r="K1041" s="75" t="inlineStr">
        <is>
          <t>Амулеты</t>
        </is>
      </c>
      <c r="L1041" s="22">
        <f>ROUND(100-(F1043/(M1043/100)),0)</f>
        <v/>
      </c>
      <c r="M1041" s="105" t="n">
        <v>519</v>
      </c>
      <c r="N1041" s="105" t="n">
        <v>452</v>
      </c>
      <c r="O1041" s="20" t="inlineStr">
        <is>
          <t>https://magic-kniga.ru/items/17717</t>
        </is>
      </c>
      <c r="Q1041" s="66" t="inlineStr">
        <is>
          <t>Мало</t>
        </is>
      </c>
      <c r="R1041" s="20" t="n">
        <v>5</v>
      </c>
      <c r="V1041" s="36">
        <f>MATCH(R1043,discounts!A:A)</f>
        <v/>
      </c>
      <c r="W1041" s="36">
        <f>ADDRESS(V1043,$F$7+1,,,"discounts")</f>
        <v/>
      </c>
      <c r="X1041" s="36">
        <f>ROUND(IF(ISNA(IF($F$7=0,0,INDIRECT(W1043))),0,IF($F$7=0,0,INDIRECT(W1043))),0)</f>
        <v/>
      </c>
    </row>
    <row r="1042">
      <c r="B1042" s="86" t="n"/>
      <c r="C1042" s="22" t="n">
        <v>17720</v>
      </c>
      <c r="E1042" s="22" t="inlineStr">
        <is>
          <t>Амулет Голубка, (мед\сталь)</t>
        </is>
      </c>
      <c r="F1042" s="105">
        <f>ROUNDUP(N1044-(N1044/100*X1044),0)</f>
        <v/>
      </c>
      <c r="H1042" s="22" t="inlineStr">
        <is>
          <t>АртСимвол</t>
        </is>
      </c>
      <c r="J1042" s="75" t="inlineStr">
        <is>
          <t>2100000177202</t>
        </is>
      </c>
      <c r="K1042" s="75" t="inlineStr">
        <is>
          <t>Амулеты</t>
        </is>
      </c>
      <c r="L1042" s="22">
        <f>ROUND(100-(F1044/(M1044/100)),0)</f>
        <v/>
      </c>
      <c r="M1042" s="105" t="n">
        <v>519</v>
      </c>
      <c r="N1042" s="105" t="n">
        <v>452</v>
      </c>
      <c r="O1042" s="20" t="inlineStr">
        <is>
          <t>https://magic-kniga.ru/items/17720</t>
        </is>
      </c>
      <c r="Q1042" s="66" t="inlineStr">
        <is>
          <t>Мало</t>
        </is>
      </c>
      <c r="R1042" s="20" t="n">
        <v>7</v>
      </c>
      <c r="V1042" s="36">
        <f>MATCH(R1044,discounts!A:A)</f>
        <v/>
      </c>
      <c r="W1042" s="36">
        <f>ADDRESS(V1044,$F$7+1,,,"discounts")</f>
        <v/>
      </c>
      <c r="X1042" s="36">
        <f>ROUND(IF(ISNA(IF($F$7=0,0,INDIRECT(W1044))),0,IF($F$7=0,0,INDIRECT(W1044))),0)</f>
        <v/>
      </c>
    </row>
    <row r="1043">
      <c r="B1043" s="86" t="n"/>
      <c r="C1043" s="22" t="n">
        <v>17737</v>
      </c>
      <c r="E1043" s="22" t="inlineStr">
        <is>
          <t>Амулет Ловец долголетия, бук, 7х6 см</t>
        </is>
      </c>
      <c r="F1043" s="105">
        <f>ROUNDUP(N1045-(N1045/100*X1045),0)</f>
        <v/>
      </c>
      <c r="H1043" s="22" t="inlineStr">
        <is>
          <t>АртСимвол</t>
        </is>
      </c>
      <c r="J1043" s="75" t="inlineStr">
        <is>
          <t>2100000177370</t>
        </is>
      </c>
      <c r="K1043" s="75" t="inlineStr">
        <is>
          <t>Амулеты</t>
        </is>
      </c>
      <c r="L1043" s="22">
        <f>ROUND(100-(F1045/(M1045/100)),0)</f>
        <v/>
      </c>
      <c r="M1043" s="105" t="n">
        <v>107</v>
      </c>
      <c r="N1043" s="105" t="n">
        <v>94</v>
      </c>
      <c r="O1043" s="20" t="inlineStr">
        <is>
          <t>https://magic-kniga.ru/items/17737</t>
        </is>
      </c>
      <c r="Q1043" s="66" t="inlineStr">
        <is>
          <t>Мало</t>
        </is>
      </c>
      <c r="R1043" s="20" t="n">
        <v>5</v>
      </c>
      <c r="V1043" s="36">
        <f>MATCH(R1045,discounts!A:A)</f>
        <v/>
      </c>
      <c r="W1043" s="36">
        <f>ADDRESS(V1045,$F$7+1,,,"discounts")</f>
        <v/>
      </c>
      <c r="X1043" s="36">
        <f>ROUND(IF(ISNA(IF($F$7=0,0,INDIRECT(W1045))),0,IF($F$7=0,0,INDIRECT(W1045))),0)</f>
        <v/>
      </c>
    </row>
    <row r="1044">
      <c r="B1044" s="86" t="n"/>
      <c r="C1044" s="22" t="n">
        <v>17743</v>
      </c>
      <c r="E1044" s="22" t="inlineStr">
        <is>
          <t>Амулет Ловец карьеры, бук, 7х6 см</t>
        </is>
      </c>
      <c r="F1044" s="105">
        <f>ROUNDUP(N1046-(N1046/100*X1046),0)</f>
        <v/>
      </c>
      <c r="H1044" s="22" t="inlineStr">
        <is>
          <t>АртСимвол</t>
        </is>
      </c>
      <c r="J1044" s="75" t="inlineStr">
        <is>
          <t>2100000177431</t>
        </is>
      </c>
      <c r="K1044" s="75" t="inlineStr">
        <is>
          <t>Амулеты</t>
        </is>
      </c>
      <c r="L1044" s="22">
        <f>ROUND(100-(F1046/(M1046/100)),0)</f>
        <v/>
      </c>
      <c r="M1044" s="105" t="n">
        <v>107</v>
      </c>
      <c r="N1044" s="105" t="n">
        <v>94</v>
      </c>
      <c r="O1044" s="20" t="inlineStr">
        <is>
          <t>https://magic-kniga.ru/items/17743</t>
        </is>
      </c>
      <c r="Q1044" s="66" t="inlineStr">
        <is>
          <t>Мало</t>
        </is>
      </c>
      <c r="R1044" s="20" t="n">
        <v>5</v>
      </c>
      <c r="V1044" s="36">
        <f>MATCH(R1046,discounts!A:A)</f>
        <v/>
      </c>
      <c r="W1044" s="36">
        <f>ADDRESS(V1046,$F$7+1,,,"discounts")</f>
        <v/>
      </c>
      <c r="X1044" s="36">
        <f>ROUND(IF(ISNA(IF($F$7=0,0,INDIRECT(W1046))),0,IF($F$7=0,0,INDIRECT(W1046))),0)</f>
        <v/>
      </c>
    </row>
    <row r="1045">
      <c r="B1045" s="86" t="n"/>
      <c r="C1045" s="22" t="n">
        <v>24713</v>
      </c>
      <c r="E1045" s="22" t="inlineStr">
        <is>
          <t>Амулет защитный Крест Скади</t>
        </is>
      </c>
      <c r="F1045" s="105">
        <f>ROUNDUP(N1047-(N1047/100*X1047),0)</f>
        <v/>
      </c>
      <c r="H1045" s="22" t="inlineStr">
        <is>
          <t>Giftman</t>
        </is>
      </c>
      <c r="J1045" s="75" t="inlineStr">
        <is>
          <t>4690498096294</t>
        </is>
      </c>
      <c r="K1045" s="75" t="inlineStr">
        <is>
          <t>Амулеты</t>
        </is>
      </c>
      <c r="L1045" s="22">
        <f>ROUND(100-(F1047/(M1047/100)),0)</f>
        <v/>
      </c>
      <c r="M1045" s="105" t="n">
        <v>519</v>
      </c>
      <c r="N1045" s="105" t="n">
        <v>452</v>
      </c>
      <c r="O1045" s="20" t="inlineStr">
        <is>
          <t>https://magic-kniga.ru/items/24713</t>
        </is>
      </c>
      <c r="Q1045" s="66" t="inlineStr">
        <is>
          <t>Мало</t>
        </is>
      </c>
      <c r="R1045" s="20" t="n">
        <v>13</v>
      </c>
      <c r="V1045" s="36">
        <f>MATCH(R1047,discounts!A:A)</f>
        <v/>
      </c>
      <c r="W1045" s="36">
        <f>ADDRESS(V1047,$F$7+1,,,"discounts")</f>
        <v/>
      </c>
      <c r="X1045" s="36">
        <f>ROUND(IF(ISNA(IF($F$7=0,0,INDIRECT(W1047))),0,IF($F$7=0,0,INDIRECT(W1047))),0)</f>
        <v/>
      </c>
    </row>
    <row r="1046" ht="15" customHeight="1">
      <c r="B1046" s="88" t="inlineStr">
        <is>
          <t>Магия Славян</t>
        </is>
      </c>
    </row>
    <row r="1047">
      <c r="B1047" s="86" t="n"/>
      <c r="C1047" s="22" t="n">
        <v>26147</v>
      </c>
      <c r="E1047" s="22" t="inlineStr">
        <is>
          <t>Домовой, наклейка из смолы</t>
        </is>
      </c>
      <c r="F1047" s="105">
        <f>ROUNDUP(N1049-(N1049/100*X1049),0)</f>
        <v/>
      </c>
      <c r="H1047" s="22" t="inlineStr">
        <is>
          <t>АртСимвол</t>
        </is>
      </c>
      <c r="J1047" s="75" t="inlineStr">
        <is>
          <t>2100000261475</t>
        </is>
      </c>
      <c r="K1047" s="75" t="inlineStr">
        <is>
          <t>Амулеты</t>
        </is>
      </c>
      <c r="L1047" s="22">
        <f>ROUND(100-(F1049/(M1049/100)),0)</f>
        <v/>
      </c>
      <c r="M1047" s="105" t="n">
        <v>248</v>
      </c>
      <c r="N1047" s="105" t="n">
        <v>216</v>
      </c>
      <c r="O1047" s="20" t="inlineStr">
        <is>
          <t>https://magic-kniga.ru/items/26147</t>
        </is>
      </c>
      <c r="Q1047" s="66" t="inlineStr">
        <is>
          <t>Мало</t>
        </is>
      </c>
      <c r="R1047" s="20" t="n">
        <v>7</v>
      </c>
      <c r="V1047" s="36">
        <f>MATCH(R1049,discounts!A:A)</f>
        <v/>
      </c>
      <c r="W1047" s="36">
        <f>ADDRESS(V1049,$F$7+1,,,"discounts")</f>
        <v/>
      </c>
      <c r="X1047" s="36">
        <f>ROUND(IF(ISNA(IF($F$7=0,0,INDIRECT(W1049))),0,IF($F$7=0,0,INDIRECT(W1049))),0)</f>
        <v/>
      </c>
    </row>
    <row r="1048">
      <c r="B1048" s="86" t="n"/>
      <c r="C1048" s="22" t="n">
        <v>20990</v>
      </c>
      <c r="E1048" s="22" t="inlineStr">
        <is>
          <t>Амулет защитный Свадебник</t>
        </is>
      </c>
      <c r="F1048" s="105">
        <f>ROUNDUP(N1050-(N1050/100*X1050),0)</f>
        <v/>
      </c>
      <c r="H1048" s="22" t="inlineStr">
        <is>
          <t>Giftman</t>
        </is>
      </c>
      <c r="J1048" s="75" t="inlineStr">
        <is>
          <t>4690498065405</t>
        </is>
      </c>
      <c r="K1048" s="75" t="inlineStr">
        <is>
          <t>Амулеты</t>
        </is>
      </c>
      <c r="L1048" s="22">
        <f>ROUND(100-(F1050/(M1050/100)),0)</f>
        <v/>
      </c>
      <c r="M1048" s="105" t="n">
        <v>200</v>
      </c>
      <c r="N1048" s="105" t="n">
        <v>174</v>
      </c>
      <c r="O1048" s="20" t="inlineStr">
        <is>
          <t>https://magic-kniga.ru/items/20990</t>
        </is>
      </c>
      <c r="Q1048" s="66" t="inlineStr">
        <is>
          <t>Мало</t>
        </is>
      </c>
      <c r="R1048" s="20" t="n">
        <v>12</v>
      </c>
      <c r="V1048" s="36">
        <f>MATCH(R1050,discounts!A:A)</f>
        <v/>
      </c>
      <c r="W1048" s="36">
        <f>ADDRESS(V1050,$F$7+1,,,"discounts")</f>
        <v/>
      </c>
      <c r="X1048" s="36">
        <f>ROUND(IF(ISNA(IF($F$7=0,0,INDIRECT(W1050))),0,IF($F$7=0,0,INDIRECT(W1050))),0)</f>
        <v/>
      </c>
    </row>
    <row r="1049">
      <c r="B1049" s="86" t="n"/>
      <c r="C1049" s="22" t="n">
        <v>24078</v>
      </c>
      <c r="E1049" s="22" t="inlineStr">
        <is>
          <t>Амулет Чертог Раса, (мед\сталь)</t>
        </is>
      </c>
      <c r="F1049" s="105">
        <f>ROUNDUP(N1051-(N1051/100*X1051),0)</f>
        <v/>
      </c>
      <c r="H1049" s="22" t="inlineStr">
        <is>
          <t>АртСимвол</t>
        </is>
      </c>
      <c r="J1049" s="75" t="inlineStr">
        <is>
          <t>2100000240784</t>
        </is>
      </c>
      <c r="K1049" s="75" t="inlineStr">
        <is>
          <t>Амулеты</t>
        </is>
      </c>
      <c r="L1049" s="22">
        <f>ROUND(100-(F1051/(M1051/100)),0)</f>
        <v/>
      </c>
      <c r="M1049" s="105" t="n">
        <v>574</v>
      </c>
      <c r="N1049" s="105" t="n">
        <v>500</v>
      </c>
      <c r="O1049" s="20" t="inlineStr">
        <is>
          <t>https://magic-kniga.ru/items/24078</t>
        </is>
      </c>
      <c r="Q1049" s="66" t="inlineStr">
        <is>
          <t>Мало</t>
        </is>
      </c>
      <c r="R1049" s="20" t="n">
        <v>7</v>
      </c>
      <c r="V1049" s="36">
        <f>MATCH(R1051,discounts!A:A)</f>
        <v/>
      </c>
      <c r="W1049" s="36">
        <f>ADDRESS(V1051,$F$7+1,,,"discounts")</f>
        <v/>
      </c>
      <c r="X1049" s="36">
        <f>ROUND(IF(ISNA(IF($F$7=0,0,INDIRECT(W1051))),0,IF($F$7=0,0,INDIRECT(W1051))),0)</f>
        <v/>
      </c>
    </row>
    <row r="1050">
      <c r="B1050" s="86" t="n"/>
      <c r="C1050" s="22" t="n">
        <v>24080</v>
      </c>
      <c r="E1050" s="22" t="inlineStr">
        <is>
          <t>Амулет Чертог Щука, (мед\сталь)</t>
        </is>
      </c>
      <c r="F1050" s="105">
        <f>ROUNDUP(N1052-(N1052/100*X1052),0)</f>
        <v/>
      </c>
      <c r="H1050" s="22" t="inlineStr">
        <is>
          <t>АртСимвол</t>
        </is>
      </c>
      <c r="J1050" s="75" t="inlineStr">
        <is>
          <t>2100000240807</t>
        </is>
      </c>
      <c r="K1050" s="75" t="inlineStr">
        <is>
          <t>Амулеты</t>
        </is>
      </c>
      <c r="L1050" s="22">
        <f>ROUND(100-(F1052/(M1052/100)),0)</f>
        <v/>
      </c>
      <c r="M1050" s="105" t="n">
        <v>574</v>
      </c>
      <c r="N1050" s="105" t="n">
        <v>500</v>
      </c>
      <c r="O1050" s="20" t="inlineStr">
        <is>
          <t>https://magic-kniga.ru/items/24080</t>
        </is>
      </c>
      <c r="Q1050" s="66" t="inlineStr">
        <is>
          <t>Мало</t>
        </is>
      </c>
      <c r="R1050" s="20" t="n">
        <v>7</v>
      </c>
      <c r="V1050" s="36">
        <f>MATCH(R1052,discounts!A:A)</f>
        <v/>
      </c>
      <c r="W1050" s="36">
        <f>ADDRESS(V1052,$F$7+1,,,"discounts")</f>
        <v/>
      </c>
      <c r="X1050" s="36">
        <f>ROUND(IF(ISNA(IF($F$7=0,0,INDIRECT(W1052))),0,IF($F$7=0,0,INDIRECT(W1052))),0)</f>
        <v/>
      </c>
    </row>
    <row r="1051">
      <c r="B1051" s="86" t="n"/>
      <c r="C1051" s="22" t="n">
        <v>24085</v>
      </c>
      <c r="E1051" s="22" t="inlineStr">
        <is>
          <t>Амулет Чертог Аист(Бусл), (мед\сталь)</t>
        </is>
      </c>
      <c r="F1051" s="105">
        <f>ROUNDUP(N1053-(N1053/100*X1053),0)</f>
        <v/>
      </c>
      <c r="H1051" s="22" t="inlineStr">
        <is>
          <t>АртСимвол</t>
        </is>
      </c>
      <c r="J1051" s="75" t="inlineStr">
        <is>
          <t>2100000240852</t>
        </is>
      </c>
      <c r="K1051" s="75" t="inlineStr">
        <is>
          <t>Амулеты</t>
        </is>
      </c>
      <c r="L1051" s="22">
        <f>ROUND(100-(F1053/(M1053/100)),0)</f>
        <v/>
      </c>
      <c r="M1051" s="105" t="n">
        <v>574</v>
      </c>
      <c r="N1051" s="105" t="n">
        <v>500</v>
      </c>
      <c r="O1051" s="20" t="inlineStr">
        <is>
          <t>https://magic-kniga.ru/items/24085</t>
        </is>
      </c>
      <c r="Q1051" s="66" t="inlineStr">
        <is>
          <t>Мало</t>
        </is>
      </c>
      <c r="R1051" s="20" t="n">
        <v>7</v>
      </c>
      <c r="V1051" s="36">
        <f>MATCH(R1053,discounts!A:A)</f>
        <v/>
      </c>
      <c r="W1051" s="36">
        <f>ADDRESS(V1053,$F$7+1,,,"discounts")</f>
        <v/>
      </c>
      <c r="X1051" s="36">
        <f>ROUND(IF(ISNA(IF($F$7=0,0,INDIRECT(W1053))),0,IF($F$7=0,0,INDIRECT(W1053))),0)</f>
        <v/>
      </c>
    </row>
    <row r="1052">
      <c r="B1052" s="86" t="n"/>
      <c r="C1052" s="22" t="n">
        <v>24086</v>
      </c>
      <c r="E1052" s="22" t="inlineStr">
        <is>
          <t>Амулет Чертог Финист, (мед\сталь)</t>
        </is>
      </c>
      <c r="F1052" s="105">
        <f>ROUNDUP(N1054-(N1054/100*X1054),0)</f>
        <v/>
      </c>
      <c r="H1052" s="22" t="inlineStr">
        <is>
          <t>АртСимвол</t>
        </is>
      </c>
      <c r="J1052" s="75" t="inlineStr">
        <is>
          <t>2100000240869</t>
        </is>
      </c>
      <c r="K1052" s="75" t="inlineStr">
        <is>
          <t>Амулеты</t>
        </is>
      </c>
      <c r="L1052" s="22">
        <f>ROUND(100-(F1054/(M1054/100)),0)</f>
        <v/>
      </c>
      <c r="M1052" s="105" t="n">
        <v>574</v>
      </c>
      <c r="N1052" s="105" t="n">
        <v>500</v>
      </c>
      <c r="O1052" s="20" t="inlineStr">
        <is>
          <t>https://magic-kniga.ru/items/24086</t>
        </is>
      </c>
      <c r="Q1052" s="66" t="inlineStr">
        <is>
          <t>Мало</t>
        </is>
      </c>
      <c r="R1052" s="20" t="n">
        <v>7</v>
      </c>
      <c r="V1052" s="36">
        <f>MATCH(R1054,discounts!A:A)</f>
        <v/>
      </c>
      <c r="W1052" s="36">
        <f>ADDRESS(V1054,$F$7+1,,,"discounts")</f>
        <v/>
      </c>
      <c r="X1052" s="36">
        <f>ROUND(IF(ISNA(IF($F$7=0,0,INDIRECT(W1054))),0,IF($F$7=0,0,INDIRECT(W1054))),0)</f>
        <v/>
      </c>
    </row>
    <row r="1053">
      <c r="B1053" s="86" t="n"/>
      <c r="C1053" s="22" t="n">
        <v>24087</v>
      </c>
      <c r="E1053" s="22" t="inlineStr">
        <is>
          <t>Амулет Чертог Орел, (мед\сталь)</t>
        </is>
      </c>
      <c r="F1053" s="105">
        <f>ROUNDUP(N1055-(N1055/100*X1055),0)</f>
        <v/>
      </c>
      <c r="H1053" s="22" t="inlineStr">
        <is>
          <t>АртСимвол</t>
        </is>
      </c>
      <c r="J1053" s="75" t="inlineStr">
        <is>
          <t>2100000240876</t>
        </is>
      </c>
      <c r="K1053" s="75" t="inlineStr">
        <is>
          <t>Амулеты</t>
        </is>
      </c>
      <c r="L1053" s="22">
        <f>ROUND(100-(F1055/(M1055/100)),0)</f>
        <v/>
      </c>
      <c r="M1053" s="105" t="n">
        <v>574</v>
      </c>
      <c r="N1053" s="105" t="n">
        <v>500</v>
      </c>
      <c r="O1053" s="20" t="inlineStr">
        <is>
          <t>https://magic-kniga.ru/items/24087</t>
        </is>
      </c>
      <c r="Q1053" s="66" t="inlineStr">
        <is>
          <t>Мало</t>
        </is>
      </c>
      <c r="R1053" s="20" t="n">
        <v>7</v>
      </c>
      <c r="V1053" s="36">
        <f>MATCH(R1055,discounts!A:A)</f>
        <v/>
      </c>
      <c r="W1053" s="36">
        <f>ADDRESS(V1055,$F$7+1,,,"discounts")</f>
        <v/>
      </c>
      <c r="X1053" s="36">
        <f>ROUND(IF(ISNA(IF($F$7=0,0,INDIRECT(W1055))),0,IF($F$7=0,0,INDIRECT(W1055))),0)</f>
        <v/>
      </c>
    </row>
    <row r="1054">
      <c r="B1054" s="86" t="n"/>
      <c r="C1054" s="22" t="n">
        <v>24417</v>
      </c>
      <c r="E1054" s="22" t="inlineStr">
        <is>
          <t>Амулет Счастье и долголетие, (мед\сталь)</t>
        </is>
      </c>
      <c r="F1054" s="105">
        <f>ROUNDUP(N1056-(N1056/100*X1056),0)</f>
        <v/>
      </c>
      <c r="H1054" s="22" t="inlineStr">
        <is>
          <t>АртСимвол</t>
        </is>
      </c>
      <c r="J1054" s="75" t="inlineStr">
        <is>
          <t>2100000244171</t>
        </is>
      </c>
      <c r="K1054" s="75" t="inlineStr">
        <is>
          <t>Амулеты</t>
        </is>
      </c>
      <c r="L1054" s="22">
        <f>ROUND(100-(F1056/(M1056/100)),0)</f>
        <v/>
      </c>
      <c r="M1054" s="105" t="n">
        <v>519</v>
      </c>
      <c r="N1054" s="105" t="n">
        <v>452</v>
      </c>
      <c r="O1054" s="20" t="inlineStr">
        <is>
          <t>https://magic-kniga.ru/items/24417</t>
        </is>
      </c>
      <c r="Q1054" s="66" t="inlineStr">
        <is>
          <t>Мало</t>
        </is>
      </c>
      <c r="R1054" s="20" t="n">
        <v>7</v>
      </c>
      <c r="V1054" s="36">
        <f>MATCH(R1056,discounts!A:A)</f>
        <v/>
      </c>
      <c r="W1054" s="36">
        <f>ADDRESS(V1056,$F$7+1,,,"discounts")</f>
        <v/>
      </c>
      <c r="X1054" s="36">
        <f>ROUND(IF(ISNA(IF($F$7=0,0,INDIRECT(W1056))),0,IF($F$7=0,0,INDIRECT(W1056))),0)</f>
        <v/>
      </c>
    </row>
    <row r="1055">
      <c r="B1055" s="86" t="n"/>
      <c r="C1055" s="22" t="n">
        <v>14561</v>
      </c>
      <c r="E1055" s="22" t="inlineStr">
        <is>
          <t>Талисман подвеска «Свадебник»</t>
        </is>
      </c>
      <c r="F1055" s="105">
        <f>ROUNDUP(N1057-(N1057/100*X1057),0)</f>
        <v/>
      </c>
      <c r="H1055" s="22" t="inlineStr">
        <is>
          <t>АртСимвол</t>
        </is>
      </c>
      <c r="J1055" s="75" t="inlineStr">
        <is>
          <t>2100000145614</t>
        </is>
      </c>
      <c r="K1055" s="75" t="inlineStr">
        <is>
          <t>Амулеты</t>
        </is>
      </c>
      <c r="L1055" s="22">
        <f>ROUND(100-(F1057/(M1057/100)),0)</f>
        <v/>
      </c>
      <c r="M1055" s="105" t="n">
        <v>270</v>
      </c>
      <c r="N1055" s="105" t="n">
        <v>235</v>
      </c>
      <c r="O1055" s="20" t="inlineStr">
        <is>
          <t>https://magic-kniga.ru/items/14561</t>
        </is>
      </c>
      <c r="Q1055" s="66" t="inlineStr">
        <is>
          <t>Мало</t>
        </is>
      </c>
      <c r="R1055" s="20" t="n">
        <v>7</v>
      </c>
      <c r="V1055" s="36">
        <f>MATCH(R1057,discounts!A:A)</f>
        <v/>
      </c>
      <c r="W1055" s="36">
        <f>ADDRESS(V1057,$F$7+1,,,"discounts")</f>
        <v/>
      </c>
      <c r="X1055" s="36">
        <f>ROUND(IF(ISNA(IF($F$7=0,0,INDIRECT(W1057))),0,IF($F$7=0,0,INDIRECT(W1057))),0)</f>
        <v/>
      </c>
    </row>
    <row r="1056">
      <c r="B1056" s="86" t="n"/>
      <c r="C1056" s="22" t="n">
        <v>16331</v>
      </c>
      <c r="E1056" s="22" t="inlineStr">
        <is>
          <t>Талисман настенный Свадебник</t>
        </is>
      </c>
      <c r="F1056" s="105">
        <f>ROUNDUP(N1058-(N1058/100*X1058),0)</f>
        <v/>
      </c>
      <c r="H1056" s="22" t="inlineStr">
        <is>
          <t>Magic-Kniga</t>
        </is>
      </c>
      <c r="J1056" s="75" t="inlineStr">
        <is>
          <t>2100000163311</t>
        </is>
      </c>
      <c r="K1056" s="75" t="inlineStr">
        <is>
          <t>Амулеты</t>
        </is>
      </c>
      <c r="L1056" s="22">
        <f>ROUND(100-(F1058/(M1058/100)),0)</f>
        <v/>
      </c>
      <c r="M1056" s="105" t="n">
        <v>127</v>
      </c>
      <c r="N1056" s="105" t="n">
        <v>111</v>
      </c>
      <c r="O1056" s="20" t="inlineStr">
        <is>
          <t>https://magic-kniga.ru/items/16331</t>
        </is>
      </c>
      <c r="Q1056" s="66" t="inlineStr">
        <is>
          <t>Мало</t>
        </is>
      </c>
      <c r="R1056" s="20" t="n">
        <v>1</v>
      </c>
      <c r="V1056" s="36">
        <f>MATCH(R1058,discounts!A:A)</f>
        <v/>
      </c>
      <c r="W1056" s="36">
        <f>ADDRESS(V1058,$F$7+1,,,"discounts")</f>
        <v/>
      </c>
      <c r="X1056" s="36">
        <f>ROUND(IF(ISNA(IF($F$7=0,0,INDIRECT(W1058))),0,IF($F$7=0,0,INDIRECT(W1058))),0)</f>
        <v/>
      </c>
    </row>
    <row r="1057">
      <c r="B1057" s="86" t="n"/>
      <c r="C1057" s="22" t="n">
        <v>16334</v>
      </c>
      <c r="E1057" s="22" t="inlineStr">
        <is>
          <t>Талисман настенный Лунница с крестом</t>
        </is>
      </c>
      <c r="F1057" s="105">
        <f>ROUNDUP(N1059-(N1059/100*X1059),0)</f>
        <v/>
      </c>
      <c r="H1057" s="22" t="inlineStr">
        <is>
          <t>Magic-Kniga</t>
        </is>
      </c>
      <c r="J1057" s="75" t="inlineStr">
        <is>
          <t>2100000163342</t>
        </is>
      </c>
      <c r="K1057" s="75" t="inlineStr">
        <is>
          <t>Амулеты</t>
        </is>
      </c>
      <c r="L1057" s="22">
        <f>ROUND(100-(F1059/(M1059/100)),0)</f>
        <v/>
      </c>
      <c r="M1057" s="105" t="n">
        <v>127</v>
      </c>
      <c r="N1057" s="105" t="n">
        <v>111</v>
      </c>
      <c r="O1057" s="20" t="inlineStr">
        <is>
          <t>https://magic-kniga.ru/items/16334</t>
        </is>
      </c>
      <c r="Q1057" s="66" t="inlineStr">
        <is>
          <t>Мало</t>
        </is>
      </c>
      <c r="R1057" s="20" t="n">
        <v>1</v>
      </c>
      <c r="V1057" s="36">
        <f>MATCH(R1059,discounts!A:A)</f>
        <v/>
      </c>
      <c r="W1057" s="36">
        <f>ADDRESS(V1059,$F$7+1,,,"discounts")</f>
        <v/>
      </c>
      <c r="X1057" s="36">
        <f>ROUND(IF(ISNA(IF($F$7=0,0,INDIRECT(W1059))),0,IF($F$7=0,0,INDIRECT(W1059))),0)</f>
        <v/>
      </c>
    </row>
    <row r="1058">
      <c r="B1058" s="86" t="n"/>
      <c r="C1058" s="22" t="n">
        <v>16335</v>
      </c>
      <c r="E1058" s="22" t="inlineStr">
        <is>
          <t>Талисман настенный Лунница Макошь</t>
        </is>
      </c>
      <c r="F1058" s="105">
        <f>ROUNDUP(N1060-(N1060/100*X1060),0)</f>
        <v/>
      </c>
      <c r="H1058" s="22" t="inlineStr">
        <is>
          <t>Magic-Kniga</t>
        </is>
      </c>
      <c r="J1058" s="75" t="inlineStr">
        <is>
          <t>2100000163359</t>
        </is>
      </c>
      <c r="K1058" s="75" t="inlineStr">
        <is>
          <t>Амулеты</t>
        </is>
      </c>
      <c r="L1058" s="22">
        <f>ROUND(100-(F1060/(M1060/100)),0)</f>
        <v/>
      </c>
      <c r="M1058" s="105" t="n">
        <v>127</v>
      </c>
      <c r="N1058" s="105" t="n">
        <v>111</v>
      </c>
      <c r="O1058" s="20" t="inlineStr">
        <is>
          <t>https://magic-kniga.ru/items/16335</t>
        </is>
      </c>
      <c r="Q1058" s="66" t="inlineStr">
        <is>
          <t>Мало</t>
        </is>
      </c>
      <c r="R1058" s="20" t="n">
        <v>1</v>
      </c>
      <c r="V1058" s="36">
        <f>MATCH(R1060,discounts!A:A)</f>
        <v/>
      </c>
      <c r="W1058" s="36">
        <f>ADDRESS(V1060,$F$7+1,,,"discounts")</f>
        <v/>
      </c>
      <c r="X1058" s="36">
        <f>ROUND(IF(ISNA(IF($F$7=0,0,INDIRECT(W1060))),0,IF($F$7=0,0,INDIRECT(W1060))),0)</f>
        <v/>
      </c>
    </row>
    <row r="1059">
      <c r="B1059" s="86" t="n"/>
      <c r="C1059" s="22" t="n">
        <v>16343</v>
      </c>
      <c r="E1059" s="22" t="inlineStr">
        <is>
          <t>Талисман настенный Всеславец</t>
        </is>
      </c>
      <c r="F1059" s="105">
        <f>ROUNDUP(N1061-(N1061/100*X1061),0)</f>
        <v/>
      </c>
      <c r="H1059" s="22" t="inlineStr">
        <is>
          <t>Magic-Kniga</t>
        </is>
      </c>
      <c r="J1059" s="75" t="inlineStr">
        <is>
          <t>2100000163434</t>
        </is>
      </c>
      <c r="K1059" s="75" t="inlineStr">
        <is>
          <t>Амулеты</t>
        </is>
      </c>
      <c r="L1059" s="22">
        <f>ROUND(100-(F1061/(M1061/100)),0)</f>
        <v/>
      </c>
      <c r="M1059" s="105" t="n">
        <v>127</v>
      </c>
      <c r="N1059" s="105" t="n">
        <v>111</v>
      </c>
      <c r="O1059" s="20" t="inlineStr">
        <is>
          <t>https://magic-kniga.ru/items/16343</t>
        </is>
      </c>
      <c r="P1059" s="22" t="n">
        <v>27</v>
      </c>
      <c r="Q1059" s="66" t="inlineStr">
        <is>
          <t>Мало</t>
        </is>
      </c>
      <c r="R1059" s="20" t="n">
        <v>1</v>
      </c>
      <c r="V1059" s="36">
        <f>MATCH(R1061,discounts!A:A)</f>
        <v/>
      </c>
      <c r="W1059" s="36">
        <f>ADDRESS(V1061,$F$7+1,,,"discounts")</f>
        <v/>
      </c>
      <c r="X1059" s="36">
        <f>ROUND(IF(ISNA(IF($F$7=0,0,INDIRECT(W1061))),0,IF($F$7=0,0,INDIRECT(W1061))),0)</f>
        <v/>
      </c>
    </row>
    <row r="1060">
      <c r="B1060" s="86" t="n"/>
      <c r="C1060" s="22" t="n">
        <v>16355</v>
      </c>
      <c r="E1060" s="22" t="inlineStr">
        <is>
          <t>Талисман настенный Крест Лады.Колядник</t>
        </is>
      </c>
      <c r="F1060" s="105">
        <f>ROUNDUP(N1062-(N1062/100*X1062),0)</f>
        <v/>
      </c>
      <c r="H1060" s="22" t="inlineStr">
        <is>
          <t>Magic-Kniga</t>
        </is>
      </c>
      <c r="J1060" s="75" t="inlineStr">
        <is>
          <t>2100000163557</t>
        </is>
      </c>
      <c r="K1060" s="75" t="inlineStr">
        <is>
          <t>Амулеты</t>
        </is>
      </c>
      <c r="L1060" s="22">
        <f>ROUND(100-(F1062/(M1062/100)),0)</f>
        <v/>
      </c>
      <c r="M1060" s="105" t="n">
        <v>128</v>
      </c>
      <c r="N1060" s="105" t="n">
        <v>112</v>
      </c>
      <c r="O1060" s="20" t="inlineStr">
        <is>
          <t>https://magic-kniga.ru/items/16355</t>
        </is>
      </c>
      <c r="P1060" s="22" t="n">
        <v>26</v>
      </c>
      <c r="Q1060" s="66" t="inlineStr">
        <is>
          <t>Мало</t>
        </is>
      </c>
      <c r="R1060" s="20" t="n">
        <v>1</v>
      </c>
      <c r="V1060" s="36">
        <f>MATCH(R1062,discounts!A:A)</f>
        <v/>
      </c>
      <c r="W1060" s="36">
        <f>ADDRESS(V1062,$F$7+1,,,"discounts")</f>
        <v/>
      </c>
      <c r="X1060" s="36">
        <f>ROUND(IF(ISNA(IF($F$7=0,0,INDIRECT(W1062))),0,IF($F$7=0,0,INDIRECT(W1062))),0)</f>
        <v/>
      </c>
    </row>
    <row r="1061">
      <c r="B1061" s="86" t="n"/>
      <c r="C1061" s="22" t="n">
        <v>16369</v>
      </c>
      <c r="E1061" s="22" t="inlineStr">
        <is>
          <t>Талисман настольный Илья Муромец акрил</t>
        </is>
      </c>
      <c r="F1061" s="105">
        <f>ROUNDUP(N1063-(N1063/100*X1063),0)</f>
        <v/>
      </c>
      <c r="H1061" s="22" t="inlineStr">
        <is>
          <t>АртСимвол</t>
        </is>
      </c>
      <c r="J1061" s="75" t="inlineStr">
        <is>
          <t>2100000163694</t>
        </is>
      </c>
      <c r="K1061" s="75" t="inlineStr">
        <is>
          <t>Амулеты</t>
        </is>
      </c>
      <c r="L1061" s="22">
        <f>ROUND(100-(F1063/(M1063/100)),0)</f>
        <v/>
      </c>
      <c r="M1061" s="105" t="n">
        <v>130</v>
      </c>
      <c r="N1061" s="105" t="n">
        <v>114</v>
      </c>
      <c r="O1061" s="20" t="inlineStr">
        <is>
          <t>https://magic-kniga.ru/items/16369</t>
        </is>
      </c>
      <c r="Q1061" s="66" t="inlineStr">
        <is>
          <t>Мало</t>
        </is>
      </c>
      <c r="R1061" s="20" t="n">
        <v>5</v>
      </c>
      <c r="V1061" s="36">
        <f>MATCH(R1063,discounts!A:A)</f>
        <v/>
      </c>
      <c r="W1061" s="36">
        <f>ADDRESS(V1063,$F$7+1,,,"discounts")</f>
        <v/>
      </c>
      <c r="X1061" s="36">
        <f>ROUND(IF(ISNA(IF($F$7=0,0,INDIRECT(W1063))),0,IF($F$7=0,0,INDIRECT(W1063))),0)</f>
        <v/>
      </c>
    </row>
    <row r="1062">
      <c r="B1062" s="86" t="n"/>
      <c r="C1062" s="22" t="n">
        <v>16370</v>
      </c>
      <c r="E1062" s="22" t="inlineStr">
        <is>
          <t>Талисман настольный Царевна-лебедь</t>
        </is>
      </c>
      <c r="F1062" s="105">
        <f>ROUNDUP(N1064-(N1064/100*X1064),0)</f>
        <v/>
      </c>
      <c r="H1062" s="22" t="inlineStr">
        <is>
          <t>АртСимвол</t>
        </is>
      </c>
      <c r="J1062" s="75" t="inlineStr">
        <is>
          <t>2100000163700</t>
        </is>
      </c>
      <c r="K1062" s="75" t="inlineStr">
        <is>
          <t>Амулеты</t>
        </is>
      </c>
      <c r="L1062" s="22">
        <f>ROUND(100-(F1064/(M1064/100)),0)</f>
        <v/>
      </c>
      <c r="M1062" s="105" t="n">
        <v>130</v>
      </c>
      <c r="N1062" s="105" t="n">
        <v>114</v>
      </c>
      <c r="O1062" s="20" t="inlineStr">
        <is>
          <t>https://magic-kniga.ru/items/16370</t>
        </is>
      </c>
      <c r="Q1062" s="66" t="inlineStr">
        <is>
          <t>Мало</t>
        </is>
      </c>
      <c r="R1062" s="20" t="n">
        <v>5</v>
      </c>
      <c r="V1062" s="36">
        <f>MATCH(R1064,discounts!A:A)</f>
        <v/>
      </c>
      <c r="W1062" s="36">
        <f>ADDRESS(V1064,$F$7+1,,,"discounts")</f>
        <v/>
      </c>
      <c r="X1062" s="36">
        <f>ROUND(IF(ISNA(IF($F$7=0,0,INDIRECT(W1064))),0,IF($F$7=0,0,INDIRECT(W1064))),0)</f>
        <v/>
      </c>
    </row>
    <row r="1063">
      <c r="B1063" s="86" t="n"/>
      <c r="C1063" s="22" t="n">
        <v>17497</v>
      </c>
      <c r="E1063" s="22" t="inlineStr">
        <is>
          <t>Амулет Земля</t>
        </is>
      </c>
      <c r="F1063" s="105">
        <f>ROUNDUP(N1065-(N1065/100*X1065),0)</f>
        <v/>
      </c>
      <c r="H1063" s="22" t="inlineStr">
        <is>
          <t>АртСимвол</t>
        </is>
      </c>
      <c r="J1063" s="75" t="inlineStr">
        <is>
          <t>2100000174973</t>
        </is>
      </c>
      <c r="K1063" s="75" t="inlineStr">
        <is>
          <t>Амулеты</t>
        </is>
      </c>
      <c r="L1063" s="22">
        <f>ROUND(100-(F1065/(M1065/100)),0)</f>
        <v/>
      </c>
      <c r="M1063" s="105" t="n">
        <v>248</v>
      </c>
      <c r="N1063" s="105" t="n">
        <v>216</v>
      </c>
      <c r="O1063" s="20" t="inlineStr">
        <is>
          <t>https://magic-kniga.ru/items/17497</t>
        </is>
      </c>
      <c r="Q1063" s="66" t="inlineStr">
        <is>
          <t>Мало</t>
        </is>
      </c>
      <c r="R1063" s="20" t="n">
        <v>7</v>
      </c>
      <c r="V1063" s="36">
        <f>MATCH(R1065,discounts!A:A)</f>
        <v/>
      </c>
      <c r="W1063" s="36">
        <f>ADDRESS(V1065,$F$7+1,,,"discounts")</f>
        <v/>
      </c>
      <c r="X1063" s="36">
        <f>ROUND(IF(ISNA(IF($F$7=0,0,INDIRECT(W1065))),0,IF($F$7=0,0,INDIRECT(W1065))),0)</f>
        <v/>
      </c>
    </row>
    <row r="1064">
      <c r="B1064" s="86" t="n"/>
      <c r="C1064" s="22" t="n">
        <v>17498</v>
      </c>
      <c r="E1064" s="22" t="inlineStr">
        <is>
          <t>Амулет Херъ</t>
        </is>
      </c>
      <c r="F1064" s="105">
        <f>ROUNDUP(N1066-(N1066/100*X1066),0)</f>
        <v/>
      </c>
      <c r="H1064" s="22" t="inlineStr">
        <is>
          <t>АртСимвол</t>
        </is>
      </c>
      <c r="J1064" s="75" t="inlineStr">
        <is>
          <t>2100000174980</t>
        </is>
      </c>
      <c r="K1064" s="75" t="inlineStr">
        <is>
          <t>Амулеты</t>
        </is>
      </c>
      <c r="L1064" s="22">
        <f>ROUND(100-(F1066/(M1066/100)),0)</f>
        <v/>
      </c>
      <c r="M1064" s="105" t="n">
        <v>248</v>
      </c>
      <c r="N1064" s="105" t="n">
        <v>216</v>
      </c>
      <c r="O1064" s="20" t="inlineStr">
        <is>
          <t>https://magic-kniga.ru/items/17498</t>
        </is>
      </c>
      <c r="Q1064" s="66" t="inlineStr">
        <is>
          <t>Мало</t>
        </is>
      </c>
      <c r="R1064" s="20" t="n">
        <v>7</v>
      </c>
      <c r="V1064" s="36">
        <f>MATCH(R1066,discounts!A:A)</f>
        <v/>
      </c>
      <c r="W1064" s="36">
        <f>ADDRESS(V1066,$F$7+1,,,"discounts")</f>
        <v/>
      </c>
      <c r="X1064" s="36">
        <f>ROUND(IF(ISNA(IF($F$7=0,0,INDIRECT(W1066))),0,IF($F$7=0,0,INDIRECT(W1066))),0)</f>
        <v/>
      </c>
    </row>
    <row r="1065">
      <c r="B1065" s="86" t="n"/>
      <c r="C1065" s="22" t="n">
        <v>17501</v>
      </c>
      <c r="E1065" s="22" t="inlineStr">
        <is>
          <t>Амулет Живот</t>
        </is>
      </c>
      <c r="F1065" s="105">
        <f>ROUNDUP(N1067-(N1067/100*X1067),0)</f>
        <v/>
      </c>
      <c r="H1065" s="22" t="inlineStr">
        <is>
          <t>АртСимвол</t>
        </is>
      </c>
      <c r="J1065" s="75" t="inlineStr">
        <is>
          <t>2100000175017</t>
        </is>
      </c>
      <c r="K1065" s="75" t="inlineStr">
        <is>
          <t>Амулеты</t>
        </is>
      </c>
      <c r="L1065" s="22">
        <f>ROUND(100-(F1067/(M1067/100)),0)</f>
        <v/>
      </c>
      <c r="M1065" s="105" t="n">
        <v>480</v>
      </c>
      <c r="N1065" s="105" t="n">
        <v>418</v>
      </c>
      <c r="O1065" s="20" t="inlineStr">
        <is>
          <t>https://magic-kniga.ru/items/17501</t>
        </is>
      </c>
      <c r="Q1065" s="66" t="inlineStr">
        <is>
          <t>Мало</t>
        </is>
      </c>
      <c r="R1065" s="20" t="n">
        <v>7</v>
      </c>
      <c r="V1065" s="36">
        <f>MATCH(R1067,discounts!A:A)</f>
        <v/>
      </c>
      <c r="W1065" s="36">
        <f>ADDRESS(V1067,$F$7+1,,,"discounts")</f>
        <v/>
      </c>
      <c r="X1065" s="36">
        <f>ROUND(IF(ISNA(IF($F$7=0,0,INDIRECT(W1067))),0,IF($F$7=0,0,INDIRECT(W1067))),0)</f>
        <v/>
      </c>
    </row>
    <row r="1066">
      <c r="B1066" s="86" t="n"/>
      <c r="C1066" s="22" t="n">
        <v>17502</v>
      </c>
      <c r="E1066" s="22" t="inlineStr">
        <is>
          <t>Амулет Покой</t>
        </is>
      </c>
      <c r="F1066" s="105">
        <f>ROUNDUP(N1068-(N1068/100*X1068),0)</f>
        <v/>
      </c>
      <c r="H1066" s="22" t="inlineStr">
        <is>
          <t>АртСимвол</t>
        </is>
      </c>
      <c r="J1066" s="75" t="inlineStr">
        <is>
          <t>2100000175024</t>
        </is>
      </c>
      <c r="K1066" s="75" t="inlineStr">
        <is>
          <t>Амулеты</t>
        </is>
      </c>
      <c r="L1066" s="22">
        <f>ROUND(100-(F1068/(M1068/100)),0)</f>
        <v/>
      </c>
      <c r="M1066" s="105" t="n">
        <v>480</v>
      </c>
      <c r="N1066" s="105" t="n">
        <v>418</v>
      </c>
      <c r="O1066" s="20" t="inlineStr">
        <is>
          <t>https://magic-kniga.ru/items/17502</t>
        </is>
      </c>
      <c r="Q1066" s="66" t="inlineStr">
        <is>
          <t>Мало</t>
        </is>
      </c>
      <c r="R1066" s="20" t="n">
        <v>7</v>
      </c>
      <c r="V1066" s="36">
        <f>MATCH(R1068,discounts!A:A)</f>
        <v/>
      </c>
      <c r="W1066" s="36">
        <f>ADDRESS(V1068,$F$7+1,,,"discounts")</f>
        <v/>
      </c>
      <c r="X1066" s="36">
        <f>ROUND(IF(ISNA(IF($F$7=0,0,INDIRECT(W1068))),0,IF($F$7=0,0,INDIRECT(W1068))),0)</f>
        <v/>
      </c>
    </row>
    <row r="1067">
      <c r="B1067" s="86" t="n"/>
      <c r="C1067" s="22" t="n">
        <v>17503</v>
      </c>
      <c r="E1067" s="22" t="inlineStr">
        <is>
          <t>Амулет Ша</t>
        </is>
      </c>
      <c r="F1067" s="105">
        <f>ROUNDUP(N1069-(N1069/100*X1069),0)</f>
        <v/>
      </c>
      <c r="H1067" s="22" t="inlineStr">
        <is>
          <t>АртСимвол</t>
        </is>
      </c>
      <c r="J1067" s="75" t="inlineStr">
        <is>
          <t>2100000175031</t>
        </is>
      </c>
      <c r="K1067" s="75" t="inlineStr">
        <is>
          <t>Амулеты</t>
        </is>
      </c>
      <c r="L1067" s="22">
        <f>ROUND(100-(F1069/(M1069/100)),0)</f>
        <v/>
      </c>
      <c r="M1067" s="105" t="n">
        <v>480</v>
      </c>
      <c r="N1067" s="105" t="n">
        <v>418</v>
      </c>
      <c r="O1067" s="20" t="inlineStr">
        <is>
          <t>https://magic-kniga.ru/items/17503</t>
        </is>
      </c>
      <c r="Q1067" s="66" t="inlineStr">
        <is>
          <t>Мало</t>
        </is>
      </c>
      <c r="R1067" s="20" t="n">
        <v>7</v>
      </c>
      <c r="V1067" s="36">
        <f>MATCH(R1069,discounts!A:A)</f>
        <v/>
      </c>
      <c r="W1067" s="36">
        <f>ADDRESS(V1069,$F$7+1,,,"discounts")</f>
        <v/>
      </c>
      <c r="X1067" s="36">
        <f>ROUND(IF(ISNA(IF($F$7=0,0,INDIRECT(W1069))),0,IF($F$7=0,0,INDIRECT(W1069))),0)</f>
        <v/>
      </c>
    </row>
    <row r="1068">
      <c r="B1068" s="86" t="n"/>
      <c r="C1068" s="22" t="n">
        <v>17504</v>
      </c>
      <c r="E1068" s="22" t="inlineStr">
        <is>
          <t>Амулет Арь</t>
        </is>
      </c>
      <c r="F1068" s="105">
        <f>ROUNDUP(N1070-(N1070/100*X1070),0)</f>
        <v/>
      </c>
      <c r="H1068" s="22" t="inlineStr">
        <is>
          <t>АртСимвол</t>
        </is>
      </c>
      <c r="J1068" s="75" t="inlineStr">
        <is>
          <t>2100000175048</t>
        </is>
      </c>
      <c r="K1068" s="75" t="inlineStr">
        <is>
          <t>Амулеты</t>
        </is>
      </c>
      <c r="L1068" s="22">
        <f>ROUND(100-(F1070/(M1070/100)),0)</f>
        <v/>
      </c>
      <c r="M1068" s="105" t="n">
        <v>480</v>
      </c>
      <c r="N1068" s="105" t="n">
        <v>418</v>
      </c>
      <c r="O1068" s="20" t="inlineStr">
        <is>
          <t>https://magic-kniga.ru/items/17504</t>
        </is>
      </c>
      <c r="Q1068" s="66" t="inlineStr">
        <is>
          <t>Мало</t>
        </is>
      </c>
      <c r="R1068" s="20" t="n">
        <v>7</v>
      </c>
      <c r="V1068" s="36">
        <f>MATCH(R1070,discounts!A:A)</f>
        <v/>
      </c>
      <c r="W1068" s="36">
        <f>ADDRESS(V1070,$F$7+1,,,"discounts")</f>
        <v/>
      </c>
      <c r="X1068" s="36">
        <f>ROUND(IF(ISNA(IF($F$7=0,0,INDIRECT(W1070))),0,IF($F$7=0,0,INDIRECT(W1070))),0)</f>
        <v/>
      </c>
    </row>
    <row r="1069">
      <c r="B1069" s="86" t="n"/>
      <c r="C1069" s="22" t="n">
        <v>17505</v>
      </c>
      <c r="E1069" s="22" t="inlineStr">
        <is>
          <t>Амулет Глаголь</t>
        </is>
      </c>
      <c r="F1069" s="105">
        <f>ROUNDUP(N1071-(N1071/100*X1071),0)</f>
        <v/>
      </c>
      <c r="H1069" s="22" t="inlineStr">
        <is>
          <t>АртСимвол</t>
        </is>
      </c>
      <c r="J1069" s="75" t="inlineStr">
        <is>
          <t>2100000175055</t>
        </is>
      </c>
      <c r="K1069" s="75" t="inlineStr">
        <is>
          <t>Амулеты</t>
        </is>
      </c>
      <c r="L1069" s="22">
        <f>ROUND(100-(F1071/(M1071/100)),0)</f>
        <v/>
      </c>
      <c r="M1069" s="105" t="n">
        <v>480</v>
      </c>
      <c r="N1069" s="105" t="n">
        <v>418</v>
      </c>
      <c r="O1069" s="20" t="inlineStr">
        <is>
          <t>https://magic-kniga.ru/items/17505</t>
        </is>
      </c>
      <c r="Q1069" s="66" t="inlineStr">
        <is>
          <t>Мало</t>
        </is>
      </c>
      <c r="R1069" s="20" t="n">
        <v>7</v>
      </c>
      <c r="V1069" s="36">
        <f>MATCH(R1071,discounts!A:A)</f>
        <v/>
      </c>
      <c r="W1069" s="36">
        <f>ADDRESS(V1071,$F$7+1,,,"discounts")</f>
        <v/>
      </c>
      <c r="X1069" s="36">
        <f>ROUND(IF(ISNA(IF($F$7=0,0,INDIRECT(W1071))),0,IF($F$7=0,0,INDIRECT(W1071))),0)</f>
        <v/>
      </c>
    </row>
    <row r="1070">
      <c r="B1070" s="86" t="n"/>
      <c r="C1070" s="22" t="n">
        <v>17506</v>
      </c>
      <c r="E1070" s="22" t="inlineStr">
        <is>
          <t>Амулет Мыслите</t>
        </is>
      </c>
      <c r="F1070" s="105">
        <f>ROUNDUP(N1072-(N1072/100*X1072),0)</f>
        <v/>
      </c>
      <c r="H1070" s="22" t="inlineStr">
        <is>
          <t>АртСимвол</t>
        </is>
      </c>
      <c r="J1070" s="75" t="inlineStr">
        <is>
          <t>2100000175062</t>
        </is>
      </c>
      <c r="K1070" s="75" t="inlineStr">
        <is>
          <t>Амулеты</t>
        </is>
      </c>
      <c r="L1070" s="22">
        <f>ROUND(100-(F1072/(M1072/100)),0)</f>
        <v/>
      </c>
      <c r="M1070" s="105" t="n">
        <v>480</v>
      </c>
      <c r="N1070" s="105" t="n">
        <v>418</v>
      </c>
      <c r="O1070" s="20" t="inlineStr">
        <is>
          <t>https://magic-kniga.ru/items/17506</t>
        </is>
      </c>
      <c r="Q1070" s="66" t="inlineStr">
        <is>
          <t>Мало</t>
        </is>
      </c>
      <c r="R1070" s="20" t="n">
        <v>7</v>
      </c>
      <c r="V1070" s="36">
        <f>MATCH(R1072,discounts!A:A)</f>
        <v/>
      </c>
      <c r="W1070" s="36">
        <f>ADDRESS(V1072,$F$7+1,,,"discounts")</f>
        <v/>
      </c>
      <c r="X1070" s="36">
        <f>ROUND(IF(ISNA(IF($F$7=0,0,INDIRECT(W1072))),0,IF($F$7=0,0,INDIRECT(W1072))),0)</f>
        <v/>
      </c>
    </row>
    <row r="1071">
      <c r="B1071" s="86" t="n"/>
      <c r="C1071" s="22" t="n">
        <v>17507</v>
      </c>
      <c r="E1071" s="22" t="inlineStr">
        <is>
          <t>Амулет Иже</t>
        </is>
      </c>
      <c r="F1071" s="105">
        <f>ROUNDUP(N1073-(N1073/100*X1073),0)</f>
        <v/>
      </c>
      <c r="H1071" s="22" t="inlineStr">
        <is>
          <t>АртСимвол</t>
        </is>
      </c>
      <c r="J1071" s="75" t="inlineStr">
        <is>
          <t>2100000175079</t>
        </is>
      </c>
      <c r="K1071" s="75" t="inlineStr">
        <is>
          <t>Амулеты</t>
        </is>
      </c>
      <c r="L1071" s="22">
        <f>ROUND(100-(F1073/(M1073/100)),0)</f>
        <v/>
      </c>
      <c r="M1071" s="105" t="n">
        <v>480</v>
      </c>
      <c r="N1071" s="105" t="n">
        <v>418</v>
      </c>
      <c r="O1071" s="20" t="inlineStr">
        <is>
          <t>https://magic-kniga.ru/items/17507</t>
        </is>
      </c>
      <c r="Q1071" s="66" t="inlineStr">
        <is>
          <t>Мало</t>
        </is>
      </c>
      <c r="R1071" s="20" t="n">
        <v>7</v>
      </c>
      <c r="V1071" s="36">
        <f>MATCH(R1073,discounts!A:A)</f>
        <v/>
      </c>
      <c r="W1071" s="36">
        <f>ADDRESS(V1073,$F$7+1,,,"discounts")</f>
        <v/>
      </c>
      <c r="X1071" s="36">
        <f>ROUND(IF(ISNA(IF($F$7=0,0,INDIRECT(W1073))),0,IF($F$7=0,0,INDIRECT(W1073))),0)</f>
        <v/>
      </c>
    </row>
    <row r="1072">
      <c r="B1072" s="86" t="n"/>
      <c r="C1072" s="22" t="n">
        <v>17508</v>
      </c>
      <c r="E1072" s="22" t="inlineStr">
        <is>
          <t>Амулет Укъ</t>
        </is>
      </c>
      <c r="F1072" s="105">
        <f>ROUNDUP(N1074-(N1074/100*X1074),0)</f>
        <v/>
      </c>
      <c r="H1072" s="22" t="inlineStr">
        <is>
          <t>АртСимвол</t>
        </is>
      </c>
      <c r="J1072" s="75" t="inlineStr">
        <is>
          <t>2100000175086</t>
        </is>
      </c>
      <c r="K1072" s="75" t="inlineStr">
        <is>
          <t>Амулеты</t>
        </is>
      </c>
      <c r="L1072" s="22">
        <f>ROUND(100-(F1074/(M1074/100)),0)</f>
        <v/>
      </c>
      <c r="M1072" s="105" t="n">
        <v>480</v>
      </c>
      <c r="N1072" s="105" t="n">
        <v>418</v>
      </c>
      <c r="O1072" s="20" t="inlineStr">
        <is>
          <t>https://magic-kniga.ru/items/17508</t>
        </is>
      </c>
      <c r="Q1072" s="66" t="inlineStr">
        <is>
          <t>Мало</t>
        </is>
      </c>
      <c r="R1072" s="20" t="n">
        <v>7</v>
      </c>
      <c r="V1072" s="36">
        <f>MATCH(R1074,discounts!A:A)</f>
        <v/>
      </c>
      <c r="W1072" s="36">
        <f>ADDRESS(V1074,$F$7+1,,,"discounts")</f>
        <v/>
      </c>
      <c r="X1072" s="36">
        <f>ROUND(IF(ISNA(IF($F$7=0,0,INDIRECT(W1074))),0,IF($F$7=0,0,INDIRECT(W1074))),0)</f>
        <v/>
      </c>
    </row>
    <row r="1073">
      <c r="B1073" s="86" t="n"/>
      <c r="C1073" s="22" t="n">
        <v>17509</v>
      </c>
      <c r="E1073" s="22" t="inlineStr">
        <is>
          <t>Амулет Боги</t>
        </is>
      </c>
      <c r="F1073" s="105">
        <f>ROUNDUP(N1075-(N1075/100*X1075),0)</f>
        <v/>
      </c>
      <c r="H1073" s="22" t="inlineStr">
        <is>
          <t>АртСимвол</t>
        </is>
      </c>
      <c r="J1073" s="75" t="inlineStr">
        <is>
          <t>2100000175093</t>
        </is>
      </c>
      <c r="K1073" s="75" t="inlineStr">
        <is>
          <t>Амулеты</t>
        </is>
      </c>
      <c r="L1073" s="22">
        <f>ROUND(100-(F1075/(M1075/100)),0)</f>
        <v/>
      </c>
      <c r="M1073" s="105" t="n">
        <v>480</v>
      </c>
      <c r="N1073" s="105" t="n">
        <v>418</v>
      </c>
      <c r="O1073" s="20" t="inlineStr">
        <is>
          <t>https://magic-kniga.ru/items/17509</t>
        </is>
      </c>
      <c r="Q1073" s="66" t="inlineStr">
        <is>
          <t>Мало</t>
        </is>
      </c>
      <c r="R1073" s="20" t="n">
        <v>7</v>
      </c>
      <c r="V1073" s="36">
        <f>MATCH(R1075,discounts!A:A)</f>
        <v/>
      </c>
      <c r="W1073" s="36">
        <f>ADDRESS(V1075,$F$7+1,,,"discounts")</f>
        <v/>
      </c>
      <c r="X1073" s="36">
        <f>ROUND(IF(ISNA(IF($F$7=0,0,INDIRECT(W1075))),0,IF($F$7=0,0,INDIRECT(W1075))),0)</f>
        <v/>
      </c>
    </row>
    <row r="1074">
      <c r="B1074" s="86" t="n"/>
      <c r="C1074" s="22" t="n">
        <v>17510</v>
      </c>
      <c r="E1074" s="22" t="inlineStr">
        <is>
          <t>Амулет Есть</t>
        </is>
      </c>
      <c r="F1074" s="105">
        <f>ROUNDUP(N1076-(N1076/100*X1076),0)</f>
        <v/>
      </c>
      <c r="H1074" s="22" t="inlineStr">
        <is>
          <t>АртСимвол</t>
        </is>
      </c>
      <c r="J1074" s="75" t="inlineStr">
        <is>
          <t>2100000175109</t>
        </is>
      </c>
      <c r="K1074" s="75" t="inlineStr">
        <is>
          <t>Амулеты</t>
        </is>
      </c>
      <c r="L1074" s="22">
        <f>ROUND(100-(F1076/(M1076/100)),0)</f>
        <v/>
      </c>
      <c r="M1074" s="105" t="n">
        <v>480</v>
      </c>
      <c r="N1074" s="105" t="n">
        <v>418</v>
      </c>
      <c r="O1074" s="20" t="inlineStr">
        <is>
          <t>https://magic-kniga.ru/items/17510</t>
        </is>
      </c>
      <c r="Q1074" s="66" t="inlineStr">
        <is>
          <t>Мало</t>
        </is>
      </c>
      <c r="R1074" s="20" t="n">
        <v>7</v>
      </c>
      <c r="V1074" s="36">
        <f>MATCH(R1076,discounts!A:A)</f>
        <v/>
      </c>
      <c r="W1074" s="36">
        <f>ADDRESS(V1076,$F$7+1,,,"discounts")</f>
        <v/>
      </c>
      <c r="X1074" s="36">
        <f>ROUND(IF(ISNA(IF($F$7=0,0,INDIRECT(W1076))),0,IF($F$7=0,0,INDIRECT(W1076))),0)</f>
        <v/>
      </c>
    </row>
    <row r="1075">
      <c r="B1075" s="86" t="n"/>
      <c r="C1075" s="22" t="n">
        <v>17511</v>
      </c>
      <c r="E1075" s="22" t="inlineStr">
        <is>
          <t>Амулет Слово</t>
        </is>
      </c>
      <c r="F1075" s="105">
        <f>ROUNDUP(N1077-(N1077/100*X1077),0)</f>
        <v/>
      </c>
      <c r="H1075" s="22" t="inlineStr">
        <is>
          <t>АртСимвол</t>
        </is>
      </c>
      <c r="J1075" s="75" t="inlineStr">
        <is>
          <t>2100000175116</t>
        </is>
      </c>
      <c r="K1075" s="75" t="inlineStr">
        <is>
          <t>Амулеты</t>
        </is>
      </c>
      <c r="L1075" s="22">
        <f>ROUND(100-(F1077/(M1077/100)),0)</f>
        <v/>
      </c>
      <c r="M1075" s="105" t="n">
        <v>480</v>
      </c>
      <c r="N1075" s="105" t="n">
        <v>418</v>
      </c>
      <c r="O1075" s="20" t="inlineStr">
        <is>
          <t>https://magic-kniga.ru/items/17511</t>
        </is>
      </c>
      <c r="Q1075" s="66" t="inlineStr">
        <is>
          <t>Мало</t>
        </is>
      </c>
      <c r="R1075" s="20" t="n">
        <v>7</v>
      </c>
      <c r="V1075" s="36">
        <f>MATCH(R1077,discounts!A:A)</f>
        <v/>
      </c>
      <c r="W1075" s="36">
        <f>ADDRESS(V1077,$F$7+1,,,"discounts")</f>
        <v/>
      </c>
      <c r="X1075" s="36">
        <f>ROUND(IF(ISNA(IF($F$7=0,0,INDIRECT(W1077))),0,IF($F$7=0,0,INDIRECT(W1077))),0)</f>
        <v/>
      </c>
    </row>
    <row r="1076">
      <c r="B1076" s="86" t="n"/>
      <c r="C1076" s="22" t="n">
        <v>17513</v>
      </c>
      <c r="E1076" s="22" t="inlineStr">
        <is>
          <t>Амулет Эдо</t>
        </is>
      </c>
      <c r="F1076" s="105">
        <f>ROUNDUP(N1078-(N1078/100*X1078),0)</f>
        <v/>
      </c>
      <c r="H1076" s="22" t="inlineStr">
        <is>
          <t>АртСимвол</t>
        </is>
      </c>
      <c r="J1076" s="75" t="inlineStr">
        <is>
          <t>2100000175130</t>
        </is>
      </c>
      <c r="K1076" s="75" t="inlineStr">
        <is>
          <t>Амулеты</t>
        </is>
      </c>
      <c r="L1076" s="22">
        <f>ROUND(100-(F1078/(M1078/100)),0)</f>
        <v/>
      </c>
      <c r="M1076" s="105" t="n">
        <v>480</v>
      </c>
      <c r="N1076" s="105" t="n">
        <v>418</v>
      </c>
      <c r="O1076" s="20" t="inlineStr">
        <is>
          <t>https://magic-kniga.ru/items/17513</t>
        </is>
      </c>
      <c r="Q1076" s="66" t="inlineStr">
        <is>
          <t>Мало</t>
        </is>
      </c>
      <c r="R1076" s="20" t="n">
        <v>7</v>
      </c>
      <c r="V1076" s="36">
        <f>MATCH(R1078,discounts!A:A)</f>
        <v/>
      </c>
      <c r="W1076" s="36">
        <f>ADDRESS(V1078,$F$7+1,,,"discounts")</f>
        <v/>
      </c>
      <c r="X1076" s="36">
        <f>ROUND(IF(ISNA(IF($F$7=0,0,INDIRECT(W1078))),0,IF($F$7=0,0,INDIRECT(W1078))),0)</f>
        <v/>
      </c>
    </row>
    <row r="1077">
      <c r="B1077" s="86" t="n"/>
      <c r="C1077" s="22" t="n">
        <v>17514</v>
      </c>
      <c r="E1077" s="22" t="inlineStr">
        <is>
          <t>Амулет Нашъ</t>
        </is>
      </c>
      <c r="F1077" s="105">
        <f>ROUNDUP(N1079-(N1079/100*X1079),0)</f>
        <v/>
      </c>
      <c r="H1077" s="22" t="inlineStr">
        <is>
          <t>АртСимвол</t>
        </is>
      </c>
      <c r="J1077" s="75" t="inlineStr">
        <is>
          <t>2100000175147</t>
        </is>
      </c>
      <c r="K1077" s="75" t="inlineStr">
        <is>
          <t>Амулеты</t>
        </is>
      </c>
      <c r="L1077" s="22">
        <f>ROUND(100-(F1079/(M1079/100)),0)</f>
        <v/>
      </c>
      <c r="M1077" s="105" t="n">
        <v>480</v>
      </c>
      <c r="N1077" s="105" t="n">
        <v>418</v>
      </c>
      <c r="O1077" s="20" t="inlineStr">
        <is>
          <t>https://magic-kniga.ru/items/17514</t>
        </is>
      </c>
      <c r="Q1077" s="66" t="inlineStr">
        <is>
          <t>Мало</t>
        </is>
      </c>
      <c r="R1077" s="20" t="n">
        <v>7</v>
      </c>
      <c r="V1077" s="36">
        <f>MATCH(R1079,discounts!A:A)</f>
        <v/>
      </c>
      <c r="W1077" s="36">
        <f>ADDRESS(V1079,$F$7+1,,,"discounts")</f>
        <v/>
      </c>
      <c r="X1077" s="36">
        <f>ROUND(IF(ISNA(IF($F$7=0,0,INDIRECT(W1079))),0,IF($F$7=0,0,INDIRECT(W1079))),0)</f>
        <v/>
      </c>
    </row>
    <row r="1078">
      <c r="B1078" s="86" t="n"/>
      <c r="C1078" s="22" t="n">
        <v>17515</v>
      </c>
      <c r="E1078" s="22" t="inlineStr">
        <is>
          <t>Амулет Ци</t>
        </is>
      </c>
      <c r="F1078" s="105">
        <f>ROUNDUP(N1080-(N1080/100*X1080),0)</f>
        <v/>
      </c>
      <c r="H1078" s="22" t="inlineStr">
        <is>
          <t>АртСимвол</t>
        </is>
      </c>
      <c r="J1078" s="75" t="inlineStr">
        <is>
          <t>2100000175154</t>
        </is>
      </c>
      <c r="K1078" s="75" t="inlineStr">
        <is>
          <t>Амулеты</t>
        </is>
      </c>
      <c r="L1078" s="22">
        <f>ROUND(100-(F1080/(M1080/100)),0)</f>
        <v/>
      </c>
      <c r="M1078" s="105" t="n">
        <v>480</v>
      </c>
      <c r="N1078" s="105" t="n">
        <v>418</v>
      </c>
      <c r="O1078" s="20" t="inlineStr">
        <is>
          <t>https://magic-kniga.ru/items/17515</t>
        </is>
      </c>
      <c r="Q1078" s="66" t="inlineStr">
        <is>
          <t>Мало</t>
        </is>
      </c>
      <c r="R1078" s="20" t="n">
        <v>7</v>
      </c>
      <c r="V1078" s="36">
        <f>MATCH(R1080,discounts!A:A)</f>
        <v/>
      </c>
      <c r="W1078" s="36">
        <f>ADDRESS(V1080,$F$7+1,,,"discounts")</f>
        <v/>
      </c>
      <c r="X1078" s="36">
        <f>ROUND(IF(ISNA(IF($F$7=0,0,INDIRECT(W1080))),0,IF($F$7=0,0,INDIRECT(W1080))),0)</f>
        <v/>
      </c>
    </row>
    <row r="1079">
      <c r="B1079" s="86" t="n"/>
      <c r="C1079" s="22" t="n">
        <v>17516</v>
      </c>
      <c r="E1079" s="22" t="inlineStr">
        <is>
          <t>Амулет Реци</t>
        </is>
      </c>
      <c r="F1079" s="105">
        <f>ROUNDUP(N1081-(N1081/100*X1081),0)</f>
        <v/>
      </c>
      <c r="H1079" s="22" t="inlineStr">
        <is>
          <t>АртСимвол</t>
        </is>
      </c>
      <c r="J1079" s="75" t="inlineStr">
        <is>
          <t>2100000175161</t>
        </is>
      </c>
      <c r="K1079" s="75" t="inlineStr">
        <is>
          <t>Амулеты</t>
        </is>
      </c>
      <c r="L1079" s="22">
        <f>ROUND(100-(F1081/(M1081/100)),0)</f>
        <v/>
      </c>
      <c r="M1079" s="105" t="n">
        <v>480</v>
      </c>
      <c r="N1079" s="105" t="n">
        <v>418</v>
      </c>
      <c r="O1079" s="20" t="inlineStr">
        <is>
          <t>https://magic-kniga.ru/items/17516</t>
        </is>
      </c>
      <c r="Q1079" s="66" t="inlineStr">
        <is>
          <t>Мало</t>
        </is>
      </c>
      <c r="R1079" s="20" t="n">
        <v>7</v>
      </c>
      <c r="V1079" s="36">
        <f>MATCH(R1081,discounts!A:A)</f>
        <v/>
      </c>
      <c r="W1079" s="36">
        <f>ADDRESS(V1081,$F$7+1,,,"discounts")</f>
        <v/>
      </c>
      <c r="X1079" s="36">
        <f>ROUND(IF(ISNA(IF($F$7=0,0,INDIRECT(W1081))),0,IF($F$7=0,0,INDIRECT(W1081))),0)</f>
        <v/>
      </c>
    </row>
    <row r="1080">
      <c r="B1080" s="86" t="n"/>
      <c r="C1080" s="22" t="n">
        <v>17517</v>
      </c>
      <c r="E1080" s="22" t="inlineStr">
        <is>
          <t>Амулет Червль</t>
        </is>
      </c>
      <c r="F1080" s="105">
        <f>ROUNDUP(N1082-(N1082/100*X1082),0)</f>
        <v/>
      </c>
      <c r="H1080" s="22" t="inlineStr">
        <is>
          <t>АртСимвол</t>
        </is>
      </c>
      <c r="J1080" s="75" t="inlineStr">
        <is>
          <t>2100000175178</t>
        </is>
      </c>
      <c r="K1080" s="75" t="inlineStr">
        <is>
          <t>Амулеты</t>
        </is>
      </c>
      <c r="L1080" s="22">
        <f>ROUND(100-(F1082/(M1082/100)),0)</f>
        <v/>
      </c>
      <c r="M1080" s="105" t="n">
        <v>480</v>
      </c>
      <c r="N1080" s="105" t="n">
        <v>418</v>
      </c>
      <c r="O1080" s="20" t="inlineStr">
        <is>
          <t>https://magic-kniga.ru/items/17517</t>
        </is>
      </c>
      <c r="Q1080" s="66" t="inlineStr">
        <is>
          <t>Мало</t>
        </is>
      </c>
      <c r="R1080" s="20" t="n">
        <v>7</v>
      </c>
      <c r="V1080" s="36">
        <f>MATCH(R1082,discounts!A:A)</f>
        <v/>
      </c>
      <c r="W1080" s="36">
        <f>ADDRESS(V1082,$F$7+1,,,"discounts")</f>
        <v/>
      </c>
      <c r="X1080" s="36">
        <f>ROUND(IF(ISNA(IF($F$7=0,0,INDIRECT(W1082))),0,IF($F$7=0,0,INDIRECT(W1082))),0)</f>
        <v/>
      </c>
    </row>
    <row r="1081">
      <c r="B1081" s="86" t="n"/>
      <c r="C1081" s="22" t="n">
        <v>17518</v>
      </c>
      <c r="E1081" s="22" t="inlineStr">
        <is>
          <t>Амулет Фертъ</t>
        </is>
      </c>
      <c r="F1081" s="105">
        <f>ROUNDUP(N1083-(N1083/100*X1083),0)</f>
        <v/>
      </c>
      <c r="H1081" s="22" t="inlineStr">
        <is>
          <t>АртСимвол</t>
        </is>
      </c>
      <c r="J1081" s="75" t="inlineStr">
        <is>
          <t>2100000175185</t>
        </is>
      </c>
      <c r="K1081" s="75" t="inlineStr">
        <is>
          <t>Амулеты</t>
        </is>
      </c>
      <c r="L1081" s="22">
        <f>ROUND(100-(F1083/(M1083/100)),0)</f>
        <v/>
      </c>
      <c r="M1081" s="105" t="n">
        <v>480</v>
      </c>
      <c r="N1081" s="105" t="n">
        <v>418</v>
      </c>
      <c r="O1081" s="20" t="inlineStr">
        <is>
          <t>https://magic-kniga.ru/items/17518</t>
        </is>
      </c>
      <c r="Q1081" s="66" t="inlineStr">
        <is>
          <t>Мало</t>
        </is>
      </c>
      <c r="R1081" s="20" t="n">
        <v>7</v>
      </c>
      <c r="V1081" s="36">
        <f>MATCH(R1083,discounts!A:A)</f>
        <v/>
      </c>
      <c r="W1081" s="36">
        <f>ADDRESS(V1083,$F$7+1,,,"discounts")</f>
        <v/>
      </c>
      <c r="X1081" s="36">
        <f>ROUND(IF(ISNA(IF($F$7=0,0,INDIRECT(W1083))),0,IF($F$7=0,0,INDIRECT(W1083))),0)</f>
        <v/>
      </c>
    </row>
    <row r="1082">
      <c r="B1082" s="86" t="n"/>
      <c r="C1082" s="22" t="n">
        <v>17519</v>
      </c>
      <c r="E1082" s="22" t="inlineStr">
        <is>
          <t>Амулет Твёрдо</t>
        </is>
      </c>
      <c r="F1082" s="105">
        <f>ROUNDUP(N1084-(N1084/100*X1084),0)</f>
        <v/>
      </c>
      <c r="H1082" s="22" t="inlineStr">
        <is>
          <t>АртСимвол</t>
        </is>
      </c>
      <c r="J1082" s="75" t="inlineStr">
        <is>
          <t>2100000175192</t>
        </is>
      </c>
      <c r="K1082" s="75" t="inlineStr">
        <is>
          <t>Амулеты</t>
        </is>
      </c>
      <c r="L1082" s="22">
        <f>ROUND(100-(F1084/(M1084/100)),0)</f>
        <v/>
      </c>
      <c r="M1082" s="105" t="n">
        <v>480</v>
      </c>
      <c r="N1082" s="105" t="n">
        <v>418</v>
      </c>
      <c r="O1082" s="20" t="inlineStr">
        <is>
          <t>https://magic-kniga.ru/items/17519</t>
        </is>
      </c>
      <c r="Q1082" s="66" t="inlineStr">
        <is>
          <t>Мало</t>
        </is>
      </c>
      <c r="R1082" s="20" t="n">
        <v>7</v>
      </c>
      <c r="V1082" s="36">
        <f>MATCH(R1084,discounts!A:A)</f>
        <v/>
      </c>
      <c r="W1082" s="36">
        <f>ADDRESS(V1084,$F$7+1,,,"discounts")</f>
        <v/>
      </c>
      <c r="X1082" s="36">
        <f>ROUND(IF(ISNA(IF($F$7=0,0,INDIRECT(W1084))),0,IF($F$7=0,0,INDIRECT(W1084))),0)</f>
        <v/>
      </c>
    </row>
    <row r="1083">
      <c r="B1083" s="86" t="n"/>
      <c r="C1083" s="22" t="n">
        <v>17520</v>
      </c>
      <c r="E1083" s="22" t="inlineStr">
        <is>
          <t>Амулет Юнь, (мед\сталь)</t>
        </is>
      </c>
      <c r="F1083" s="105">
        <f>ROUNDUP(N1085-(N1085/100*X1085),0)</f>
        <v/>
      </c>
      <c r="H1083" s="22" t="inlineStr">
        <is>
          <t>АртСимвол</t>
        </is>
      </c>
      <c r="J1083" s="75" t="inlineStr">
        <is>
          <t>2100000175208</t>
        </is>
      </c>
      <c r="K1083" s="75" t="inlineStr">
        <is>
          <t>Амулеты</t>
        </is>
      </c>
      <c r="L1083" s="22">
        <f>ROUND(100-(F1085/(M1085/100)),0)</f>
        <v/>
      </c>
      <c r="M1083" s="105" t="n">
        <v>480</v>
      </c>
      <c r="N1083" s="105" t="n">
        <v>418</v>
      </c>
      <c r="O1083" s="20" t="inlineStr">
        <is>
          <t>https://magic-kniga.ru/items/17520</t>
        </is>
      </c>
      <c r="Q1083" s="66" t="inlineStr">
        <is>
          <t>Мало</t>
        </is>
      </c>
      <c r="R1083" s="20" t="n">
        <v>7</v>
      </c>
      <c r="V1083" s="36">
        <f>MATCH(R1085,discounts!A:A)</f>
        <v/>
      </c>
      <c r="W1083" s="36">
        <f>ADDRESS(V1085,$F$7+1,,,"discounts")</f>
        <v/>
      </c>
      <c r="X1083" s="36">
        <f>ROUND(IF(ISNA(IF($F$7=0,0,INDIRECT(W1085))),0,IF($F$7=0,0,INDIRECT(W1085))),0)</f>
        <v/>
      </c>
    </row>
    <row r="1084">
      <c r="B1084" s="86" t="n"/>
      <c r="C1084" s="22" t="n">
        <v>17529</v>
      </c>
      <c r="E1084" s="22" t="inlineStr">
        <is>
          <t>Амулет Зарод, (мед\сталь)</t>
        </is>
      </c>
      <c r="F1084" s="105">
        <f>ROUNDUP(N1086-(N1086/100*X1086),0)</f>
        <v/>
      </c>
      <c r="H1084" s="22" t="inlineStr">
        <is>
          <t>АртСимвол</t>
        </is>
      </c>
      <c r="J1084" s="75" t="inlineStr">
        <is>
          <t>2100000175291</t>
        </is>
      </c>
      <c r="K1084" s="75" t="inlineStr">
        <is>
          <t>Амулеты</t>
        </is>
      </c>
      <c r="L1084" s="22">
        <f>ROUND(100-(F1086/(M1086/100)),0)</f>
        <v/>
      </c>
      <c r="M1084" s="105" t="n">
        <v>480</v>
      </c>
      <c r="N1084" s="105" t="n">
        <v>418</v>
      </c>
      <c r="O1084" s="20" t="inlineStr">
        <is>
          <t>https://magic-kniga.ru/items/17529</t>
        </is>
      </c>
      <c r="Q1084" s="66" t="inlineStr">
        <is>
          <t>Мало</t>
        </is>
      </c>
      <c r="R1084" s="20" t="n">
        <v>7</v>
      </c>
      <c r="V1084" s="36">
        <f>MATCH(R1086,discounts!A:A)</f>
        <v/>
      </c>
      <c r="W1084" s="36">
        <f>ADDRESS(V1086,$F$7+1,,,"discounts")</f>
        <v/>
      </c>
      <c r="X1084" s="36">
        <f>ROUND(IF(ISNA(IF($F$7=0,0,INDIRECT(W1086))),0,IF($F$7=0,0,INDIRECT(W1086))),0)</f>
        <v/>
      </c>
    </row>
    <row r="1085">
      <c r="B1085" s="86" t="n"/>
      <c r="C1085" s="22" t="n">
        <v>17532</v>
      </c>
      <c r="E1085" s="22" t="inlineStr">
        <is>
          <t>Амулет Коляда, (мед\сталь)</t>
        </is>
      </c>
      <c r="F1085" s="105">
        <f>ROUNDUP(N1087-(N1087/100*X1087),0)</f>
        <v/>
      </c>
      <c r="H1085" s="22" t="inlineStr">
        <is>
          <t>АртСимвол</t>
        </is>
      </c>
      <c r="J1085" s="75" t="inlineStr">
        <is>
          <t>2100000175321</t>
        </is>
      </c>
      <c r="K1085" s="75" t="inlineStr">
        <is>
          <t>Амулеты</t>
        </is>
      </c>
      <c r="L1085" s="22">
        <f>ROUND(100-(F1087/(M1087/100)),0)</f>
        <v/>
      </c>
      <c r="M1085" s="105" t="n">
        <v>480</v>
      </c>
      <c r="N1085" s="105" t="n">
        <v>418</v>
      </c>
      <c r="O1085" s="20" t="inlineStr">
        <is>
          <t>https://magic-kniga.ru/items/17532</t>
        </is>
      </c>
      <c r="Q1085" s="66" t="inlineStr">
        <is>
          <t>Мало</t>
        </is>
      </c>
      <c r="R1085" s="20" t="n">
        <v>7</v>
      </c>
      <c r="V1085" s="36">
        <f>MATCH(R1087,discounts!A:A)</f>
        <v/>
      </c>
      <c r="W1085" s="36">
        <f>ADDRESS(V1087,$F$7+1,,,"discounts")</f>
        <v/>
      </c>
      <c r="X1085" s="36">
        <f>ROUND(IF(ISNA(IF($F$7=0,0,INDIRECT(W1087))),0,IF($F$7=0,0,INDIRECT(W1087))),0)</f>
        <v/>
      </c>
    </row>
    <row r="1086">
      <c r="B1086" s="86" t="n"/>
      <c r="C1086" s="22" t="n">
        <v>20497</v>
      </c>
      <c r="E1086" s="22" t="inlineStr">
        <is>
          <t>Подвеска-талисман Валькирия (клен)</t>
        </is>
      </c>
      <c r="F1086" s="105">
        <f>ROUNDUP(N1088-(N1088/100*X1088),0)</f>
        <v/>
      </c>
      <c r="H1086" s="22" t="inlineStr">
        <is>
          <t>АртСимвол</t>
        </is>
      </c>
      <c r="J1086" s="75" t="inlineStr">
        <is>
          <t>2100000204977</t>
        </is>
      </c>
      <c r="K1086" s="75" t="inlineStr">
        <is>
          <t>Амулеты</t>
        </is>
      </c>
      <c r="L1086" s="22">
        <f>ROUND(100-(F1088/(M1088/100)),0)</f>
        <v/>
      </c>
      <c r="M1086" s="105" t="n">
        <v>92</v>
      </c>
      <c r="N1086" s="105" t="n">
        <v>81</v>
      </c>
      <c r="O1086" s="20" t="inlineStr">
        <is>
          <t>https://magic-kniga.ru/items/20497</t>
        </is>
      </c>
      <c r="Q1086" s="66" t="inlineStr">
        <is>
          <t>Мало</t>
        </is>
      </c>
      <c r="R1086" s="20" t="n">
        <v>12</v>
      </c>
      <c r="V1086" s="36">
        <f>MATCH(R1088,discounts!A:A)</f>
        <v/>
      </c>
      <c r="W1086" s="36">
        <f>ADDRESS(V1088,$F$7+1,,,"discounts")</f>
        <v/>
      </c>
      <c r="X1086" s="36">
        <f>ROUND(IF(ISNA(IF($F$7=0,0,INDIRECT(W1088))),0,IF($F$7=0,0,INDIRECT(W1088))),0)</f>
        <v/>
      </c>
    </row>
    <row r="1087">
      <c r="B1087" s="86" t="n"/>
      <c r="C1087" s="22" t="n">
        <v>20834</v>
      </c>
      <c r="E1087" s="22" t="inlineStr">
        <is>
          <t>Подвеска-талисман Семицветик</t>
        </is>
      </c>
      <c r="F1087" s="105">
        <f>ROUNDUP(N1089-(N1089/100*X1089),0)</f>
        <v/>
      </c>
      <c r="H1087" s="22" t="inlineStr">
        <is>
          <t>АртСимвол</t>
        </is>
      </c>
      <c r="J1087" s="75" t="inlineStr">
        <is>
          <t>2100000208340</t>
        </is>
      </c>
      <c r="K1087" s="75" t="inlineStr">
        <is>
          <t>Амулеты</t>
        </is>
      </c>
      <c r="L1087" s="22">
        <f>ROUND(100-(F1089/(M1089/100)),0)</f>
        <v/>
      </c>
      <c r="M1087" s="105" t="n">
        <v>132</v>
      </c>
      <c r="N1087" s="105" t="n">
        <v>115</v>
      </c>
      <c r="O1087" s="20" t="inlineStr">
        <is>
          <t>https://magic-kniga.ru/items/20834</t>
        </is>
      </c>
      <c r="Q1087" s="66" t="inlineStr">
        <is>
          <t>Мало</t>
        </is>
      </c>
      <c r="R1087" s="20" t="n">
        <v>12</v>
      </c>
      <c r="V1087" s="36">
        <f>MATCH(R1089,discounts!A:A)</f>
        <v/>
      </c>
      <c r="W1087" s="36">
        <f>ADDRESS(V1089,$F$7+1,,,"discounts")</f>
        <v/>
      </c>
      <c r="X1087" s="36">
        <f>ROUND(IF(ISNA(IF($F$7=0,0,INDIRECT(W1089))),0,IF($F$7=0,0,INDIRECT(W1089))),0)</f>
        <v/>
      </c>
    </row>
    <row r="1088">
      <c r="B1088" s="86" t="n"/>
      <c r="C1088" s="22" t="n">
        <v>20989</v>
      </c>
      <c r="E1088" s="22" t="inlineStr">
        <is>
          <t>Амулет защитный Родмич</t>
        </is>
      </c>
      <c r="F1088" s="105">
        <f>ROUNDUP(N1090-(N1090/100*X1090),0)</f>
        <v/>
      </c>
      <c r="H1088" s="22" t="inlineStr">
        <is>
          <t>Giftman</t>
        </is>
      </c>
      <c r="J1088" s="75" t="inlineStr">
        <is>
          <t>4690498065429</t>
        </is>
      </c>
      <c r="K1088" s="75" t="inlineStr">
        <is>
          <t>Амулеты</t>
        </is>
      </c>
      <c r="L1088" s="22">
        <f>ROUND(100-(F1090/(M1090/100)),0)</f>
        <v/>
      </c>
      <c r="M1088" s="105" t="n">
        <v>200</v>
      </c>
      <c r="N1088" s="105" t="n">
        <v>174</v>
      </c>
      <c r="O1088" s="20" t="inlineStr">
        <is>
          <t>https://magic-kniga.ru/items/20989</t>
        </is>
      </c>
      <c r="Q1088" s="66" t="inlineStr">
        <is>
          <t>Мало</t>
        </is>
      </c>
      <c r="R1088" s="20" t="n">
        <v>13</v>
      </c>
      <c r="V1088" s="36">
        <f>MATCH(R1090,discounts!A:A)</f>
        <v/>
      </c>
      <c r="W1088" s="36">
        <f>ADDRESS(V1090,$F$7+1,,,"discounts")</f>
        <v/>
      </c>
      <c r="X1088" s="36">
        <f>ROUND(IF(ISNA(IF($F$7=0,0,INDIRECT(W1090))),0,IF($F$7=0,0,INDIRECT(W1090))),0)</f>
        <v/>
      </c>
    </row>
    <row r="1089" ht="15" customHeight="1">
      <c r="B1089" s="88" t="inlineStr">
        <is>
          <t>Медитации</t>
        </is>
      </c>
    </row>
    <row r="1090">
      <c r="B1090" s="86" t="n"/>
      <c r="C1090" s="22" t="n">
        <v>23979</v>
      </c>
      <c r="E1090" s="22" t="inlineStr">
        <is>
          <t>Амулет Ом, медсталь</t>
        </is>
      </c>
      <c r="F1090" s="105">
        <f>ROUNDUP(N1092-(N1092/100*X1092),0)</f>
        <v/>
      </c>
      <c r="H1090" s="22" t="inlineStr">
        <is>
          <t>АртСимвол</t>
        </is>
      </c>
      <c r="J1090" s="75" t="inlineStr">
        <is>
          <t>2100000239795</t>
        </is>
      </c>
      <c r="K1090" s="75" t="inlineStr">
        <is>
          <t>Амулеты</t>
        </is>
      </c>
      <c r="L1090" s="22">
        <f>ROUND(100-(F1092/(M1092/100)),0)</f>
        <v/>
      </c>
      <c r="M1090" s="105" t="n">
        <v>209</v>
      </c>
      <c r="N1090" s="105" t="n">
        <v>182</v>
      </c>
      <c r="O1090" s="20" t="inlineStr">
        <is>
          <t>https://magic-kniga.ru/items/23979</t>
        </is>
      </c>
      <c r="Q1090" s="66" t="inlineStr">
        <is>
          <t>Мало</t>
        </is>
      </c>
      <c r="R1090" s="20" t="n">
        <v>7</v>
      </c>
      <c r="V1090" s="36">
        <f>MATCH(R1092,discounts!A:A)</f>
        <v/>
      </c>
      <c r="W1090" s="36">
        <f>ADDRESS(V1092,$F$7+1,,,"discounts")</f>
        <v/>
      </c>
      <c r="X1090" s="36">
        <f>ROUND(IF(ISNA(IF($F$7=0,0,INDIRECT(W1092))),0,IF($F$7=0,0,INDIRECT(W1092))),0)</f>
        <v/>
      </c>
    </row>
    <row r="1091" ht="15" customHeight="1">
      <c r="B1091" s="88" t="inlineStr">
        <is>
          <t>Буддизм</t>
        </is>
      </c>
    </row>
    <row r="1092">
      <c r="B1092" s="86" t="n"/>
      <c r="C1092" s="22" t="n">
        <v>14505</v>
      </c>
      <c r="E1092" s="22" t="inlineStr">
        <is>
          <t>Амулет The Cult! №85 металлический «Печать Лао-Цзы»</t>
        </is>
      </c>
      <c r="F1092" s="105">
        <f>ROUNDUP(N1094-(N1094/100*X1094),0)</f>
        <v/>
      </c>
      <c r="H1092" s="22" t="inlineStr">
        <is>
          <t>The Cult</t>
        </is>
      </c>
      <c r="J1092" s="75" t="inlineStr">
        <is>
          <t>4690498031103</t>
        </is>
      </c>
      <c r="K1092" s="75" t="inlineStr">
        <is>
          <t>Амулеты</t>
        </is>
      </c>
      <c r="L1092" s="22">
        <f>ROUND(100-(F1094/(M1094/100)),0)</f>
        <v/>
      </c>
      <c r="M1092" s="105" t="n">
        <v>150</v>
      </c>
      <c r="N1092" s="105" t="n">
        <v>131</v>
      </c>
      <c r="O1092" s="20" t="inlineStr">
        <is>
          <t>https://magic-kniga.ru/items/14505</t>
        </is>
      </c>
      <c r="Q1092" s="66" t="inlineStr">
        <is>
          <t>Мало</t>
        </is>
      </c>
      <c r="R1092" s="20" t="n">
        <v>12</v>
      </c>
      <c r="V1092" s="36">
        <f>MATCH(R1094,discounts!A:A)</f>
        <v/>
      </c>
      <c r="W1092" s="36">
        <f>ADDRESS(V1094,$F$7+1,,,"discounts")</f>
        <v/>
      </c>
      <c r="X1092" s="36">
        <f>ROUND(_xlfn.SINGLE(IF(ISNA(_xlfn.SINGLE(IF($F$7=0,0,INDIRECT(W1094)))),0,IF($F$7=0,0,INDIRECT(W1094)))),0)</f>
        <v/>
      </c>
    </row>
    <row r="1093">
      <c r="B1093" s="86" t="n"/>
      <c r="C1093" s="22" t="n">
        <v>16168</v>
      </c>
      <c r="E1093" s="22" t="inlineStr">
        <is>
          <t>Амулет The Cult! №06 металлический «Инь-Ян»</t>
        </is>
      </c>
      <c r="F1093" s="105">
        <f>ROUNDUP(N1095-(N1095/100*X1095),0)</f>
        <v/>
      </c>
      <c r="H1093" s="22" t="inlineStr">
        <is>
          <t>The Cult</t>
        </is>
      </c>
      <c r="J1093" s="75" t="inlineStr">
        <is>
          <t>4690498103206</t>
        </is>
      </c>
      <c r="K1093" s="75" t="inlineStr">
        <is>
          <t>Амулеты</t>
        </is>
      </c>
      <c r="L1093" s="22">
        <f>ROUND(100-(F1095/(M1095/100)),0)</f>
        <v/>
      </c>
      <c r="M1093" s="105" t="n">
        <v>150</v>
      </c>
      <c r="N1093" s="105" t="n">
        <v>131</v>
      </c>
      <c r="O1093" s="20" t="inlineStr">
        <is>
          <t>https://magic-kniga.ru/items/16168</t>
        </is>
      </c>
      <c r="Q1093" s="66" t="inlineStr">
        <is>
          <t>Мало</t>
        </is>
      </c>
      <c r="R1093" s="20" t="n">
        <v>12</v>
      </c>
      <c r="V1093" s="36">
        <f>MATCH(R1095,discounts!A:A)</f>
        <v/>
      </c>
      <c r="W1093" s="36">
        <f>ADDRESS(V1095,$F$7+1,,,"discounts")</f>
        <v/>
      </c>
      <c r="X1093" s="36">
        <f>ROUND(_xlfn.SINGLE(IF(ISNA(_xlfn.SINGLE(IF($F$7=0,0,INDIRECT(W1095)))),0,IF($F$7=0,0,INDIRECT(W1095)))),0)</f>
        <v/>
      </c>
    </row>
    <row r="1094" ht="15" customHeight="1">
      <c r="B1094" s="88" t="inlineStr">
        <is>
          <t>Практика эзотерики</t>
        </is>
      </c>
    </row>
    <row r="1095">
      <c r="B1095" s="86" t="n"/>
      <c r="C1095" s="22" t="n">
        <v>25130</v>
      </c>
      <c r="E1095" s="22" t="inlineStr">
        <is>
          <t>Happy Halloween. Амулет летучая мышь</t>
        </is>
      </c>
      <c r="F1095" s="105">
        <f>ROUNDUP(N1097-(N1097/100*X1097),0)</f>
        <v/>
      </c>
      <c r="H1095" s="22" t="inlineStr">
        <is>
          <t>Magic-Kniga</t>
        </is>
      </c>
      <c r="J1095" s="75" t="inlineStr">
        <is>
          <t>2100000251308</t>
        </is>
      </c>
      <c r="K1095" s="75" t="inlineStr">
        <is>
          <t>Амулеты</t>
        </is>
      </c>
      <c r="L1095" s="22">
        <f>ROUND(100-(F1097/(M1097/100)),0)</f>
        <v/>
      </c>
      <c r="M1095" s="105" t="n">
        <v>60</v>
      </c>
      <c r="N1095" s="105" t="n">
        <v>53</v>
      </c>
      <c r="O1095" s="20" t="inlineStr">
        <is>
          <t>https://magic-kniga.ru/items/25130</t>
        </is>
      </c>
      <c r="P1095" s="22" t="n">
        <v>24</v>
      </c>
      <c r="Q1095" s="66" t="inlineStr">
        <is>
          <t>Мало</t>
        </is>
      </c>
      <c r="R1095" s="20" t="n">
        <v>1</v>
      </c>
      <c r="V1095" s="36">
        <f>MATCH(R1097,discounts!A:A)</f>
        <v/>
      </c>
      <c r="W1095" s="36">
        <f>ADDRESS(V1097,$F$7+1,,,"discounts")</f>
        <v/>
      </c>
      <c r="X1095" s="36">
        <f>ROUND(IF(ISNA(IF($F$7=0,0,INDIRECT(W1097))),0,IF($F$7=0,0,INDIRECT(W1097))),0)</f>
        <v/>
      </c>
    </row>
    <row r="1096" ht="15" customHeight="1">
      <c r="B1096" s="88" t="inlineStr">
        <is>
          <t>Зодиак</t>
        </is>
      </c>
    </row>
    <row r="1097">
      <c r="B1097" s="86" t="n"/>
      <c r="C1097" s="22" t="n">
        <v>14740</v>
      </c>
      <c r="E1097" s="22" t="inlineStr">
        <is>
          <t>Амулет «Рак» (сталь)</t>
        </is>
      </c>
      <c r="F1097" s="105">
        <f>ROUNDUP(N1099-(N1099/100*X1099),0)</f>
        <v/>
      </c>
      <c r="H1097" s="22" t="inlineStr">
        <is>
          <t>АртСимвол</t>
        </is>
      </c>
      <c r="J1097" s="75" t="inlineStr">
        <is>
          <t>2100000147403</t>
        </is>
      </c>
      <c r="K1097" s="75" t="inlineStr">
        <is>
          <t>Амулеты</t>
        </is>
      </c>
      <c r="L1097" s="22">
        <f>ROUND(100-(F1099/(M1099/100)),0)</f>
        <v/>
      </c>
      <c r="M1097" s="105" t="n">
        <v>150</v>
      </c>
      <c r="N1097" s="105" t="n">
        <v>131</v>
      </c>
      <c r="O1097" s="20" t="inlineStr">
        <is>
          <t>https://magic-kniga.ru/items/14740</t>
        </is>
      </c>
      <c r="Q1097" s="66" t="inlineStr">
        <is>
          <t>Мало</t>
        </is>
      </c>
      <c r="R1097" s="20" t="n">
        <v>5</v>
      </c>
      <c r="V1097" s="36">
        <f>MATCH(R1099,discounts!A:A)</f>
        <v/>
      </c>
      <c r="W1097" s="36">
        <f>ADDRESS(V1099,$F$7+1,,,"discounts")</f>
        <v/>
      </c>
      <c r="X1097" s="36">
        <f>ROUND(_xlfn.SINGLE(IF(ISNA(_xlfn.SINGLE(IF($F$7=0,0,INDIRECT(W1099)))),0,IF($F$7=0,0,INDIRECT(W1099)))),0)</f>
        <v/>
      </c>
    </row>
    <row r="1098">
      <c r="B1098" s="86" t="n"/>
      <c r="C1098" s="22" t="n">
        <v>16261</v>
      </c>
      <c r="E1098" s="22" t="inlineStr">
        <is>
          <t>Амулет Скорпион, фигура (сталь)</t>
        </is>
      </c>
      <c r="F1098" s="105">
        <f>ROUNDUP(N1100-(N1100/100*X1100),0)</f>
        <v/>
      </c>
      <c r="H1098" s="22" t="inlineStr">
        <is>
          <t>АртСимвол</t>
        </is>
      </c>
      <c r="J1098" s="75" t="inlineStr">
        <is>
          <t>2100000162611</t>
        </is>
      </c>
      <c r="K1098" s="75" t="inlineStr">
        <is>
          <t>Амулеты</t>
        </is>
      </c>
      <c r="L1098" s="22">
        <f>ROUND(100-(F1100/(M1100/100)),0)</f>
        <v/>
      </c>
      <c r="M1098" s="105" t="n">
        <v>120</v>
      </c>
      <c r="N1098" s="105" t="n">
        <v>105</v>
      </c>
      <c r="O1098" s="20" t="inlineStr">
        <is>
          <t>https://magic-kniga.ru/items/16261</t>
        </is>
      </c>
      <c r="Q1098" s="66" t="inlineStr">
        <is>
          <t>Мало</t>
        </is>
      </c>
      <c r="R1098" s="20" t="n">
        <v>7</v>
      </c>
      <c r="V1098" s="36">
        <f>MATCH(R1100,discounts!A:A)</f>
        <v/>
      </c>
      <c r="W1098" s="36">
        <f>ADDRESS(V1100,$F$7+1,,,"discounts")</f>
        <v/>
      </c>
      <c r="X1098" s="36">
        <f>ROUND(_xlfn.SINGLE(IF(ISNA(_xlfn.SINGLE(IF($F$7=0,0,INDIRECT(W1100)))),0,IF($F$7=0,0,INDIRECT(W1100)))),0)</f>
        <v/>
      </c>
    </row>
    <row r="1099" ht="15" customHeight="1">
      <c r="B1099" s="88" t="inlineStr">
        <is>
          <t>Восточный Зодиак</t>
        </is>
      </c>
    </row>
    <row r="1100">
      <c r="B1100" s="86" t="n"/>
      <c r="C1100" s="22" t="n">
        <v>20956</v>
      </c>
      <c r="E1100" s="22" t="inlineStr">
        <is>
          <t>Амулет защитный Коза</t>
        </is>
      </c>
      <c r="F1100" s="105">
        <f>ROUNDUP(N1102-(N1102/100*X1102),0)</f>
        <v/>
      </c>
      <c r="H1100" s="22" t="inlineStr">
        <is>
          <t>Giftman</t>
        </is>
      </c>
      <c r="J1100" s="75" t="inlineStr">
        <is>
          <t>4690498000758</t>
        </is>
      </c>
      <c r="K1100" s="75" t="inlineStr">
        <is>
          <t>Амулеты</t>
        </is>
      </c>
      <c r="L1100" s="22">
        <f>ROUND(100-(F1102/(M1102/100)),0)</f>
        <v/>
      </c>
      <c r="M1100" s="105" t="n">
        <v>3443</v>
      </c>
      <c r="N1100" s="105" t="n">
        <v>2996</v>
      </c>
      <c r="O1100" s="20" t="inlineStr">
        <is>
          <t>https://magic-kniga.ru/items/20956</t>
        </is>
      </c>
      <c r="Q1100" s="66" t="inlineStr">
        <is>
          <t>Мало</t>
        </is>
      </c>
      <c r="R1100" s="20" t="n">
        <v>12</v>
      </c>
      <c r="V1100" s="36">
        <f>MATCH(R1102,discounts!A:A)</f>
        <v/>
      </c>
      <c r="W1100" s="36">
        <f>ADDRESS(V1102,$F$7+1,,,"discounts")</f>
        <v/>
      </c>
      <c r="X1100" s="36">
        <f>ROUND(_xlfn.SINGLE(IF(ISNA(_xlfn.SINGLE(IF($F$7=0,0,INDIRECT(W1102)))),0,IF($F$7=0,0,INDIRECT(W1102)))),0)</f>
        <v/>
      </c>
    </row>
    <row r="1101">
      <c r="B1101" s="86" t="n"/>
      <c r="C1101" s="22" t="n">
        <v>20961</v>
      </c>
      <c r="E1101" s="22" t="inlineStr">
        <is>
          <t>Амулет защитный Петух</t>
        </is>
      </c>
      <c r="F1101" s="105">
        <f>ROUNDUP(N1103-(N1103/100*X1103),0)</f>
        <v/>
      </c>
      <c r="H1101" s="22" t="inlineStr">
        <is>
          <t>Giftman</t>
        </is>
      </c>
      <c r="J1101" s="75" t="inlineStr">
        <is>
          <t>4690498000802</t>
        </is>
      </c>
      <c r="K1101" s="75" t="inlineStr">
        <is>
          <t>Амулеты</t>
        </is>
      </c>
      <c r="L1101" s="22">
        <f>ROUND(100-(F1103/(M1103/100)),0)</f>
        <v/>
      </c>
      <c r="M1101" s="105" t="n">
        <v>3443</v>
      </c>
      <c r="N1101" s="105" t="n">
        <v>2996</v>
      </c>
      <c r="O1101" s="20" t="inlineStr">
        <is>
          <t>https://magic-kniga.ru/items/20961</t>
        </is>
      </c>
      <c r="Q1101" s="66" t="inlineStr">
        <is>
          <t>Мало</t>
        </is>
      </c>
      <c r="R1101" s="20" t="n">
        <v>12</v>
      </c>
      <c r="V1101" s="36">
        <f>MATCH(R1103,discounts!A:A)</f>
        <v/>
      </c>
      <c r="W1101" s="36">
        <f>ADDRESS(V1103,$F$7+1,,,"discounts")</f>
        <v/>
      </c>
      <c r="X1101" s="36">
        <f>ROUND(_xlfn.SINGLE(IF(ISNA(_xlfn.SINGLE(IF($F$7=0,0,INDIRECT(W1103)))),0,IF($F$7=0,0,INDIRECT(W1103)))),0)</f>
        <v/>
      </c>
    </row>
    <row r="1102" ht="15" customHeight="1">
      <c r="B1102" s="88" t="inlineStr">
        <is>
          <t>Фен-Шуй для богатства</t>
        </is>
      </c>
    </row>
    <row r="1103">
      <c r="B1103" s="86" t="n"/>
      <c r="C1103" s="22" t="n">
        <v>16515</v>
      </c>
      <c r="E1103" s="22" t="inlineStr">
        <is>
          <t>Настенный Талисман Манеки-неко</t>
        </is>
      </c>
      <c r="F1103" s="105">
        <f>ROUNDUP(N1105-(N1105/100*X1105),0)</f>
        <v/>
      </c>
      <c r="H1103" s="22" t="inlineStr">
        <is>
          <t>АртСимвол</t>
        </is>
      </c>
      <c r="J1103" s="75" t="inlineStr">
        <is>
          <t>2100000165155</t>
        </is>
      </c>
      <c r="K1103" s="75" t="inlineStr">
        <is>
          <t>Амулеты</t>
        </is>
      </c>
      <c r="L1103" s="22">
        <f>ROUND(100-(F1105/(M1105/100)),0)</f>
        <v/>
      </c>
      <c r="M1103" s="105" t="n">
        <v>150</v>
      </c>
      <c r="N1103" s="105" t="n">
        <v>131</v>
      </c>
      <c r="O1103" s="20" t="inlineStr">
        <is>
          <t>https://magic-kniga.ru/items/16515</t>
        </is>
      </c>
      <c r="Q1103" s="66" t="inlineStr">
        <is>
          <t>Мало</t>
        </is>
      </c>
      <c r="R1103" s="20" t="n">
        <v>7</v>
      </c>
      <c r="V1103" s="36">
        <f>MATCH(R1105,discounts!A:A)</f>
        <v/>
      </c>
      <c r="W1103" s="36">
        <f>ADDRESS(V1105,$F$7+1,,,"discounts")</f>
        <v/>
      </c>
      <c r="X1103" s="36">
        <f>ROUND(IF(ISNA(IF($F$7=0,0,INDIRECT(W1105))),0,IF($F$7=0,0,INDIRECT(W1105))),0)</f>
        <v/>
      </c>
    </row>
    <row r="1104" ht="15" customHeight="1">
      <c r="B1104" s="88" t="inlineStr">
        <is>
          <t>Фен-Шуй для дома</t>
        </is>
      </c>
    </row>
    <row r="1105">
      <c r="B1105" s="86" t="n"/>
      <c r="C1105" s="22" t="n">
        <v>16512</v>
      </c>
      <c r="E1105" s="22" t="inlineStr">
        <is>
          <t>Настенный Талисман Ом</t>
        </is>
      </c>
      <c r="F1105" s="105">
        <f>ROUNDUP(N1107-(N1107/100*X1107),0)</f>
        <v/>
      </c>
      <c r="H1105" s="22" t="inlineStr">
        <is>
          <t>АртСимвол</t>
        </is>
      </c>
      <c r="J1105" s="75" t="inlineStr">
        <is>
          <t>2100000165124</t>
        </is>
      </c>
      <c r="K1105" s="75" t="inlineStr">
        <is>
          <t>Амулеты</t>
        </is>
      </c>
      <c r="L1105" s="22">
        <f>ROUND(100-(F1107/(M1107/100)),0)</f>
        <v/>
      </c>
      <c r="M1105" s="105" t="n">
        <v>150</v>
      </c>
      <c r="N1105" s="105" t="n">
        <v>131</v>
      </c>
      <c r="O1105" s="20" t="inlineStr">
        <is>
          <t>https://magic-kniga.ru/items/16512</t>
        </is>
      </c>
      <c r="Q1105" s="66" t="inlineStr">
        <is>
          <t>Мало</t>
        </is>
      </c>
      <c r="R1105" s="20" t="n">
        <v>7</v>
      </c>
      <c r="V1105" s="36">
        <f>MATCH(R1107,discounts!A:A)</f>
        <v/>
      </c>
      <c r="W1105" s="36">
        <f>ADDRESS(V1107,$F$7+1,,,"discounts")</f>
        <v/>
      </c>
      <c r="X1105" s="36">
        <f>ROUND(_xlfn.SINGLE(IF(ISNA(_xlfn.SINGLE(IF($F$7=0,0,INDIRECT(W1107)))),0,IF($F$7=0,0,INDIRECT(W1107)))),0)</f>
        <v/>
      </c>
    </row>
    <row r="1106">
      <c r="B1106" s="86" t="n"/>
      <c r="C1106" s="22" t="n">
        <v>16558</v>
      </c>
      <c r="E1106" s="22" t="inlineStr">
        <is>
          <t>Подвеска-талисман Богатый, клен</t>
        </is>
      </c>
      <c r="F1106" s="105">
        <f>ROUNDUP(N1108-(N1108/100*X1108),0)</f>
        <v/>
      </c>
      <c r="H1106" s="22" t="inlineStr">
        <is>
          <t>АртСимвол</t>
        </is>
      </c>
      <c r="J1106" s="75" t="inlineStr">
        <is>
          <t>2100000165582</t>
        </is>
      </c>
      <c r="K1106" s="75" t="inlineStr">
        <is>
          <t>Амулеты</t>
        </is>
      </c>
      <c r="L1106" s="22">
        <f>ROUND(100-(F1108/(M1108/100)),0)</f>
        <v/>
      </c>
      <c r="M1106" s="105" t="n">
        <v>100</v>
      </c>
      <c r="N1106" s="105" t="n">
        <v>87</v>
      </c>
      <c r="O1106" s="20" t="inlineStr">
        <is>
          <t>https://magic-kniga.ru/items/16558</t>
        </is>
      </c>
      <c r="Q1106" s="66" t="inlineStr">
        <is>
          <t>Мало</t>
        </is>
      </c>
      <c r="R1106" s="20" t="n">
        <v>7</v>
      </c>
      <c r="V1106" s="36">
        <f>MATCH(R1108,discounts!A:A)</f>
        <v/>
      </c>
      <c r="W1106" s="36">
        <f>ADDRESS(V1108,$F$7+1,,,"discounts")</f>
        <v/>
      </c>
      <c r="X1106" s="36">
        <f>ROUND(_xlfn.SINGLE(IF(ISNA(_xlfn.SINGLE(IF($F$7=0,0,INDIRECT(W1108)))),0,IF($F$7=0,0,INDIRECT(W1108)))),0)</f>
        <v/>
      </c>
    </row>
    <row r="1107">
      <c r="B1107" s="86" t="n"/>
      <c r="C1107" s="22" t="n">
        <v>16567</v>
      </c>
      <c r="E1107" s="22" t="inlineStr">
        <is>
          <t>Подвеска-талисман Долголетие, клен</t>
        </is>
      </c>
      <c r="F1107" s="105">
        <f>ROUNDUP(N1109-(N1109/100*X1109),0)</f>
        <v/>
      </c>
      <c r="H1107" s="22" t="inlineStr">
        <is>
          <t>АртСимвол</t>
        </is>
      </c>
      <c r="J1107" s="75" t="inlineStr">
        <is>
          <t>2100000165674</t>
        </is>
      </c>
      <c r="K1107" s="75" t="inlineStr">
        <is>
          <t>Амулеты</t>
        </is>
      </c>
      <c r="L1107" s="22">
        <f>ROUND(100-(F1109/(M1109/100)),0)</f>
        <v/>
      </c>
      <c r="M1107" s="105" t="n">
        <v>300</v>
      </c>
      <c r="N1107" s="105" t="n">
        <v>261</v>
      </c>
      <c r="O1107" s="20" t="inlineStr">
        <is>
          <t>https://magic-kniga.ru/items/16567</t>
        </is>
      </c>
      <c r="Q1107" s="66" t="inlineStr">
        <is>
          <t>Мало</t>
        </is>
      </c>
      <c r="R1107" s="20" t="n">
        <v>7</v>
      </c>
      <c r="V1107" s="36">
        <f>MATCH(R1109,discounts!A:A)</f>
        <v/>
      </c>
      <c r="W1107" s="36">
        <f>ADDRESS(V1109,$F$7+1,,,"discounts")</f>
        <v/>
      </c>
      <c r="X1107" s="36">
        <f>ROUND(_xlfn.SINGLE(IF(ISNA(_xlfn.SINGLE(IF($F$7=0,0,INDIRECT(W1109)))),0,IF($F$7=0,0,INDIRECT(W1109)))),0)</f>
        <v/>
      </c>
    </row>
    <row r="1108" ht="15" customHeight="1">
      <c r="B1108" s="88" t="inlineStr">
        <is>
          <t>Фен-Шуй для начинающих</t>
        </is>
      </c>
    </row>
    <row r="1109">
      <c r="B1109" s="86" t="n"/>
      <c r="C1109" s="22" t="n">
        <v>16567</v>
      </c>
      <c r="E1109" s="22" t="inlineStr">
        <is>
          <t>Подвеска-талисман Долголетие, клен</t>
        </is>
      </c>
      <c r="F1109" s="105">
        <f>ROUNDUP(N1111-(N1111/100*X1111),0)</f>
        <v/>
      </c>
      <c r="H1109" s="22" t="inlineStr">
        <is>
          <t>АртСимвол</t>
        </is>
      </c>
      <c r="J1109" s="75" t="inlineStr">
        <is>
          <t>2100000165674</t>
        </is>
      </c>
      <c r="K1109" s="75" t="inlineStr">
        <is>
          <t>Амулеты</t>
        </is>
      </c>
      <c r="L1109" s="22">
        <f>ROUND(100-(F1111/(M1111/100)),0)</f>
        <v/>
      </c>
      <c r="M1109" s="105" t="n">
        <v>300</v>
      </c>
      <c r="N1109" s="105" t="n">
        <v>261</v>
      </c>
      <c r="O1109" s="20" t="inlineStr">
        <is>
          <t>https://magic-kniga.ru/items/16567</t>
        </is>
      </c>
      <c r="Q1109" s="66" t="inlineStr">
        <is>
          <t>Мало</t>
        </is>
      </c>
      <c r="R1109" s="20" t="n">
        <v>7</v>
      </c>
      <c r="V1109" s="36">
        <f>MATCH(R1111,discounts!A:A)</f>
        <v/>
      </c>
      <c r="W1109" s="36">
        <f>ADDRESS(V1111,$F$7+1,,,"discounts")</f>
        <v/>
      </c>
      <c r="X1109" s="36">
        <f>ROUND(IF(ISNA(IF($F$7=0,0,INDIRECT(W1111))),0,IF($F$7=0,0,INDIRECT(W1111))),0)</f>
        <v/>
      </c>
    </row>
    <row r="1110" ht="15" customHeight="1">
      <c r="B1110" s="88" t="inlineStr">
        <is>
          <t>Фен-Шуй для любви</t>
        </is>
      </c>
    </row>
    <row r="1111">
      <c r="B1111" s="86" t="n"/>
      <c r="C1111" s="22" t="n">
        <v>17662</v>
      </c>
      <c r="E1111" s="22" t="inlineStr">
        <is>
          <t>Амулет Пегас, (мед\сталь)</t>
        </is>
      </c>
      <c r="F1111" s="105">
        <f>ROUNDUP(N1113-(N1113/100*X1113),0)</f>
        <v/>
      </c>
      <c r="H1111" s="22" t="inlineStr">
        <is>
          <t>АртСимвол</t>
        </is>
      </c>
      <c r="J1111" s="75" t="inlineStr">
        <is>
          <t>2100000176625</t>
        </is>
      </c>
      <c r="K1111" s="75" t="inlineStr">
        <is>
          <t>Амулеты</t>
        </is>
      </c>
      <c r="L1111" s="22">
        <f>ROUND(100-(F1113/(M1113/100)),0)</f>
        <v/>
      </c>
      <c r="M1111" s="105" t="n">
        <v>1191</v>
      </c>
      <c r="N1111" s="105" t="n">
        <v>1037</v>
      </c>
      <c r="O1111" s="20" t="inlineStr">
        <is>
          <t>https://magic-kniga.ru/items/17662</t>
        </is>
      </c>
      <c r="Q1111" s="66" t="inlineStr">
        <is>
          <t>Мало</t>
        </is>
      </c>
      <c r="R1111" s="20" t="n">
        <v>7</v>
      </c>
      <c r="V1111" s="36">
        <f>MATCH(R1113,discounts!A:A)</f>
        <v/>
      </c>
      <c r="W1111" s="36">
        <f>ADDRESS(V1113,$F$7+1,,,"discounts")</f>
        <v/>
      </c>
      <c r="X1111" s="36">
        <f>ROUND(IF(ISNA(IF($F$7=0,0,INDIRECT(W1113))),0,IF($F$7=0,0,INDIRECT(W1113))),0)</f>
        <v/>
      </c>
    </row>
    <row r="1112" ht="15" customHeight="1">
      <c r="B1112" s="88" t="inlineStr">
        <is>
          <t>Фен-Шуй для исполнения желаний</t>
        </is>
      </c>
    </row>
    <row r="1113">
      <c r="B1113" s="86" t="n"/>
      <c r="C1113" s="22" t="n">
        <v>16559</v>
      </c>
      <c r="E1113" s="22" t="inlineStr">
        <is>
          <t>Подвеска-талисман Волшебная жемчужина, клен</t>
        </is>
      </c>
      <c r="F1113" s="105">
        <f>ROUNDUP(N1115-(N1115/100*X1115),0)</f>
        <v/>
      </c>
      <c r="H1113" s="22" t="inlineStr">
        <is>
          <t>АртСимвол</t>
        </is>
      </c>
      <c r="J1113" s="75" t="inlineStr">
        <is>
          <t>2100000165599</t>
        </is>
      </c>
      <c r="K1113" s="75" t="inlineStr">
        <is>
          <t>Амулеты</t>
        </is>
      </c>
      <c r="L1113" s="22">
        <f>ROUND(100-(F1115/(M1115/100)),0)</f>
        <v/>
      </c>
      <c r="M1113" s="105" t="n">
        <v>300</v>
      </c>
      <c r="N1113" s="105" t="n">
        <v>261</v>
      </c>
      <c r="O1113" s="20" t="inlineStr">
        <is>
          <t>https://magic-kniga.ru/items/16559</t>
        </is>
      </c>
      <c r="Q1113" s="66" t="inlineStr">
        <is>
          <t>Мало</t>
        </is>
      </c>
      <c r="R1113" s="20" t="n">
        <v>7</v>
      </c>
      <c r="V1113" s="36">
        <f>MATCH(R1115,discounts!A:A)</f>
        <v/>
      </c>
      <c r="W1113" s="36">
        <f>ADDRESS(V1115,$F$7+1,,,"discounts")</f>
        <v/>
      </c>
      <c r="X1113" s="36">
        <f>ROUND(_xlfn.SINGLE(IF(ISNA(_xlfn.SINGLE(IF($F$7=0,0,INDIRECT(W1115)))),0,IF($F$7=0,0,INDIRECT(W1115)))),0)</f>
        <v/>
      </c>
    </row>
    <row r="1114">
      <c r="B1114" s="86" t="n"/>
      <c r="C1114" s="22" t="n">
        <v>16576</v>
      </c>
      <c r="E1114" s="22" t="inlineStr">
        <is>
          <t>Подвеска-талисман Мечта, клен</t>
        </is>
      </c>
      <c r="F1114" s="105">
        <f>ROUNDUP(N1116-(N1116/100*X1116),0)</f>
        <v/>
      </c>
      <c r="H1114" s="22" t="inlineStr">
        <is>
          <t>АртСимвол</t>
        </is>
      </c>
      <c r="J1114" s="75" t="inlineStr">
        <is>
          <t>2100000165766</t>
        </is>
      </c>
      <c r="K1114" s="75" t="inlineStr">
        <is>
          <t>Амулеты</t>
        </is>
      </c>
      <c r="L1114" s="22">
        <f>ROUND(100-(F1116/(M1116/100)),0)</f>
        <v/>
      </c>
      <c r="M1114" s="105" t="n">
        <v>52</v>
      </c>
      <c r="N1114" s="105" t="n">
        <v>46</v>
      </c>
      <c r="O1114" s="20" t="inlineStr">
        <is>
          <t>https://magic-kniga.ru/items/16576</t>
        </is>
      </c>
      <c r="Q1114" s="66" t="inlineStr">
        <is>
          <t>Мало</t>
        </is>
      </c>
      <c r="R1114" s="20" t="n">
        <v>7</v>
      </c>
      <c r="V1114" s="36">
        <f>MATCH(R1116,discounts!A:A)</f>
        <v/>
      </c>
      <c r="W1114" s="36">
        <f>ADDRESS(V1116,$F$7+1,,,"discounts")</f>
        <v/>
      </c>
      <c r="X1114" s="36">
        <f>ROUND(_xlfn.SINGLE(IF(ISNA(_xlfn.SINGLE(IF($F$7=0,0,INDIRECT(W1116)))),0,IF($F$7=0,0,INDIRECT(W1116)))),0)</f>
        <v/>
      </c>
    </row>
    <row r="1115" ht="15" customHeight="1">
      <c r="B1115" s="88" t="inlineStr">
        <is>
          <t>Скандинавские руны</t>
        </is>
      </c>
    </row>
    <row r="1116">
      <c r="B1116" s="86" t="n"/>
      <c r="C1116" s="22" t="n">
        <v>22773</v>
      </c>
      <c r="E1116" s="22" t="inlineStr">
        <is>
          <t>Амулет «Вуньо», (мед\сталь)</t>
        </is>
      </c>
      <c r="F1116" s="105">
        <f>ROUNDUP(N1118-(N1118/100*X1118),0)</f>
        <v/>
      </c>
      <c r="H1116" s="22" t="inlineStr">
        <is>
          <t>АртСимвол</t>
        </is>
      </c>
      <c r="J1116" s="75" t="inlineStr">
        <is>
          <t>2100000227730</t>
        </is>
      </c>
      <c r="K1116" s="75" t="inlineStr">
        <is>
          <t>Амулеты</t>
        </is>
      </c>
      <c r="L1116" s="22">
        <f>ROUND(100-(F1118/(M1118/100)),0)</f>
        <v/>
      </c>
      <c r="M1116" s="105" t="n">
        <v>796</v>
      </c>
      <c r="N1116" s="105" t="n">
        <v>693</v>
      </c>
      <c r="O1116" s="20" t="inlineStr">
        <is>
          <t>https://magic-kniga.ru/items/22773</t>
        </is>
      </c>
      <c r="Q1116" s="66" t="inlineStr">
        <is>
          <t>Мало</t>
        </is>
      </c>
      <c r="R1116" s="20" t="n">
        <v>5</v>
      </c>
      <c r="V1116" s="36">
        <f>MATCH(R1118,discounts!A:A)</f>
        <v/>
      </c>
      <c r="W1116" s="36">
        <f>ADDRESS(V1118,$F$7+1,,,"discounts")</f>
        <v/>
      </c>
      <c r="X1116" s="36">
        <f>ROUND(IF(ISNA(IF($F$7=0,0,INDIRECT(W1118))),0,IF($F$7=0,0,INDIRECT(W1118))),0)</f>
        <v/>
      </c>
    </row>
    <row r="1117">
      <c r="B1117" s="86" t="n"/>
      <c r="C1117" s="22" t="n">
        <v>22774</v>
      </c>
      <c r="E1117" s="22" t="inlineStr">
        <is>
          <t>Амулет «Гебо», (мед\сталь)</t>
        </is>
      </c>
      <c r="F1117" s="105">
        <f>ROUNDUP(N1119-(N1119/100*X1119),0)</f>
        <v/>
      </c>
      <c r="H1117" s="22" t="inlineStr">
        <is>
          <t>АртСимвол</t>
        </is>
      </c>
      <c r="J1117" s="75" t="inlineStr">
        <is>
          <t>2100000227747</t>
        </is>
      </c>
      <c r="K1117" s="75" t="inlineStr">
        <is>
          <t>Амулеты</t>
        </is>
      </c>
      <c r="L1117" s="22">
        <f>ROUND(100-(F1119/(M1119/100)),0)</f>
        <v/>
      </c>
      <c r="M1117" s="105" t="n">
        <v>796</v>
      </c>
      <c r="N1117" s="105" t="n">
        <v>693</v>
      </c>
      <c r="O1117" s="20" t="inlineStr">
        <is>
          <t>https://magic-kniga.ru/items/22774</t>
        </is>
      </c>
      <c r="Q1117" s="66" t="inlineStr">
        <is>
          <t>Мало</t>
        </is>
      </c>
      <c r="R1117" s="20" t="n">
        <v>5</v>
      </c>
      <c r="V1117" s="36">
        <f>MATCH(R1119,discounts!A:A)</f>
        <v/>
      </c>
      <c r="W1117" s="36">
        <f>ADDRESS(V1119,$F$7+1,,,"discounts")</f>
        <v/>
      </c>
      <c r="X1117" s="36">
        <f>ROUND(IF(ISNA(IF($F$7=0,0,INDIRECT(W1119))),0,IF($F$7=0,0,INDIRECT(W1119))),0)</f>
        <v/>
      </c>
    </row>
    <row r="1118">
      <c r="B1118" s="86" t="n"/>
      <c r="C1118" s="22" t="n">
        <v>22776</v>
      </c>
      <c r="E1118" s="22" t="inlineStr">
        <is>
          <t>Амулет «Йер», (мед\сталь)</t>
        </is>
      </c>
      <c r="F1118" s="105">
        <f>ROUNDUP(N1120-(N1120/100*X1120),0)</f>
        <v/>
      </c>
      <c r="H1118" s="22" t="inlineStr">
        <is>
          <t>АртСимвол</t>
        </is>
      </c>
      <c r="J1118" s="75" t="inlineStr">
        <is>
          <t>2100000227761</t>
        </is>
      </c>
      <c r="K1118" s="75" t="inlineStr">
        <is>
          <t>Амулеты</t>
        </is>
      </c>
      <c r="L1118" s="22">
        <f>ROUND(100-(F1120/(M1120/100)),0)</f>
        <v/>
      </c>
      <c r="M1118" s="105" t="n">
        <v>796</v>
      </c>
      <c r="N1118" s="105" t="n">
        <v>693</v>
      </c>
      <c r="O1118" s="20" t="inlineStr">
        <is>
          <t>https://magic-kniga.ru/items/22776</t>
        </is>
      </c>
      <c r="Q1118" s="66" t="inlineStr">
        <is>
          <t>Мало</t>
        </is>
      </c>
      <c r="R1118" s="20" t="n">
        <v>7</v>
      </c>
      <c r="V1118" s="36">
        <f>MATCH(R1120,discounts!A:A)</f>
        <v/>
      </c>
      <c r="W1118" s="36">
        <f>ADDRESS(V1120,$F$7+1,,,"discounts")</f>
        <v/>
      </c>
      <c r="X1118" s="36">
        <f>ROUND(IF(ISNA(IF($F$7=0,0,INDIRECT(W1120))),0,IF($F$7=0,0,INDIRECT(W1120))),0)</f>
        <v/>
      </c>
    </row>
    <row r="1119">
      <c r="B1119" s="86" t="n"/>
      <c r="C1119" s="22" t="n">
        <v>22781</v>
      </c>
      <c r="E1119" s="22" t="inlineStr">
        <is>
          <t>Амулет «Лагуз», (мед\сталь)</t>
        </is>
      </c>
      <c r="F1119" s="105">
        <f>ROUNDUP(N1121-(N1121/100*X1121),0)</f>
        <v/>
      </c>
      <c r="H1119" s="22" t="inlineStr">
        <is>
          <t>АртСимвол</t>
        </is>
      </c>
      <c r="J1119" s="75" t="inlineStr">
        <is>
          <t>2100000227815</t>
        </is>
      </c>
      <c r="K1119" s="75" t="inlineStr">
        <is>
          <t>Амулеты</t>
        </is>
      </c>
      <c r="L1119" s="22">
        <f>ROUND(100-(F1121/(M1121/100)),0)</f>
        <v/>
      </c>
      <c r="M1119" s="105" t="n">
        <v>82</v>
      </c>
      <c r="N1119" s="105" t="n">
        <v>72</v>
      </c>
      <c r="O1119" s="20" t="inlineStr">
        <is>
          <t>https://magic-kniga.ru/items/22781</t>
        </is>
      </c>
      <c r="Q1119" s="66" t="inlineStr">
        <is>
          <t>Мало</t>
        </is>
      </c>
      <c r="R1119" s="20" t="n">
        <v>7</v>
      </c>
      <c r="V1119" s="36">
        <f>MATCH(R1121,discounts!A:A)</f>
        <v/>
      </c>
      <c r="W1119" s="36">
        <f>ADDRESS(V1121,$F$7+1,,,"discounts")</f>
        <v/>
      </c>
      <c r="X1119" s="36">
        <f>ROUND(IF(ISNA(IF($F$7=0,0,INDIRECT(W1121))),0,IF($F$7=0,0,INDIRECT(W1121))),0)</f>
        <v/>
      </c>
    </row>
    <row r="1120">
      <c r="B1120" s="86" t="n"/>
      <c r="C1120" s="22" t="n">
        <v>22782</v>
      </c>
      <c r="E1120" s="22" t="inlineStr">
        <is>
          <t>Амулет «Манназ», (мед\сталь)</t>
        </is>
      </c>
      <c r="F1120" s="105">
        <f>ROUNDUP(N1122-(N1122/100*X1122),0)</f>
        <v/>
      </c>
      <c r="H1120" s="22" t="inlineStr">
        <is>
          <t>АртСимвол</t>
        </is>
      </c>
      <c r="J1120" s="75" t="inlineStr">
        <is>
          <t>2100000227822</t>
        </is>
      </c>
      <c r="K1120" s="75" t="inlineStr">
        <is>
          <t>Амулеты</t>
        </is>
      </c>
      <c r="L1120" s="22">
        <f>ROUND(100-(F1122/(M1122/100)),0)</f>
        <v/>
      </c>
      <c r="M1120" s="105" t="n">
        <v>82</v>
      </c>
      <c r="N1120" s="105" t="n">
        <v>72</v>
      </c>
      <c r="O1120" s="20" t="inlineStr">
        <is>
          <t>https://magic-kniga.ru/items/22782</t>
        </is>
      </c>
      <c r="Q1120" s="66" t="inlineStr">
        <is>
          <t>Мало</t>
        </is>
      </c>
      <c r="R1120" s="20" t="n">
        <v>7</v>
      </c>
      <c r="V1120" s="36">
        <f>MATCH(R1122,discounts!A:A)</f>
        <v/>
      </c>
      <c r="W1120" s="36">
        <f>ADDRESS(V1122,$F$7+1,,,"discounts")</f>
        <v/>
      </c>
      <c r="X1120" s="36">
        <f>ROUND(IF(ISNA(IF($F$7=0,0,INDIRECT(W1122))),0,IF($F$7=0,0,INDIRECT(W1122))),0)</f>
        <v/>
      </c>
    </row>
    <row r="1121">
      <c r="B1121" s="86" t="n"/>
      <c r="C1121" s="22" t="n">
        <v>22783</v>
      </c>
      <c r="E1121" s="22" t="inlineStr">
        <is>
          <t>Амулет «Наутиз», (мед\сталь)</t>
        </is>
      </c>
      <c r="F1121" s="105">
        <f>ROUNDUP(N1123-(N1123/100*X1123),0)</f>
        <v/>
      </c>
      <c r="H1121" s="22" t="inlineStr">
        <is>
          <t>АртСимвол</t>
        </is>
      </c>
      <c r="J1121" s="75" t="inlineStr">
        <is>
          <t>2100000227839</t>
        </is>
      </c>
      <c r="K1121" s="75" t="inlineStr">
        <is>
          <t>Амулеты</t>
        </is>
      </c>
      <c r="L1121" s="22">
        <f>ROUND(100-(F1123/(M1123/100)),0)</f>
        <v/>
      </c>
      <c r="M1121" s="105" t="n">
        <v>82</v>
      </c>
      <c r="N1121" s="105" t="n">
        <v>72</v>
      </c>
      <c r="O1121" s="20" t="inlineStr">
        <is>
          <t>https://magic-kniga.ru/items/22783</t>
        </is>
      </c>
      <c r="Q1121" s="66" t="inlineStr">
        <is>
          <t>Мало</t>
        </is>
      </c>
      <c r="R1121" s="20" t="n">
        <v>7</v>
      </c>
      <c r="V1121" s="36">
        <f>MATCH(R1123,discounts!A:A)</f>
        <v/>
      </c>
      <c r="W1121" s="36">
        <f>ADDRESS(V1123,$F$7+1,,,"discounts")</f>
        <v/>
      </c>
      <c r="X1121" s="36">
        <f>ROUND(IF(ISNA(IF($F$7=0,0,INDIRECT(W1123))),0,IF($F$7=0,0,INDIRECT(W1123))),0)</f>
        <v/>
      </c>
    </row>
    <row r="1122">
      <c r="B1122" s="86" t="n"/>
      <c r="C1122" s="22" t="n">
        <v>22785</v>
      </c>
      <c r="E1122" s="22" t="inlineStr">
        <is>
          <t>Амулет «Перт», (мед\сталь)</t>
        </is>
      </c>
      <c r="F1122" s="105">
        <f>ROUNDUP(N1124-(N1124/100*X1124),0)</f>
        <v/>
      </c>
      <c r="H1122" s="22" t="inlineStr">
        <is>
          <t>АртСимвол</t>
        </is>
      </c>
      <c r="J1122" s="75" t="inlineStr">
        <is>
          <t>2100000227853</t>
        </is>
      </c>
      <c r="K1122" s="75" t="inlineStr">
        <is>
          <t>Амулеты</t>
        </is>
      </c>
      <c r="L1122" s="22">
        <f>ROUND(100-(F1124/(M1124/100)),0)</f>
        <v/>
      </c>
      <c r="M1122" s="105" t="n">
        <v>82</v>
      </c>
      <c r="N1122" s="105" t="n">
        <v>72</v>
      </c>
      <c r="O1122" s="20" t="inlineStr">
        <is>
          <t>https://magic-kniga.ru/items/22785</t>
        </is>
      </c>
      <c r="Q1122" s="66" t="inlineStr">
        <is>
          <t>Мало</t>
        </is>
      </c>
      <c r="R1122" s="20" t="n">
        <v>5</v>
      </c>
      <c r="V1122" s="36">
        <f>MATCH(R1124,discounts!A:A)</f>
        <v/>
      </c>
      <c r="W1122" s="36">
        <f>ADDRESS(V1124,$F$7+1,,,"discounts")</f>
        <v/>
      </c>
      <c r="X1122" s="36">
        <f>ROUND(IF(ISNA(IF($F$7=0,0,INDIRECT(W1124))),0,IF($F$7=0,0,INDIRECT(W1124))),0)</f>
        <v/>
      </c>
    </row>
    <row r="1123">
      <c r="B1123" s="86" t="n"/>
      <c r="C1123" s="22" t="n">
        <v>22788</v>
      </c>
      <c r="E1123" s="22" t="inlineStr">
        <is>
          <t>Амулет «Тейваз», (мед\сталь)</t>
        </is>
      </c>
      <c r="F1123" s="105">
        <f>ROUNDUP(N1125-(N1125/100*X1125),0)</f>
        <v/>
      </c>
      <c r="H1123" s="22" t="inlineStr">
        <is>
          <t>АртСимвол</t>
        </is>
      </c>
      <c r="J1123" s="75" t="inlineStr">
        <is>
          <t>2100000227884</t>
        </is>
      </c>
      <c r="K1123" s="75" t="inlineStr">
        <is>
          <t>Амулеты</t>
        </is>
      </c>
      <c r="L1123" s="22">
        <f>ROUND(100-(F1125/(M1125/100)),0)</f>
        <v/>
      </c>
      <c r="M1123" s="105" t="n">
        <v>82</v>
      </c>
      <c r="N1123" s="105" t="n">
        <v>72</v>
      </c>
      <c r="O1123" s="20" t="inlineStr">
        <is>
          <t>https://magic-kniga.ru/items/22788</t>
        </is>
      </c>
      <c r="Q1123" s="66" t="inlineStr">
        <is>
          <t>Мало</t>
        </is>
      </c>
      <c r="R1123" s="20" t="n">
        <v>5</v>
      </c>
      <c r="V1123" s="36">
        <f>MATCH(R1125,discounts!A:A)</f>
        <v/>
      </c>
      <c r="W1123" s="36">
        <f>ADDRESS(V1125,$F$7+1,,,"discounts")</f>
        <v/>
      </c>
      <c r="X1123" s="36">
        <f>ROUND(IF(ISNA(IF($F$7=0,0,INDIRECT(W1125))),0,IF($F$7=0,0,INDIRECT(W1125))),0)</f>
        <v/>
      </c>
    </row>
    <row r="1124">
      <c r="B1124" s="86" t="n"/>
      <c r="C1124" s="22" t="n">
        <v>22789</v>
      </c>
      <c r="E1124" s="22" t="inlineStr">
        <is>
          <t>Амулет «Турисаз», (мед\сталь)</t>
        </is>
      </c>
      <c r="F1124" s="105">
        <f>ROUNDUP(N1126-(N1126/100*X1126),0)</f>
        <v/>
      </c>
      <c r="H1124" s="22" t="inlineStr">
        <is>
          <t>АртСимвол</t>
        </is>
      </c>
      <c r="J1124" s="75" t="inlineStr">
        <is>
          <t>2100000227891</t>
        </is>
      </c>
      <c r="K1124" s="75" t="inlineStr">
        <is>
          <t>Амулеты</t>
        </is>
      </c>
      <c r="L1124" s="22">
        <f>ROUND(100-(F1126/(M1126/100)),0)</f>
        <v/>
      </c>
      <c r="M1124" s="105" t="n">
        <v>82</v>
      </c>
      <c r="N1124" s="105" t="n">
        <v>72</v>
      </c>
      <c r="O1124" s="20" t="inlineStr">
        <is>
          <t>https://magic-kniga.ru/items/22789</t>
        </is>
      </c>
      <c r="Q1124" s="66" t="inlineStr">
        <is>
          <t>Мало</t>
        </is>
      </c>
      <c r="R1124" s="20" t="n">
        <v>7</v>
      </c>
      <c r="V1124" s="36">
        <f>MATCH(R1126,discounts!A:A)</f>
        <v/>
      </c>
      <c r="W1124" s="36">
        <f>ADDRESS(V1126,$F$7+1,,,"discounts")</f>
        <v/>
      </c>
      <c r="X1124" s="36">
        <f>ROUND(IF(ISNA(IF($F$7=0,0,INDIRECT(W1126))),0,IF($F$7=0,0,INDIRECT(W1126))),0)</f>
        <v/>
      </c>
    </row>
    <row r="1125">
      <c r="B1125" s="86" t="n"/>
      <c r="C1125" s="22" t="n">
        <v>22793</v>
      </c>
      <c r="E1125" s="22" t="inlineStr">
        <is>
          <t>Амулет «Эваз», (медсталь)</t>
        </is>
      </c>
      <c r="F1125" s="105">
        <f>ROUNDUP(N1127-(N1127/100*X1127),0)</f>
        <v/>
      </c>
      <c r="H1125" s="22" t="inlineStr">
        <is>
          <t>АртСимвол</t>
        </is>
      </c>
      <c r="J1125" s="75" t="inlineStr">
        <is>
          <t>2100000227938</t>
        </is>
      </c>
      <c r="K1125" s="75" t="inlineStr">
        <is>
          <t>Амулеты</t>
        </is>
      </c>
      <c r="L1125" s="22">
        <f>ROUND(100-(F1127/(M1127/100)),0)</f>
        <v/>
      </c>
      <c r="M1125" s="105" t="n">
        <v>82</v>
      </c>
      <c r="N1125" s="105" t="n">
        <v>72</v>
      </c>
      <c r="O1125" s="20" t="inlineStr">
        <is>
          <t>https://magic-kniga.ru/items/22793</t>
        </is>
      </c>
      <c r="Q1125" s="66" t="inlineStr">
        <is>
          <t>Мало</t>
        </is>
      </c>
      <c r="R1125" s="20" t="n">
        <v>5</v>
      </c>
      <c r="V1125" s="36">
        <f>MATCH(R1127,discounts!A:A)</f>
        <v/>
      </c>
      <c r="W1125" s="36">
        <f>ADDRESS(V1127,$F$7+1,,,"discounts")</f>
        <v/>
      </c>
      <c r="X1125" s="36">
        <f>ROUND(IF(ISNA(IF($F$7=0,0,INDIRECT(W1127))),0,IF($F$7=0,0,INDIRECT(W1127))),0)</f>
        <v/>
      </c>
    </row>
    <row r="1126" ht="20.25" customHeight="1">
      <c r="B1126" s="87" t="inlineStr">
        <is>
          <t>Атрибутика</t>
        </is>
      </c>
    </row>
    <row r="1127" ht="15" customHeight="1">
      <c r="B1127" s="88" t="inlineStr">
        <is>
          <t>Магия успеха</t>
        </is>
      </c>
    </row>
    <row r="1128">
      <c r="B1128" s="86" t="n"/>
      <c r="C1128" s="22" t="n">
        <v>22115</v>
      </c>
      <c r="E1128" s="22" t="inlineStr">
        <is>
          <t>Защитный футляр для Iphone5 Викка</t>
        </is>
      </c>
      <c r="F1128" s="105">
        <f>ROUNDUP(N1130-(N1130/100*X1130),0)</f>
        <v/>
      </c>
      <c r="H1128" s="22" t="inlineStr">
        <is>
          <t>Авваллон - Ло Скарабео</t>
        </is>
      </c>
      <c r="I1128" s="22" t="n">
        <v>2014</v>
      </c>
      <c r="J1128" s="75" t="inlineStr">
        <is>
          <t>9788865273180</t>
        </is>
      </c>
      <c r="K1128" s="75" t="inlineStr">
        <is>
          <t>Атрибутика</t>
        </is>
      </c>
      <c r="L1128" s="22">
        <f>ROUND(100-(F1130/(M1130/100)),0)</f>
        <v/>
      </c>
      <c r="M1128" s="105" t="n">
        <v>1073</v>
      </c>
      <c r="N1128" s="105" t="n">
        <v>934</v>
      </c>
      <c r="O1128" s="20" t="inlineStr">
        <is>
          <t>https://magic-kniga.ru/items/22115</t>
        </is>
      </c>
      <c r="Q1128" s="66" t="inlineStr">
        <is>
          <t>Мало</t>
        </is>
      </c>
      <c r="R1128" s="20" t="n">
        <v>10</v>
      </c>
      <c r="V1128" s="36">
        <f>MATCH(R1130,discounts!A:A)</f>
        <v/>
      </c>
      <c r="W1128" s="36">
        <f>ADDRESS(V1130,$F$7+1,,,"discounts")</f>
        <v/>
      </c>
      <c r="X1128" s="36">
        <f>ROUND(_xlfn.SINGLE(IF(ISNA(_xlfn.SINGLE(IF($F$7=0,0,INDIRECT(W1130)))),0,IF($F$7=0,0,INDIRECT(W1130)))),0)</f>
        <v/>
      </c>
    </row>
    <row r="1129">
      <c r="B1129" s="86" t="n"/>
      <c r="C1129" s="22" t="n">
        <v>24128</v>
      </c>
      <c r="E1129" s="22" t="inlineStr">
        <is>
          <t>Нитка с бусинами Дзи.Черная</t>
        </is>
      </c>
      <c r="F1129" s="105">
        <f>ROUNDUP(N1131-(N1131/100*X1131),0)</f>
        <v/>
      </c>
      <c r="H1129" s="22" t="inlineStr">
        <is>
          <t>Синг Лал</t>
        </is>
      </c>
      <c r="J1129" s="75" t="inlineStr">
        <is>
          <t>2100000241286</t>
        </is>
      </c>
      <c r="K1129" s="75" t="inlineStr">
        <is>
          <t>Атрибутика</t>
        </is>
      </c>
      <c r="L1129" s="22">
        <f>ROUND(100-(F1131/(M1131/100)),0)</f>
        <v/>
      </c>
      <c r="M1129" s="105" t="n">
        <v>1000</v>
      </c>
      <c r="N1129" s="105" t="n">
        <v>870</v>
      </c>
      <c r="O1129" s="20" t="inlineStr">
        <is>
          <t>https://magic-kniga.ru/items/24128</t>
        </is>
      </c>
      <c r="Q1129" s="66" t="inlineStr">
        <is>
          <t>Мало</t>
        </is>
      </c>
      <c r="R1129" s="20" t="n">
        <v>13</v>
      </c>
      <c r="V1129" s="36">
        <f>MATCH(R1131,discounts!A:A)</f>
        <v/>
      </c>
      <c r="W1129" s="36">
        <f>ADDRESS(V1131,$F$7+1,,,"discounts")</f>
        <v/>
      </c>
      <c r="X1129" s="36">
        <f>ROUND(_xlfn.SINGLE(IF(ISNA(_xlfn.SINGLE(IF($F$7=0,0,INDIRECT(W1131)))),0,IF($F$7=0,0,INDIRECT(W1131)))),0)</f>
        <v/>
      </c>
    </row>
    <row r="1130" ht="15" customHeight="1">
      <c r="B1130" s="88" t="inlineStr">
        <is>
          <t>Защита от порчи и сглаза</t>
        </is>
      </c>
    </row>
    <row r="1131">
      <c r="B1131" s="86" t="n"/>
      <c r="C1131" s="22" t="n">
        <v>22117</v>
      </c>
      <c r="E1131" s="22" t="inlineStr">
        <is>
          <t>Защитный футляр для Iphone5 Кельтский</t>
        </is>
      </c>
      <c r="F1131" s="105">
        <f>ROUNDUP(N1133-(N1133/100*X1133),0)</f>
        <v/>
      </c>
      <c r="H1131" s="22" t="inlineStr">
        <is>
          <t>Авваллон - Ло Скарабео</t>
        </is>
      </c>
      <c r="I1131" s="22" t="n">
        <v>2014</v>
      </c>
      <c r="J1131" s="75" t="inlineStr">
        <is>
          <t>9788865273203</t>
        </is>
      </c>
      <c r="K1131" s="75" t="inlineStr">
        <is>
          <t>Атрибутика</t>
        </is>
      </c>
      <c r="L1131" s="22">
        <f>ROUND(100-(F1133/(M1133/100)),0)</f>
        <v/>
      </c>
      <c r="M1131" s="105" t="n">
        <v>1073</v>
      </c>
      <c r="N1131" s="105" t="n">
        <v>934</v>
      </c>
      <c r="O1131" s="20" t="inlineStr">
        <is>
          <t>https://magic-kniga.ru/items/22117</t>
        </is>
      </c>
      <c r="Q1131" s="66" t="inlineStr">
        <is>
          <t>Мало</t>
        </is>
      </c>
      <c r="R1131" s="20" t="n">
        <v>9</v>
      </c>
      <c r="V1131" s="36">
        <f>MATCH(R1133,discounts!A:A)</f>
        <v/>
      </c>
      <c r="W1131" s="36">
        <f>ADDRESS(V1133,$F$7+1,,,"discounts")</f>
        <v/>
      </c>
      <c r="X1131" s="36">
        <f>ROUND(IF(ISNA(IF($F$7=0,0,INDIRECT(W1133))),0,IF($F$7=0,0,INDIRECT(W1133))),0)</f>
        <v/>
      </c>
    </row>
    <row r="1132" ht="15" customHeight="1">
      <c r="B1132" s="88" t="inlineStr">
        <is>
          <t>Эзотерика Востока</t>
        </is>
      </c>
    </row>
    <row r="1133">
      <c r="B1133" s="86" t="n"/>
      <c r="C1133" s="22" t="n">
        <v>24178</v>
      </c>
      <c r="E1133" s="22" t="inlineStr">
        <is>
          <t>Богиня Тара</t>
        </is>
      </c>
      <c r="F1133" s="105">
        <f>ROUNDUP(N1135-(N1135/100*X1135),0)</f>
        <v/>
      </c>
      <c r="H1133" s="22" t="inlineStr">
        <is>
          <t>Китай</t>
        </is>
      </c>
      <c r="J1133" s="75" t="inlineStr">
        <is>
          <t>2100000241781</t>
        </is>
      </c>
      <c r="K1133" s="75" t="inlineStr">
        <is>
          <t>Атрибутика</t>
        </is>
      </c>
      <c r="L1133" s="22">
        <f>ROUND(100-(F1135/(M1135/100)),0)</f>
        <v/>
      </c>
      <c r="M1133" s="105" t="n">
        <v>500</v>
      </c>
      <c r="N1133" s="105" t="n">
        <v>435</v>
      </c>
      <c r="O1133" s="20" t="inlineStr">
        <is>
          <t>https://magic-kniga.ru/items/24178</t>
        </is>
      </c>
      <c r="Q1133" s="66" t="inlineStr">
        <is>
          <t>Мало</t>
        </is>
      </c>
      <c r="R1133" s="20" t="n">
        <v>13</v>
      </c>
      <c r="V1133" s="36">
        <f>MATCH(R1135,discounts!A:A)</f>
        <v/>
      </c>
      <c r="W1133" s="36">
        <f>ADDRESS(V1135,$F$7+1,,,"discounts")</f>
        <v/>
      </c>
      <c r="X1133" s="36">
        <f>ROUND(IF(ISNA(IF($F$7=0,0,INDIRECT(W1135))),0,IF($F$7=0,0,INDIRECT(W1135))),0)</f>
        <v/>
      </c>
    </row>
    <row r="1134" ht="15" customHeight="1">
      <c r="B1134" s="88" t="inlineStr">
        <is>
          <t>Практическая магия</t>
        </is>
      </c>
    </row>
    <row r="1135">
      <c r="B1135" s="86" t="n"/>
      <c r="C1135" s="22" t="n">
        <v>21601</v>
      </c>
      <c r="E1135" s="22" t="inlineStr">
        <is>
          <t>Магический шар 8 см</t>
        </is>
      </c>
      <c r="F1135" s="105">
        <f>ROUNDUP(N1137-(N1137/100*X1137),0)</f>
        <v/>
      </c>
      <c r="H1135" s="22" t="inlineStr">
        <is>
          <t>Китай</t>
        </is>
      </c>
      <c r="J1135" s="75" t="inlineStr">
        <is>
          <t>2100000216017</t>
        </is>
      </c>
      <c r="K1135" s="75" t="inlineStr">
        <is>
          <t>Атрибутика</t>
        </is>
      </c>
      <c r="L1135" s="22">
        <f>ROUND(100-(F1137/(M1137/100)),0)</f>
        <v/>
      </c>
      <c r="M1135" s="105" t="n">
        <v>1315</v>
      </c>
      <c r="N1135" s="105" t="n">
        <v>1145</v>
      </c>
      <c r="O1135" s="20" t="inlineStr">
        <is>
          <t>https://magic-kniga.ru/items/21601</t>
        </is>
      </c>
      <c r="Q1135" s="66" t="inlineStr">
        <is>
          <t>Мало</t>
        </is>
      </c>
      <c r="R1135" s="20" t="n">
        <v>11</v>
      </c>
      <c r="V1135" s="36">
        <f>MATCH(R1137,discounts!A:A)</f>
        <v/>
      </c>
      <c r="W1135" s="36">
        <f>ADDRESS(V1137,$F$7+1,,,"discounts")</f>
        <v/>
      </c>
      <c r="X1135" s="36">
        <f>ROUND(IF(ISNA(IF($F$7=0,0,INDIRECT(W1137))),0,IF($F$7=0,0,INDIRECT(W1137))),0)</f>
        <v/>
      </c>
    </row>
    <row r="1136">
      <c r="B1136" s="86" t="n"/>
      <c r="C1136" s="22" t="n">
        <v>15759</v>
      </c>
      <c r="E1136" s="22" t="inlineStr">
        <is>
          <t>Алтарное покрывало «Колесо энергии»</t>
        </is>
      </c>
      <c r="F1136" s="105">
        <f>ROUNDUP(N1138-(N1138/100*X1138),0)</f>
        <v/>
      </c>
      <c r="H1136" s="22" t="inlineStr">
        <is>
          <t>Magic-Kniga</t>
        </is>
      </c>
      <c r="J1136" s="75" t="inlineStr">
        <is>
          <t>2031000157591</t>
        </is>
      </c>
      <c r="K1136" s="75" t="inlineStr">
        <is>
          <t>Атрибутика</t>
        </is>
      </c>
      <c r="L1136" s="22">
        <f>ROUND(100-(F1138/(M1138/100)),0)</f>
        <v/>
      </c>
      <c r="M1136" s="105" t="n">
        <v>1650</v>
      </c>
      <c r="N1136" s="105" t="n">
        <v>1436</v>
      </c>
      <c r="O1136" s="20" t="inlineStr">
        <is>
          <t>https://magic-kniga.ru/items/15759</t>
        </is>
      </c>
      <c r="Q1136" s="66" t="inlineStr">
        <is>
          <t>Мало</t>
        </is>
      </c>
      <c r="R1136" s="20" t="n">
        <v>1</v>
      </c>
      <c r="V1136" s="36">
        <f>MATCH(R1138,discounts!A:A)</f>
        <v/>
      </c>
      <c r="W1136" s="36">
        <f>ADDRESS(V1138,$F$7+1,,,"discounts")</f>
        <v/>
      </c>
      <c r="X1136" s="36">
        <f>ROUND(IF(ISNA(IF($F$7=0,0,INDIRECT(W1138))),0,IF($F$7=0,0,INDIRECT(W1138))),0)</f>
        <v/>
      </c>
    </row>
    <row r="1137">
      <c r="B1137" s="86" t="n"/>
      <c r="C1137" s="22" t="n">
        <v>15764</v>
      </c>
      <c r="E1137" s="22" t="inlineStr">
        <is>
          <t>Алтарное покрывало «Колесо фортуны» (Черное)</t>
        </is>
      </c>
      <c r="F1137" s="105">
        <f>ROUNDUP(N1139-(N1139/100*X1139),0)</f>
        <v/>
      </c>
      <c r="H1137" s="22" t="inlineStr">
        <is>
          <t>Magic-Kniga</t>
        </is>
      </c>
      <c r="J1137" s="75" t="inlineStr">
        <is>
          <t>2100000157648</t>
        </is>
      </c>
      <c r="K1137" s="75" t="inlineStr">
        <is>
          <t>Атрибутика</t>
        </is>
      </c>
      <c r="L1137" s="22">
        <f>ROUND(100-(F1139/(M1139/100)),0)</f>
        <v/>
      </c>
      <c r="M1137" s="105" t="n">
        <v>1590</v>
      </c>
      <c r="N1137" s="105" t="n">
        <v>1384</v>
      </c>
      <c r="O1137" s="20" t="inlineStr">
        <is>
          <t>https://magic-kniga.ru/items/15764</t>
        </is>
      </c>
      <c r="Q1137" s="66" t="inlineStr">
        <is>
          <t>Мало</t>
        </is>
      </c>
      <c r="R1137" s="20" t="n">
        <v>1</v>
      </c>
      <c r="V1137" s="36">
        <f>MATCH(R1139,discounts!A:A)</f>
        <v/>
      </c>
      <c r="W1137" s="36">
        <f>ADDRESS(V1139,$F$7+1,,,"discounts")</f>
        <v/>
      </c>
      <c r="X1137" s="36">
        <f>ROUND(IF(ISNA(IF($F$7=0,0,INDIRECT(W1139))),0,IF($F$7=0,0,INDIRECT(W1139))),0)</f>
        <v/>
      </c>
    </row>
    <row r="1138">
      <c r="B1138" s="86" t="n"/>
      <c r="C1138" s="22" t="n">
        <v>15766</v>
      </c>
      <c r="E1138" s="22" t="inlineStr">
        <is>
          <t>Алтарное покрывало «Талисман Амазарака»</t>
        </is>
      </c>
      <c r="F1138" s="105">
        <f>ROUNDUP(N1140-(N1140/100*X1140),0)</f>
        <v/>
      </c>
      <c r="H1138" s="22" t="inlineStr">
        <is>
          <t>Magic-Kniga</t>
        </is>
      </c>
      <c r="J1138" s="75" t="inlineStr">
        <is>
          <t>2100000157662</t>
        </is>
      </c>
      <c r="K1138" s="75" t="inlineStr">
        <is>
          <t>Атрибутика</t>
        </is>
      </c>
      <c r="L1138" s="22">
        <f>ROUND(100-(F1140/(M1140/100)),0)</f>
        <v/>
      </c>
      <c r="M1138" s="105" t="n">
        <v>1380</v>
      </c>
      <c r="N1138" s="105" t="n">
        <v>1201</v>
      </c>
      <c r="O1138" s="20" t="inlineStr">
        <is>
          <t>https://magic-kniga.ru/items/15766</t>
        </is>
      </c>
      <c r="P1138" s="22" t="n">
        <v>166</v>
      </c>
      <c r="Q1138" s="66" t="inlineStr">
        <is>
          <t>Мало</t>
        </is>
      </c>
      <c r="R1138" s="20" t="n">
        <v>1</v>
      </c>
      <c r="V1138" s="36">
        <f>MATCH(R1140,discounts!A:A)</f>
        <v/>
      </c>
      <c r="W1138" s="36">
        <f>ADDRESS(V1140,$F$7+1,,,"discounts")</f>
        <v/>
      </c>
      <c r="X1138" s="36">
        <f>ROUND(IF(ISNA(IF($F$7=0,0,INDIRECT(W1140))),0,IF($F$7=0,0,INDIRECT(W1140))),0)</f>
        <v/>
      </c>
    </row>
    <row r="1139">
      <c r="B1139" s="86" t="n"/>
      <c r="C1139" s="22" t="n">
        <v>15771</v>
      </c>
      <c r="E1139" s="22" t="inlineStr">
        <is>
          <t>Алтарное покрывало «Узел Одина»</t>
        </is>
      </c>
      <c r="F1139" s="105">
        <f>ROUNDUP(N1141-(N1141/100*X1141),0)</f>
        <v/>
      </c>
      <c r="H1139" s="22" t="inlineStr">
        <is>
          <t>Magic-Kniga</t>
        </is>
      </c>
      <c r="J1139" s="75" t="inlineStr">
        <is>
          <t>2100000157716</t>
        </is>
      </c>
      <c r="K1139" s="75" t="inlineStr">
        <is>
          <t>Атрибутика</t>
        </is>
      </c>
      <c r="L1139" s="22">
        <f>ROUND(100-(F1141/(M1141/100)),0)</f>
        <v/>
      </c>
      <c r="M1139" s="105" t="n">
        <v>2640</v>
      </c>
      <c r="N1139" s="105" t="n">
        <v>2297</v>
      </c>
      <c r="O1139" s="20" t="inlineStr">
        <is>
          <t>https://magic-kniga.ru/items/15771</t>
        </is>
      </c>
      <c r="Q1139" s="66" t="inlineStr">
        <is>
          <t>Мало</t>
        </is>
      </c>
      <c r="R1139" s="20" t="n">
        <v>1</v>
      </c>
      <c r="V1139" s="36">
        <f>MATCH(R1141,discounts!A:A)</f>
        <v/>
      </c>
      <c r="W1139" s="36">
        <f>ADDRESS(V1141,$F$7+1,,,"discounts")</f>
        <v/>
      </c>
      <c r="X1139" s="36">
        <f>ROUND(IF(ISNA(IF($F$7=0,0,INDIRECT(W1141))),0,IF($F$7=0,0,INDIRECT(W1141))),0)</f>
        <v/>
      </c>
    </row>
    <row r="1140">
      <c r="B1140" s="86" t="n"/>
      <c r="C1140" s="22" t="n">
        <v>15772</v>
      </c>
      <c r="E1140" s="22" t="inlineStr">
        <is>
          <t>Алтарное покрывало «Трилистник»</t>
        </is>
      </c>
      <c r="F1140" s="105">
        <f>ROUNDUP(N1142-(N1142/100*X1142),0)</f>
        <v/>
      </c>
      <c r="H1140" s="22" t="inlineStr">
        <is>
          <t>Magic-Kniga</t>
        </is>
      </c>
      <c r="J1140" s="75" t="inlineStr">
        <is>
          <t>2100000157723</t>
        </is>
      </c>
      <c r="K1140" s="75" t="inlineStr">
        <is>
          <t>Атрибутика</t>
        </is>
      </c>
      <c r="L1140" s="22">
        <f>ROUND(100-(F1142/(M1142/100)),0)</f>
        <v/>
      </c>
      <c r="M1140" s="105" t="n">
        <v>1110</v>
      </c>
      <c r="N1140" s="105" t="n">
        <v>966</v>
      </c>
      <c r="O1140" s="20" t="inlineStr">
        <is>
          <t>https://magic-kniga.ru/items/15772</t>
        </is>
      </c>
      <c r="Q1140" s="66" t="inlineStr">
        <is>
          <t>Мало</t>
        </is>
      </c>
      <c r="R1140" s="20" t="n">
        <v>1</v>
      </c>
      <c r="V1140" s="36">
        <f>MATCH(R1142,discounts!A:A)</f>
        <v/>
      </c>
      <c r="W1140" s="36">
        <f>ADDRESS(V1142,$F$7+1,,,"discounts")</f>
        <v/>
      </c>
      <c r="X1140" s="36">
        <f>ROUND(IF(ISNA(IF($F$7=0,0,INDIRECT(W1142))),0,IF($F$7=0,0,INDIRECT(W1142))),0)</f>
        <v/>
      </c>
    </row>
    <row r="1141">
      <c r="B1141" s="86" t="n"/>
      <c r="C1141" s="22" t="n">
        <v>15776</v>
      </c>
      <c r="E1141" s="22" t="inlineStr">
        <is>
          <t>Алтарное покрывало «Колесо фортуны» (Красное)</t>
        </is>
      </c>
      <c r="F1141" s="105">
        <f>ROUNDUP(N1143-(N1143/100*X1143),0)</f>
        <v/>
      </c>
      <c r="H1141" s="22" t="inlineStr">
        <is>
          <t>Magic-Kniga</t>
        </is>
      </c>
      <c r="J1141" s="75" t="inlineStr">
        <is>
          <t>2100000157761</t>
        </is>
      </c>
      <c r="K1141" s="75" t="inlineStr">
        <is>
          <t>Атрибутика</t>
        </is>
      </c>
      <c r="L1141" s="22">
        <f>ROUND(100-(F1143/(M1143/100)),0)</f>
        <v/>
      </c>
      <c r="M1141" s="105" t="n">
        <v>1590</v>
      </c>
      <c r="N1141" s="105" t="n">
        <v>1384</v>
      </c>
      <c r="O1141" s="20" t="inlineStr">
        <is>
          <t>https://magic-kniga.ru/items/15776</t>
        </is>
      </c>
      <c r="Q1141" s="66" t="inlineStr">
        <is>
          <t>Мало</t>
        </is>
      </c>
      <c r="R1141" s="20" t="n">
        <v>1</v>
      </c>
      <c r="V1141" s="36">
        <f>MATCH(R1143,discounts!A:A)</f>
        <v/>
      </c>
      <c r="W1141" s="36">
        <f>ADDRESS(V1143,$F$7+1,,,"discounts")</f>
        <v/>
      </c>
      <c r="X1141" s="36">
        <f>ROUND(IF(ISNA(IF($F$7=0,0,INDIRECT(W1143))),0,IF($F$7=0,0,INDIRECT(W1143))),0)</f>
        <v/>
      </c>
    </row>
    <row r="1142">
      <c r="B1142" s="86" t="n"/>
      <c r="C1142" s="22" t="n">
        <v>16198</v>
      </c>
      <c r="E1142" s="22" t="inlineStr">
        <is>
          <t>Гадальная скатерть «Знак мудрости»</t>
        </is>
      </c>
      <c r="F1142" s="105">
        <f>ROUNDUP(N1144-(N1144/100*X1144),0)</f>
        <v/>
      </c>
      <c r="H1142" s="22" t="inlineStr">
        <is>
          <t>Magic-Kniga</t>
        </is>
      </c>
      <c r="I1142" s="22" t="n">
        <v>2012</v>
      </c>
      <c r="J1142" s="75" t="inlineStr">
        <is>
          <t>2100000161980</t>
        </is>
      </c>
      <c r="K1142" s="75" t="inlineStr">
        <is>
          <t>Атрибутика</t>
        </is>
      </c>
      <c r="L1142" s="22">
        <f>ROUND(100-(F1144/(M1144/100)),0)</f>
        <v/>
      </c>
      <c r="M1142" s="105" t="n">
        <v>1290</v>
      </c>
      <c r="N1142" s="105" t="n">
        <v>1123</v>
      </c>
      <c r="O1142" s="20" t="inlineStr">
        <is>
          <t>https://magic-kniga.ru/items/16198</t>
        </is>
      </c>
      <c r="Q1142" s="66" t="inlineStr">
        <is>
          <t>Мало</t>
        </is>
      </c>
      <c r="R1142" s="20" t="n">
        <v>1</v>
      </c>
      <c r="V1142" s="36">
        <f>MATCH(R1144,discounts!A:A)</f>
        <v/>
      </c>
      <c r="W1142" s="36">
        <f>ADDRESS(V1144,$F$7+1,,,"discounts")</f>
        <v/>
      </c>
      <c r="X1142" s="36">
        <f>ROUND(IF(ISNA(IF($F$7=0,0,INDIRECT(W1144))),0,IF($F$7=0,0,INDIRECT(W1144))),0)</f>
        <v/>
      </c>
    </row>
    <row r="1143">
      <c r="B1143" s="86" t="n"/>
      <c r="C1143" s="22" t="n">
        <v>16200</v>
      </c>
      <c r="E1143" s="22" t="inlineStr">
        <is>
          <t>Гадальная скатерть «Символ Знания»</t>
        </is>
      </c>
      <c r="F1143" s="105">
        <f>ROUNDUP(N1145-(N1145/100*X1145),0)</f>
        <v/>
      </c>
      <c r="H1143" s="22" t="inlineStr">
        <is>
          <t>Magic-Kniga</t>
        </is>
      </c>
      <c r="J1143" s="75" t="inlineStr">
        <is>
          <t>2100000162000</t>
        </is>
      </c>
      <c r="K1143" s="75" t="inlineStr">
        <is>
          <t>Атрибутика</t>
        </is>
      </c>
      <c r="L1143" s="22">
        <f>ROUND(100-(F1145/(M1145/100)),0)</f>
        <v/>
      </c>
      <c r="M1143" s="105" t="n">
        <v>1380</v>
      </c>
      <c r="N1143" s="105" t="n">
        <v>1201</v>
      </c>
      <c r="O1143" s="20" t="inlineStr">
        <is>
          <t>https://magic-kniga.ru/items/16200</t>
        </is>
      </c>
      <c r="Q1143" s="66" t="inlineStr">
        <is>
          <t>Мало</t>
        </is>
      </c>
      <c r="R1143" s="20" t="n">
        <v>1</v>
      </c>
      <c r="V1143" s="36">
        <f>MATCH(R1145,discounts!A:A)</f>
        <v/>
      </c>
      <c r="W1143" s="36">
        <f>ADDRESS(V1145,$F$7+1,,,"discounts")</f>
        <v/>
      </c>
      <c r="X1143" s="36">
        <f>ROUND(IF(ISNA(IF($F$7=0,0,INDIRECT(W1145))),0,IF($F$7=0,0,INDIRECT(W1145))),0)</f>
        <v/>
      </c>
    </row>
    <row r="1144" ht="15" customHeight="1">
      <c r="B1144" s="88" t="inlineStr">
        <is>
          <t>Медитации</t>
        </is>
      </c>
    </row>
    <row r="1145">
      <c r="B1145" s="86" t="n"/>
      <c r="C1145" s="22" t="n">
        <v>15689</v>
      </c>
      <c r="E1145" s="22" t="inlineStr">
        <is>
          <t>Резонатор для поющих чаш (с замшей) 18х3 см, дерево</t>
        </is>
      </c>
      <c r="F1145" s="105">
        <f>ROUNDUP(N1147-(N1147/100*X1147),0)</f>
        <v/>
      </c>
      <c r="H1145" s="22" t="inlineStr">
        <is>
          <t>АртСимвол</t>
        </is>
      </c>
      <c r="I1145" s="22" t="n">
        <v>2012</v>
      </c>
      <c r="J1145" s="75" t="inlineStr">
        <is>
          <t>2100000156894</t>
        </is>
      </c>
      <c r="K1145" s="75" t="inlineStr">
        <is>
          <t>Атрибутика</t>
        </is>
      </c>
      <c r="L1145" s="22">
        <f>ROUND(100-(F1147/(M1147/100)),0)</f>
        <v/>
      </c>
      <c r="M1145" s="105" t="n">
        <v>250</v>
      </c>
      <c r="N1145" s="105" t="n">
        <v>218</v>
      </c>
      <c r="O1145" s="20" t="inlineStr">
        <is>
          <t>https://magic-kniga.ru/items/15689</t>
        </is>
      </c>
      <c r="Q1145" s="66" t="inlineStr">
        <is>
          <t>Больше 10</t>
        </is>
      </c>
      <c r="R1145" s="20" t="n">
        <v>5</v>
      </c>
      <c r="V1145" s="36">
        <f>MATCH(R1147,discounts!A:A)</f>
        <v/>
      </c>
      <c r="W1145" s="36">
        <f>ADDRESS(V1147,$F$7+1,,,"discounts")</f>
        <v/>
      </c>
      <c r="X1145" s="36">
        <f>ROUND(IF(ISNA(IF($F$7=0,0,INDIRECT(W1147))),0,IF($F$7=0,0,INDIRECT(W1147))),0)</f>
        <v/>
      </c>
    </row>
    <row r="1146" ht="15" customHeight="1">
      <c r="B1146" s="88" t="inlineStr">
        <is>
          <t>Красота и здоровье</t>
        </is>
      </c>
    </row>
    <row r="1147">
      <c r="B1147" s="86" t="n"/>
      <c r="C1147" s="22" t="n">
        <v>14546</v>
      </c>
      <c r="E1147" s="22" t="inlineStr">
        <is>
          <t>Шары здоровья «Инь-Ян» (изумрудного цвета) 45 мм</t>
        </is>
      </c>
      <c r="F1147" s="105">
        <f>ROUNDUP(N1149-(N1149/100*X1149),0)</f>
        <v/>
      </c>
      <c r="H1147" s="22" t="inlineStr">
        <is>
          <t>Китай</t>
        </is>
      </c>
      <c r="I1147" s="22" t="n">
        <v>2012</v>
      </c>
      <c r="J1147" s="75" t="inlineStr">
        <is>
          <t>2100000145461</t>
        </is>
      </c>
      <c r="K1147" s="75" t="inlineStr">
        <is>
          <t>Атрибутика</t>
        </is>
      </c>
      <c r="L1147" s="22">
        <f>ROUND(100-(F1149/(M1149/100)),0)</f>
        <v/>
      </c>
      <c r="M1147" s="105" t="n">
        <v>550</v>
      </c>
      <c r="N1147" s="105" t="n">
        <v>479</v>
      </c>
      <c r="O1147" s="20" t="inlineStr">
        <is>
          <t>https://magic-kniga.ru/items/14546</t>
        </is>
      </c>
      <c r="Q1147" s="66" t="inlineStr">
        <is>
          <t>Мало</t>
        </is>
      </c>
      <c r="R1147" s="20" t="n">
        <v>11</v>
      </c>
      <c r="V1147" s="36">
        <f>MATCH(R1149,discounts!A:A)</f>
        <v/>
      </c>
      <c r="W1147" s="36">
        <f>ADDRESS(V1149,$F$7+1,,,"discounts")</f>
        <v/>
      </c>
      <c r="X1147" s="36">
        <f>ROUND(_xlfn.SINGLE(IF(ISNA(_xlfn.SINGLE(IF($F$7=0,0,INDIRECT(W1149)))),0,IF($F$7=0,0,INDIRECT(W1149)))),0)</f>
        <v/>
      </c>
    </row>
    <row r="1148">
      <c r="B1148" s="86" t="n"/>
      <c r="C1148" s="22" t="n">
        <v>17406</v>
      </c>
      <c r="E1148" s="22" t="inlineStr">
        <is>
          <t>Шары здоровья металлические</t>
        </is>
      </c>
      <c r="F1148" s="105">
        <f>ROUNDUP(N1150-(N1150/100*X1150),0)</f>
        <v/>
      </c>
      <c r="H1148" s="22" t="inlineStr">
        <is>
          <t>Китай</t>
        </is>
      </c>
      <c r="I1148" s="22" t="n">
        <v>2013</v>
      </c>
      <c r="J1148" s="75" t="inlineStr">
        <is>
          <t>2100000174065</t>
        </is>
      </c>
      <c r="K1148" s="75" t="inlineStr">
        <is>
          <t>Атрибутика</t>
        </is>
      </c>
      <c r="L1148" s="22">
        <f>ROUND(100-(F1150/(M1150/100)),0)</f>
        <v/>
      </c>
      <c r="M1148" s="105" t="n">
        <v>400</v>
      </c>
      <c r="N1148" s="105" t="n">
        <v>348</v>
      </c>
      <c r="O1148" s="20" t="inlineStr">
        <is>
          <t>https://magic-kniga.ru/items/17406</t>
        </is>
      </c>
      <c r="Q1148" s="66" t="inlineStr">
        <is>
          <t>Мало</t>
        </is>
      </c>
      <c r="R1148" s="20" t="n">
        <v>13</v>
      </c>
      <c r="V1148" s="36">
        <f>MATCH(R1150,discounts!A:A)</f>
        <v/>
      </c>
      <c r="W1148" s="36">
        <f>ADDRESS(V1150,$F$7+1,,,"discounts")</f>
        <v/>
      </c>
      <c r="X1148" s="36">
        <f>ROUND(_xlfn.SINGLE(IF(ISNA(_xlfn.SINGLE(IF($F$7=0,0,INDIRECT(W1150)))),0,IF($F$7=0,0,INDIRECT(W1150)))),0)</f>
        <v/>
      </c>
    </row>
    <row r="1149">
      <c r="B1149" s="86" t="n"/>
      <c r="C1149" s="22" t="n">
        <v>23353</v>
      </c>
      <c r="E1149" s="22" t="inlineStr">
        <is>
          <t>Бусинки полированные с отверстием 10 мм</t>
        </is>
      </c>
      <c r="F1149" s="105">
        <f>ROUNDUP(N1151-(N1151/100*X1151),0)</f>
        <v/>
      </c>
      <c r="H1149" s="22" t="inlineStr">
        <is>
          <t>Кватро-рус</t>
        </is>
      </c>
      <c r="J1149" s="75" t="inlineStr">
        <is>
          <t>2100000233533</t>
        </is>
      </c>
      <c r="K1149" s="75" t="inlineStr">
        <is>
          <t>Атрибутика</t>
        </is>
      </c>
      <c r="L1149" s="22">
        <f>ROUND(100-(F1151/(M1151/100)),0)</f>
        <v/>
      </c>
      <c r="M1149" s="105" t="n">
        <v>99</v>
      </c>
      <c r="N1149" s="105" t="n">
        <v>87</v>
      </c>
      <c r="O1149" s="20" t="inlineStr">
        <is>
          <t>https://magic-kniga.ru/items/23353</t>
        </is>
      </c>
      <c r="Q1149" s="66" t="inlineStr">
        <is>
          <t>Больше 10</t>
        </is>
      </c>
      <c r="R1149" s="20" t="n">
        <v>12</v>
      </c>
      <c r="V1149" s="36">
        <f>MATCH(R1151,discounts!A:A)</f>
        <v/>
      </c>
      <c r="W1149" s="36">
        <f>ADDRESS(V1151,$F$7+1,,,"discounts")</f>
        <v/>
      </c>
      <c r="X1149" s="36">
        <f>ROUND(_xlfn.SINGLE(IF(ISNA(_xlfn.SINGLE(IF($F$7=0,0,INDIRECT(W1151)))),0,IF($F$7=0,0,INDIRECT(W1151)))),0)</f>
        <v/>
      </c>
    </row>
    <row r="1150" ht="15" customHeight="1">
      <c r="B1150" s="88" t="inlineStr">
        <is>
          <t>Основы Таро</t>
        </is>
      </c>
    </row>
    <row r="1151">
      <c r="B1151" s="86" t="n"/>
      <c r="C1151" s="22" t="n">
        <v>5888</v>
      </c>
      <c r="E1151" s="22" t="inlineStr">
        <is>
          <t>Шкатулка для Таро Солнце и Луна</t>
        </is>
      </c>
      <c r="F1151" s="105">
        <f>ROUNDUP(N1153-(N1153/100*X1153),0)</f>
        <v/>
      </c>
      <c r="H1151" s="22" t="inlineStr">
        <is>
          <t>Magic-Kniga</t>
        </is>
      </c>
      <c r="J1151" s="75" t="inlineStr">
        <is>
          <t>2100000058884</t>
        </is>
      </c>
      <c r="K1151" s="75" t="inlineStr">
        <is>
          <t>Атрибутика</t>
        </is>
      </c>
      <c r="L1151" s="22">
        <f>ROUND(100-(F1153/(M1153/100)),0)</f>
        <v/>
      </c>
      <c r="M1151" s="105" t="n">
        <v>337</v>
      </c>
      <c r="N1151" s="105" t="n">
        <v>294</v>
      </c>
      <c r="O1151" s="20" t="inlineStr">
        <is>
          <t>https://magic-kniga.ru/items/5888</t>
        </is>
      </c>
      <c r="Q1151" s="66" t="inlineStr">
        <is>
          <t>Мало</t>
        </is>
      </c>
      <c r="R1151" s="20" t="n">
        <v>1</v>
      </c>
      <c r="V1151" s="36">
        <f>MATCH(R1153,discounts!A:A)</f>
        <v/>
      </c>
      <c r="W1151" s="36">
        <f>ADDRESS(V1153,$F$7+1,,,"discounts")</f>
        <v/>
      </c>
      <c r="X1151" s="36">
        <f>ROUND(IF(ISNA(IF($F$7=0,0,INDIRECT(W1153))),0,IF($F$7=0,0,INDIRECT(W1153))),0)</f>
        <v/>
      </c>
    </row>
    <row r="1152">
      <c r="B1152" s="86" t="n"/>
      <c r="C1152" s="22" t="n">
        <v>13951</v>
      </c>
      <c r="E1152" s="22" t="inlineStr">
        <is>
          <t>Мешочек для карт Таро. «Elegant Tarot»</t>
        </is>
      </c>
      <c r="F1152" s="105">
        <f>ROUNDUP(N1154-(N1154/100*X1154),0)</f>
        <v/>
      </c>
      <c r="H1152" s="22" t="inlineStr">
        <is>
          <t>Magic-Kniga</t>
        </is>
      </c>
      <c r="I1152" s="22" t="n">
        <v>2015</v>
      </c>
      <c r="J1152" s="75" t="inlineStr">
        <is>
          <t>2100000139514</t>
        </is>
      </c>
      <c r="K1152" s="75" t="inlineStr">
        <is>
          <t>Атрибутика</t>
        </is>
      </c>
      <c r="L1152" s="22">
        <f>ROUND(100-(F1154/(M1154/100)),0)</f>
        <v/>
      </c>
      <c r="M1152" s="105" t="n">
        <v>540</v>
      </c>
      <c r="N1152" s="105" t="n">
        <v>470</v>
      </c>
      <c r="O1152" s="20" t="inlineStr">
        <is>
          <t>https://magic-kniga.ru/items/13951</t>
        </is>
      </c>
      <c r="Q1152" s="66" t="inlineStr">
        <is>
          <t>Мало</t>
        </is>
      </c>
      <c r="R1152" s="20" t="n">
        <v>1</v>
      </c>
      <c r="V1152" s="36">
        <f>MATCH(R1154,discounts!A:A)</f>
        <v/>
      </c>
      <c r="W1152" s="36">
        <f>ADDRESS(V1154,$F$7+1,,,"discounts")</f>
        <v/>
      </c>
      <c r="X1152" s="36">
        <f>ROUND(IF(ISNA(IF($F$7=0,0,INDIRECT(W1154))),0,IF($F$7=0,0,INDIRECT(W1154))),0)</f>
        <v/>
      </c>
    </row>
    <row r="1153">
      <c r="B1153" s="86" t="n"/>
      <c r="C1153" s="22" t="n">
        <v>13953</v>
      </c>
      <c r="E1153" s="22" t="inlineStr">
        <is>
          <t>Мешочек для карт Таро. «Фламандское Таро»</t>
        </is>
      </c>
      <c r="F1153" s="105">
        <f>ROUNDUP(N1155-(N1155/100*X1155),0)</f>
        <v/>
      </c>
      <c r="H1153" s="22" t="inlineStr">
        <is>
          <t>Magic-Kniga</t>
        </is>
      </c>
      <c r="I1153" s="22" t="n">
        <v>2015</v>
      </c>
      <c r="J1153" s="75" t="inlineStr">
        <is>
          <t>2100000139538</t>
        </is>
      </c>
      <c r="K1153" s="75" t="inlineStr">
        <is>
          <t>Атрибутика</t>
        </is>
      </c>
      <c r="L1153" s="22">
        <f>ROUND(100-(F1155/(M1155/100)),0)</f>
        <v/>
      </c>
      <c r="M1153" s="105" t="n">
        <v>540</v>
      </c>
      <c r="N1153" s="105" t="n">
        <v>470</v>
      </c>
      <c r="O1153" s="20" t="inlineStr">
        <is>
          <t>https://magic-kniga.ru/items/13953</t>
        </is>
      </c>
      <c r="Q1153" s="66" t="inlineStr">
        <is>
          <t>Мало</t>
        </is>
      </c>
      <c r="R1153" s="20" t="n">
        <v>1</v>
      </c>
      <c r="V1153" s="36">
        <f>MATCH(R1155,discounts!A:A)</f>
        <v/>
      </c>
      <c r="W1153" s="36">
        <f>ADDRESS(V1155,$F$7+1,,,"discounts")</f>
        <v/>
      </c>
      <c r="X1153" s="36">
        <f>ROUND(IF(ISNA(IF($F$7=0,0,INDIRECT(W1155))),0,IF($F$7=0,0,INDIRECT(W1155))),0)</f>
        <v/>
      </c>
    </row>
    <row r="1154">
      <c r="B1154" s="86" t="n"/>
      <c r="C1154" s="22" t="n">
        <v>13954</v>
      </c>
      <c r="E1154" s="22" t="inlineStr">
        <is>
          <t>Мешочек для карт Таро. «Таро русских сказок»</t>
        </is>
      </c>
      <c r="F1154" s="105">
        <f>ROUNDUP(N1156-(N1156/100*X1156),0)</f>
        <v/>
      </c>
      <c r="H1154" s="22" t="inlineStr">
        <is>
          <t>Magic-Kniga</t>
        </is>
      </c>
      <c r="I1154" s="22" t="n">
        <v>2015</v>
      </c>
      <c r="J1154" s="75" t="inlineStr">
        <is>
          <t>2100000139545</t>
        </is>
      </c>
      <c r="K1154" s="75" t="inlineStr">
        <is>
          <t>Атрибутика</t>
        </is>
      </c>
      <c r="L1154" s="22">
        <f>ROUND(100-(F1156/(M1156/100)),0)</f>
        <v/>
      </c>
      <c r="M1154" s="105" t="n">
        <v>540</v>
      </c>
      <c r="N1154" s="105" t="n">
        <v>470</v>
      </c>
      <c r="O1154" s="20" t="inlineStr">
        <is>
          <t>https://magic-kniga.ru/items/13954</t>
        </is>
      </c>
      <c r="Q1154" s="66" t="inlineStr">
        <is>
          <t>Мало</t>
        </is>
      </c>
      <c r="R1154" s="20" t="n">
        <v>1</v>
      </c>
      <c r="V1154" s="36">
        <f>MATCH(R1156,discounts!A:A)</f>
        <v/>
      </c>
      <c r="W1154" s="36">
        <f>ADDRESS(V1156,$F$7+1,,,"discounts")</f>
        <v/>
      </c>
      <c r="X1154" s="36">
        <f>ROUND(IF(ISNA(IF($F$7=0,0,INDIRECT(W1156))),0,IF($F$7=0,0,INDIRECT(W1156))),0)</f>
        <v/>
      </c>
    </row>
    <row r="1155">
      <c r="B1155" s="86" t="n"/>
      <c r="C1155" s="22" t="n">
        <v>13955</v>
      </c>
      <c r="E1155" s="22" t="inlineStr">
        <is>
          <t>Мешочек для карт Таро. «Таро масок»</t>
        </is>
      </c>
      <c r="F1155" s="105">
        <f>ROUNDUP(N1157-(N1157/100*X1157),0)</f>
        <v/>
      </c>
      <c r="H1155" s="22" t="inlineStr">
        <is>
          <t>Magic-Kniga</t>
        </is>
      </c>
      <c r="I1155" s="22" t="n">
        <v>2015</v>
      </c>
      <c r="J1155" s="75" t="inlineStr">
        <is>
          <t>2100000139552</t>
        </is>
      </c>
      <c r="K1155" s="75" t="inlineStr">
        <is>
          <t>Атрибутика</t>
        </is>
      </c>
      <c r="L1155" s="22">
        <f>ROUND(100-(F1157/(M1157/100)),0)</f>
        <v/>
      </c>
      <c r="M1155" s="105" t="n">
        <v>540</v>
      </c>
      <c r="N1155" s="105" t="n">
        <v>470</v>
      </c>
      <c r="O1155" s="20" t="inlineStr">
        <is>
          <t>https://magic-kniga.ru/items/13955</t>
        </is>
      </c>
      <c r="Q1155" s="66" t="inlineStr">
        <is>
          <t>Мало</t>
        </is>
      </c>
      <c r="R1155" s="20" t="n">
        <v>1</v>
      </c>
      <c r="V1155" s="36">
        <f>MATCH(R1157,discounts!A:A)</f>
        <v/>
      </c>
      <c r="W1155" s="36">
        <f>ADDRESS(V1157,$F$7+1,,,"discounts")</f>
        <v/>
      </c>
      <c r="X1155" s="36">
        <f>ROUND(IF(ISNA(IF($F$7=0,0,INDIRECT(W1157))),0,IF($F$7=0,0,INDIRECT(W1157))),0)</f>
        <v/>
      </c>
    </row>
    <row r="1156">
      <c r="B1156" s="86" t="n"/>
      <c r="C1156" s="22" t="n">
        <v>13958</v>
      </c>
      <c r="E1156" s="22" t="inlineStr">
        <is>
          <t>Мешочек для карт Таро. «Таро русской нечисти»</t>
        </is>
      </c>
      <c r="F1156" s="105">
        <f>ROUNDUP(N1158-(N1158/100*X1158),0)</f>
        <v/>
      </c>
      <c r="H1156" s="22" t="inlineStr">
        <is>
          <t>Magic-Kniga</t>
        </is>
      </c>
      <c r="I1156" s="22" t="n">
        <v>2015</v>
      </c>
      <c r="J1156" s="75" t="inlineStr">
        <is>
          <t>2100000139583</t>
        </is>
      </c>
      <c r="K1156" s="75" t="inlineStr">
        <is>
          <t>Атрибутика</t>
        </is>
      </c>
      <c r="L1156" s="22">
        <f>ROUND(100-(F1158/(M1158/100)),0)</f>
        <v/>
      </c>
      <c r="M1156" s="105" t="n">
        <v>540</v>
      </c>
      <c r="N1156" s="105" t="n">
        <v>470</v>
      </c>
      <c r="O1156" s="20" t="inlineStr">
        <is>
          <t>https://magic-kniga.ru/items/13958</t>
        </is>
      </c>
      <c r="Q1156" s="66" t="inlineStr">
        <is>
          <t>Мало</t>
        </is>
      </c>
      <c r="R1156" s="20" t="n">
        <v>1</v>
      </c>
      <c r="V1156" s="36">
        <f>MATCH(R1158,discounts!A:A)</f>
        <v/>
      </c>
      <c r="W1156" s="36">
        <f>ADDRESS(V1158,$F$7+1,,,"discounts")</f>
        <v/>
      </c>
      <c r="X1156" s="36">
        <f>ROUND(IF(ISNA(IF($F$7=0,0,INDIRECT(W1158))),0,IF($F$7=0,0,INDIRECT(W1158))),0)</f>
        <v/>
      </c>
    </row>
    <row r="1157">
      <c r="B1157" s="86" t="n"/>
      <c r="C1157" s="22" t="n">
        <v>13959</v>
      </c>
      <c r="E1157" s="22" t="inlineStr">
        <is>
          <t>Мешочек для карт Таро. «Тароччи Мантеньи»</t>
        </is>
      </c>
      <c r="F1157" s="105">
        <f>ROUNDUP(N1159-(N1159/100*X1159),0)</f>
        <v/>
      </c>
      <c r="H1157" s="22" t="inlineStr">
        <is>
          <t>Magic-Kniga</t>
        </is>
      </c>
      <c r="I1157" s="22" t="n">
        <v>2015</v>
      </c>
      <c r="J1157" s="75" t="inlineStr">
        <is>
          <t>2100000139590</t>
        </is>
      </c>
      <c r="K1157" s="75" t="inlineStr">
        <is>
          <t>Атрибутика</t>
        </is>
      </c>
      <c r="L1157" s="22">
        <f>ROUND(100-(F1159/(M1159/100)),0)</f>
        <v/>
      </c>
      <c r="M1157" s="105" t="n">
        <v>540</v>
      </c>
      <c r="N1157" s="105" t="n">
        <v>470</v>
      </c>
      <c r="O1157" s="20" t="inlineStr">
        <is>
          <t>https://magic-kniga.ru/items/13959</t>
        </is>
      </c>
      <c r="Q1157" s="66" t="inlineStr">
        <is>
          <t>Мало</t>
        </is>
      </c>
      <c r="R1157" s="20" t="n">
        <v>1</v>
      </c>
      <c r="V1157" s="36">
        <f>MATCH(R1159,discounts!A:A)</f>
        <v/>
      </c>
      <c r="W1157" s="36">
        <f>ADDRESS(V1159,$F$7+1,,,"discounts")</f>
        <v/>
      </c>
      <c r="X1157" s="36">
        <f>ROUND(IF(ISNA(IF($F$7=0,0,INDIRECT(W1159))),0,IF($F$7=0,0,INDIRECT(W1159))),0)</f>
        <v/>
      </c>
    </row>
    <row r="1158">
      <c r="B1158" s="86" t="n"/>
      <c r="C1158" s="22" t="n">
        <v>13976</v>
      </c>
      <c r="E1158" s="22" t="inlineStr">
        <is>
          <t>Мешочек для карт Таро. «Русалка»</t>
        </is>
      </c>
      <c r="F1158" s="105">
        <f>ROUNDUP(N1160-(N1160/100*X1160),0)</f>
        <v/>
      </c>
      <c r="H1158" s="22" t="inlineStr">
        <is>
          <t>Magic-Kniga</t>
        </is>
      </c>
      <c r="I1158" s="22" t="n">
        <v>2015</v>
      </c>
      <c r="J1158" s="75" t="inlineStr">
        <is>
          <t>2100000139767</t>
        </is>
      </c>
      <c r="K1158" s="75" t="inlineStr">
        <is>
          <t>Атрибутика</t>
        </is>
      </c>
      <c r="L1158" s="22">
        <f>ROUND(100-(F1160/(M1160/100)),0)</f>
        <v/>
      </c>
      <c r="M1158" s="105" t="n">
        <v>540</v>
      </c>
      <c r="N1158" s="105" t="n">
        <v>470</v>
      </c>
      <c r="O1158" s="20" t="inlineStr">
        <is>
          <t>https://magic-kniga.ru/items/13976</t>
        </is>
      </c>
      <c r="Q1158" s="66" t="inlineStr">
        <is>
          <t>Мало</t>
        </is>
      </c>
      <c r="R1158" s="20" t="n">
        <v>1</v>
      </c>
      <c r="V1158" s="36">
        <f>MATCH(R1160,discounts!A:A)</f>
        <v/>
      </c>
      <c r="W1158" s="36">
        <f>ADDRESS(V1160,$F$7+1,,,"discounts")</f>
        <v/>
      </c>
      <c r="X1158" s="36">
        <f>ROUND(IF(ISNA(IF($F$7=0,0,INDIRECT(W1160))),0,IF($F$7=0,0,INDIRECT(W1160))),0)</f>
        <v/>
      </c>
    </row>
    <row r="1159">
      <c r="B1159" s="86" t="n"/>
      <c r="C1159" s="22" t="n">
        <v>13979</v>
      </c>
      <c r="E1159" s="22" t="inlineStr">
        <is>
          <t>Мешочек для карт Таро. «Единорог»</t>
        </is>
      </c>
      <c r="F1159" s="105">
        <f>ROUNDUP(N1161-(N1161/100*X1161),0)</f>
        <v/>
      </c>
      <c r="H1159" s="22" t="inlineStr">
        <is>
          <t>Magic-Kniga</t>
        </is>
      </c>
      <c r="I1159" s="22" t="n">
        <v>2015</v>
      </c>
      <c r="J1159" s="75" t="inlineStr">
        <is>
          <t>2100000139798</t>
        </is>
      </c>
      <c r="K1159" s="75" t="inlineStr">
        <is>
          <t>Атрибутика</t>
        </is>
      </c>
      <c r="L1159" s="22">
        <f>ROUND(100-(F1161/(M1161/100)),0)</f>
        <v/>
      </c>
      <c r="M1159" s="105" t="n">
        <v>540</v>
      </c>
      <c r="N1159" s="105" t="n">
        <v>470</v>
      </c>
      <c r="O1159" s="20" t="inlineStr">
        <is>
          <t>https://magic-kniga.ru/items/13979</t>
        </is>
      </c>
      <c r="Q1159" s="66" t="inlineStr">
        <is>
          <t>Мало</t>
        </is>
      </c>
      <c r="R1159" s="20" t="n">
        <v>1</v>
      </c>
      <c r="V1159" s="36">
        <f>MATCH(R1161,discounts!A:A)</f>
        <v/>
      </c>
      <c r="W1159" s="36">
        <f>ADDRESS(V1161,$F$7+1,,,"discounts")</f>
        <v/>
      </c>
      <c r="X1159" s="36">
        <f>ROUND(IF(ISNA(IF($F$7=0,0,INDIRECT(W1161))),0,IF($F$7=0,0,INDIRECT(W1161))),0)</f>
        <v/>
      </c>
    </row>
    <row r="1160" ht="15" customHeight="1">
      <c r="B1160" s="88" t="inlineStr">
        <is>
          <t>Ароматерапия</t>
        </is>
      </c>
    </row>
    <row r="1161">
      <c r="B1161" s="86" t="n"/>
      <c r="C1161" s="22" t="n">
        <v>23747</v>
      </c>
      <c r="E1161" s="22" t="inlineStr">
        <is>
          <t>Аромалампа Трехлапая жаба, 13 см</t>
        </is>
      </c>
      <c r="F1161" s="105">
        <f>ROUNDUP(N1163-(N1163/100*X1163),0)</f>
        <v/>
      </c>
      <c r="H1161" s="22" t="inlineStr">
        <is>
          <t>Giftman</t>
        </is>
      </c>
      <c r="I1161" s="22" t="n">
        <v>2014</v>
      </c>
      <c r="J1161" s="75" t="inlineStr">
        <is>
          <t>4630005717823</t>
        </is>
      </c>
      <c r="K1161" s="75" t="inlineStr">
        <is>
          <t>Атрибутика</t>
        </is>
      </c>
      <c r="L1161" s="22">
        <f>ROUND(100-(F1163/(M1163/100)),0)</f>
        <v/>
      </c>
      <c r="M1161" s="105" t="n">
        <v>450</v>
      </c>
      <c r="N1161" s="105" t="n">
        <v>392</v>
      </c>
      <c r="O1161" s="20" t="inlineStr">
        <is>
          <t>https://magic-kniga.ru/items/23747</t>
        </is>
      </c>
      <c r="Q1161" s="66" t="inlineStr">
        <is>
          <t>Мало</t>
        </is>
      </c>
      <c r="R1161" s="20" t="n">
        <v>11</v>
      </c>
      <c r="V1161" s="36">
        <f>MATCH(R1163,discounts!A:A)</f>
        <v/>
      </c>
      <c r="W1161" s="36">
        <f>ADDRESS(V1163,$F$7+1,,,"discounts")</f>
        <v/>
      </c>
      <c r="X1161" s="36">
        <f>ROUND(IF(ISNA(IF($F$7=0,0,INDIRECT(W1163))),0,IF($F$7=0,0,INDIRECT(W1163))),0)</f>
        <v/>
      </c>
    </row>
    <row r="1162" ht="15" customHeight="1">
      <c r="B1162" s="88" t="inlineStr">
        <is>
          <t>Магия камней</t>
        </is>
      </c>
    </row>
    <row r="1163">
      <c r="B1163" s="86" t="n"/>
      <c r="C1163" s="22" t="n">
        <v>24127</v>
      </c>
      <c r="E1163" s="22" t="inlineStr">
        <is>
          <t>Нитка с бусинами Дзи. Коричневая</t>
        </is>
      </c>
      <c r="F1163" s="105">
        <f>ROUNDUP(N1165-(N1165/100*X1165),0)</f>
        <v/>
      </c>
      <c r="H1163" s="22" t="inlineStr">
        <is>
          <t>Синг Лал</t>
        </is>
      </c>
      <c r="J1163" s="75" t="inlineStr">
        <is>
          <t>2100000241279</t>
        </is>
      </c>
      <c r="K1163" s="75" t="inlineStr">
        <is>
          <t>Атрибутика</t>
        </is>
      </c>
      <c r="L1163" s="22">
        <f>ROUND(100-(F1165/(M1165/100)),0)</f>
        <v/>
      </c>
      <c r="M1163" s="105" t="n">
        <v>728</v>
      </c>
      <c r="N1163" s="105" t="n">
        <v>634</v>
      </c>
      <c r="O1163" s="20" t="inlineStr">
        <is>
          <t>https://magic-kniga.ru/items/24127</t>
        </is>
      </c>
      <c r="Q1163" s="66" t="inlineStr">
        <is>
          <t>Мало</t>
        </is>
      </c>
      <c r="R1163" s="20" t="n">
        <v>13</v>
      </c>
      <c r="V1163" s="36">
        <f>MATCH(R1165,discounts!A:A)</f>
        <v/>
      </c>
      <c r="W1163" s="36">
        <f>ADDRESS(V1165,$F$7+1,,,"discounts")</f>
        <v/>
      </c>
      <c r="X1163" s="36">
        <f>ROUND(_xlfn.SINGLE(IF(ISNA(_xlfn.SINGLE(IF($F$7=0,0,INDIRECT(W1165)))),0,IF($F$7=0,0,INDIRECT(W1165)))),0)</f>
        <v/>
      </c>
    </row>
    <row r="1164">
      <c r="B1164" s="86" t="n"/>
      <c r="C1164" s="22" t="n">
        <v>24128</v>
      </c>
      <c r="E1164" s="22" t="inlineStr">
        <is>
          <t>Нитка с бусинами Дзи.Черная</t>
        </is>
      </c>
      <c r="F1164" s="105">
        <f>ROUNDUP(N1166-(N1166/100*X1166),0)</f>
        <v/>
      </c>
      <c r="H1164" s="22" t="inlineStr">
        <is>
          <t>Синг Лал</t>
        </is>
      </c>
      <c r="J1164" s="75" t="inlineStr">
        <is>
          <t>2100000241286</t>
        </is>
      </c>
      <c r="K1164" s="75" t="inlineStr">
        <is>
          <t>Атрибутика</t>
        </is>
      </c>
      <c r="L1164" s="22">
        <f>ROUND(100-(F1166/(M1166/100)),0)</f>
        <v/>
      </c>
      <c r="M1164" s="105" t="n">
        <v>1000</v>
      </c>
      <c r="N1164" s="105" t="n">
        <v>870</v>
      </c>
      <c r="O1164" s="20" t="inlineStr">
        <is>
          <t>https://magic-kniga.ru/items/24128</t>
        </is>
      </c>
      <c r="Q1164" s="66" t="inlineStr">
        <is>
          <t>Мало</t>
        </is>
      </c>
      <c r="R1164" s="20" t="n">
        <v>13</v>
      </c>
      <c r="V1164" s="36">
        <f>MATCH(R1166,discounts!A:A)</f>
        <v/>
      </c>
      <c r="W1164" s="36">
        <f>ADDRESS(V1166,$F$7+1,,,"discounts")</f>
        <v/>
      </c>
      <c r="X1164" s="36">
        <f>ROUND(_xlfn.SINGLE(IF(ISNA(_xlfn.SINGLE(IF($F$7=0,0,INDIRECT(W1166)))),0,IF($F$7=0,0,INDIRECT(W1166)))),0)</f>
        <v/>
      </c>
    </row>
    <row r="1165" ht="15" customHeight="1">
      <c r="B1165" s="88" t="inlineStr">
        <is>
          <t>Восточный Зодиак</t>
        </is>
      </c>
    </row>
    <row r="1166">
      <c r="B1166" s="86" t="n"/>
      <c r="C1166" s="22" t="n">
        <v>4872</v>
      </c>
      <c r="E1166" s="22" t="inlineStr">
        <is>
          <t>Овечка пушистая</t>
        </is>
      </c>
      <c r="F1166" s="105">
        <f>ROUNDUP(N1168-(N1168/100*X1168),0)</f>
        <v/>
      </c>
      <c r="H1166" s="22" t="inlineStr">
        <is>
          <t>Непал</t>
        </is>
      </c>
      <c r="I1166" s="22" t="n">
        <v>2015</v>
      </c>
      <c r="J1166" s="75" t="inlineStr">
        <is>
          <t>2100000048724</t>
        </is>
      </c>
      <c r="K1166" s="75" t="inlineStr">
        <is>
          <t>Атрибутика</t>
        </is>
      </c>
      <c r="L1166" s="22">
        <f>ROUND(100-(F1168/(M1168/100)),0)</f>
        <v/>
      </c>
      <c r="M1166" s="105" t="n">
        <v>1738</v>
      </c>
      <c r="N1166" s="105" t="n">
        <v>1513</v>
      </c>
      <c r="O1166" s="20" t="inlineStr">
        <is>
          <t>https://magic-kniga.ru/items/4872</t>
        </is>
      </c>
      <c r="Q1166" s="66" t="inlineStr">
        <is>
          <t>Мало</t>
        </is>
      </c>
      <c r="R1166" s="20" t="n">
        <v>12</v>
      </c>
      <c r="V1166" s="36">
        <f>MATCH(R1168,discounts!A:A)</f>
        <v/>
      </c>
      <c r="W1166" s="36">
        <f>ADDRESS(V1168,$F$7+1,,,"discounts")</f>
        <v/>
      </c>
      <c r="X1166" s="36">
        <f>ROUND(IF(ISNA(IF($F$7=0,0,INDIRECT(W1168))),0,IF($F$7=0,0,INDIRECT(W1168))),0)</f>
        <v/>
      </c>
    </row>
    <row r="1167" ht="15" customHeight="1">
      <c r="B1167" s="88" t="inlineStr">
        <is>
          <t>Таро системы Уэйта</t>
        </is>
      </c>
    </row>
    <row r="1168">
      <c r="B1168" s="86" t="n"/>
      <c r="C1168" s="22" t="n">
        <v>13946</v>
      </c>
      <c r="E1168" s="22" t="inlineStr">
        <is>
          <t>Мешочек для карт Таро. «Таро Райдера-Уэйта. Маг»</t>
        </is>
      </c>
      <c r="F1168" s="105">
        <f>ROUNDUP(N1170-(N1170/100*X1170),0)</f>
        <v/>
      </c>
      <c r="H1168" s="22" t="inlineStr">
        <is>
          <t>Magic-Kniga</t>
        </is>
      </c>
      <c r="I1168" s="22" t="n">
        <v>2015</v>
      </c>
      <c r="J1168" s="75" t="inlineStr">
        <is>
          <t>2100000139460</t>
        </is>
      </c>
      <c r="K1168" s="75" t="inlineStr">
        <is>
          <t>Атрибутика</t>
        </is>
      </c>
      <c r="L1168" s="22">
        <f>ROUND(100-(F1170/(M1170/100)),0)</f>
        <v/>
      </c>
      <c r="M1168" s="105" t="n">
        <v>540</v>
      </c>
      <c r="N1168" s="105" t="n">
        <v>470</v>
      </c>
      <c r="O1168" s="20" t="inlineStr">
        <is>
          <t>https://magic-kniga.ru/items/13946</t>
        </is>
      </c>
      <c r="Q1168" s="66" t="inlineStr">
        <is>
          <t>Мало</t>
        </is>
      </c>
      <c r="R1168" s="20" t="n">
        <v>1</v>
      </c>
      <c r="V1168" s="36">
        <f>MATCH(R1170,discounts!A:A)</f>
        <v/>
      </c>
      <c r="W1168" s="36">
        <f>ADDRESS(V1170,$F$7+1,,,"discounts")</f>
        <v/>
      </c>
      <c r="X1168" s="36">
        <f>ROUND(_xlfn.SINGLE(IF(ISNA(_xlfn.SINGLE(IF($F$7=0,0,INDIRECT(W1170)))),0,IF($F$7=0,0,INDIRECT(W1170)))),0)</f>
        <v/>
      </c>
    </row>
    <row r="1169">
      <c r="B1169" s="86" t="n"/>
      <c r="C1169" s="22" t="n">
        <v>13947</v>
      </c>
      <c r="E1169" s="22" t="inlineStr">
        <is>
          <t>Мешочек для карт Таро. «Таро Райдера-Уэйта. Папесса»</t>
        </is>
      </c>
      <c r="F1169" s="105">
        <f>ROUNDUP(N1171-(N1171/100*X1171),0)</f>
        <v/>
      </c>
      <c r="H1169" s="22" t="inlineStr">
        <is>
          <t>Magic-Kniga</t>
        </is>
      </c>
      <c r="I1169" s="22" t="n">
        <v>2015</v>
      </c>
      <c r="J1169" s="75" t="inlineStr">
        <is>
          <t>2100000139477</t>
        </is>
      </c>
      <c r="K1169" s="75" t="inlineStr">
        <is>
          <t>Атрибутика</t>
        </is>
      </c>
      <c r="L1169" s="22">
        <f>ROUND(100-(F1171/(M1171/100)),0)</f>
        <v/>
      </c>
      <c r="M1169" s="105" t="n">
        <v>540</v>
      </c>
      <c r="N1169" s="105" t="n">
        <v>470</v>
      </c>
      <c r="O1169" s="20" t="inlineStr">
        <is>
          <t>https://magic-kniga.ru/items/13947</t>
        </is>
      </c>
      <c r="Q1169" s="66" t="inlineStr">
        <is>
          <t>Мало</t>
        </is>
      </c>
      <c r="R1169" s="20" t="n">
        <v>1</v>
      </c>
      <c r="V1169" s="36">
        <f>MATCH(R1171,discounts!A:A)</f>
        <v/>
      </c>
      <c r="W1169" s="36">
        <f>ADDRESS(V1171,$F$7+1,,,"discounts")</f>
        <v/>
      </c>
      <c r="X1169" s="36">
        <f>ROUND(_xlfn.SINGLE(IF(ISNA(_xlfn.SINGLE(IF($F$7=0,0,INDIRECT(W1171)))),0,IF($F$7=0,0,INDIRECT(W1171)))),0)</f>
        <v/>
      </c>
    </row>
    <row r="1170">
      <c r="B1170" s="86" t="n"/>
      <c r="C1170" s="22" t="n">
        <v>13948</v>
      </c>
      <c r="E1170" s="22" t="inlineStr">
        <is>
          <t>Мешочек для карт Таро. Таро Уэйта. Туз Чаш</t>
        </is>
      </c>
      <c r="F1170" s="105">
        <f>ROUNDUP(N1172-(N1172/100*X1172),0)</f>
        <v/>
      </c>
      <c r="H1170" s="22" t="inlineStr">
        <is>
          <t>Magic-Kniga</t>
        </is>
      </c>
      <c r="I1170" s="22" t="n">
        <v>2015</v>
      </c>
      <c r="J1170" s="75" t="inlineStr">
        <is>
          <t>2100000139484</t>
        </is>
      </c>
      <c r="K1170" s="75" t="inlineStr">
        <is>
          <t>Атрибутика</t>
        </is>
      </c>
      <c r="L1170" s="22">
        <f>ROUND(100-(F1172/(M1172/100)),0)</f>
        <v/>
      </c>
      <c r="M1170" s="105" t="n">
        <v>540</v>
      </c>
      <c r="N1170" s="105" t="n">
        <v>470</v>
      </c>
      <c r="O1170" s="20" t="inlineStr">
        <is>
          <t>https://magic-kniga.ru/items/13948</t>
        </is>
      </c>
      <c r="Q1170" s="66" t="inlineStr">
        <is>
          <t>Мало</t>
        </is>
      </c>
      <c r="R1170" s="20" t="n">
        <v>1</v>
      </c>
      <c r="V1170" s="36">
        <f>MATCH(R1172,discounts!A:A)</f>
        <v/>
      </c>
      <c r="W1170" s="36">
        <f>ADDRESS(V1172,$F$7+1,,,"discounts")</f>
        <v/>
      </c>
      <c r="X1170" s="36">
        <f>ROUND(_xlfn.SINGLE(IF(ISNA(_xlfn.SINGLE(IF($F$7=0,0,INDIRECT(W1172)))),0,IF($F$7=0,0,INDIRECT(W1172)))),0)</f>
        <v/>
      </c>
    </row>
    <row r="1171" ht="15" customHeight="1">
      <c r="B1171" s="88" t="inlineStr">
        <is>
          <t>Таро Тота (Таро Кроули А.)</t>
        </is>
      </c>
    </row>
    <row r="1172">
      <c r="B1172" s="86" t="n"/>
      <c r="C1172" s="22" t="n">
        <v>13950</v>
      </c>
      <c r="E1172" s="22" t="inlineStr">
        <is>
          <t>Мешочек для карт Таро. «Таро Тота»</t>
        </is>
      </c>
      <c r="F1172" s="105">
        <f>ROUNDUP(N1174-(N1174/100*X1174),0)</f>
        <v/>
      </c>
      <c r="H1172" s="22" t="inlineStr">
        <is>
          <t>Magic-Kniga</t>
        </is>
      </c>
      <c r="I1172" s="22" t="n">
        <v>2015</v>
      </c>
      <c r="J1172" s="75" t="inlineStr">
        <is>
          <t>2100000139507</t>
        </is>
      </c>
      <c r="K1172" s="75" t="inlineStr">
        <is>
          <t>Атрибутика</t>
        </is>
      </c>
      <c r="L1172" s="22">
        <f>ROUND(100-(F1174/(M1174/100)),0)</f>
        <v/>
      </c>
      <c r="M1172" s="105" t="n">
        <v>899</v>
      </c>
      <c r="N1172" s="105" t="n">
        <v>783</v>
      </c>
      <c r="O1172" s="20" t="inlineStr">
        <is>
          <t>https://magic-kniga.ru/items/13950</t>
        </is>
      </c>
      <c r="Q1172" s="66" t="inlineStr">
        <is>
          <t>Мало</t>
        </is>
      </c>
      <c r="R1172" s="20" t="n">
        <v>1</v>
      </c>
      <c r="V1172" s="36">
        <f>MATCH(R1174,discounts!A:A)</f>
        <v/>
      </c>
      <c r="W1172" s="36">
        <f>ADDRESS(V1174,$F$7+1,,,"discounts")</f>
        <v/>
      </c>
      <c r="X1172" s="36">
        <f>ROUND(IF(ISNA(IF($F$7=0,0,INDIRECT(W1174))),0,IF($F$7=0,0,INDIRECT(W1174))),0)</f>
        <v/>
      </c>
    </row>
    <row r="1173" ht="15" customHeight="1">
      <c r="B1173" s="88" t="inlineStr">
        <is>
          <t>Марсельское Таро</t>
        </is>
      </c>
    </row>
    <row r="1174">
      <c r="B1174" s="86" t="n"/>
      <c r="C1174" s="22" t="n">
        <v>13949</v>
      </c>
      <c r="E1174" s="22" t="inlineStr">
        <is>
          <t>Мешочек для карт Таро. «Марсельское Таро»</t>
        </is>
      </c>
      <c r="F1174" s="105">
        <f>ROUNDUP(N1176-(N1176/100*X1176),0)</f>
        <v/>
      </c>
      <c r="H1174" s="22" t="inlineStr">
        <is>
          <t>Magic-Kniga</t>
        </is>
      </c>
      <c r="I1174" s="22" t="n">
        <v>2015</v>
      </c>
      <c r="J1174" s="75" t="inlineStr">
        <is>
          <t>2100000139491</t>
        </is>
      </c>
      <c r="K1174" s="75" t="inlineStr">
        <is>
          <t>Атрибутика</t>
        </is>
      </c>
      <c r="L1174" s="22">
        <f>ROUND(100-(F1176/(M1176/100)),0)</f>
        <v/>
      </c>
      <c r="M1174" s="105" t="n">
        <v>540</v>
      </c>
      <c r="N1174" s="105" t="n">
        <v>470</v>
      </c>
      <c r="O1174" s="20" t="inlineStr">
        <is>
          <t>https://magic-kniga.ru/items/13949</t>
        </is>
      </c>
      <c r="Q1174" s="66" t="inlineStr">
        <is>
          <t>Мало</t>
        </is>
      </c>
      <c r="R1174" s="20" t="n">
        <v>1</v>
      </c>
      <c r="V1174" s="36">
        <f>MATCH(R1176,discounts!A:A)</f>
        <v/>
      </c>
      <c r="W1174" s="36">
        <f>ADDRESS(V1176,$F$7+1,,,"discounts")</f>
        <v/>
      </c>
      <c r="X1174" s="36">
        <f>ROUND(IF(ISNA(IF($F$7=0,0,INDIRECT(W1176))),0,IF($F$7=0,0,INDIRECT(W1176))),0)</f>
        <v/>
      </c>
    </row>
    <row r="1175" ht="15" customHeight="1">
      <c r="B1175" s="88" t="inlineStr">
        <is>
          <t>Египетское Таро</t>
        </is>
      </c>
    </row>
    <row r="1176">
      <c r="B1176" s="86" t="n"/>
      <c r="C1176" s="22" t="n">
        <v>13952</v>
      </c>
      <c r="E1176" s="22" t="inlineStr">
        <is>
          <t>Мешочек для карт Таро. «Египетское Таро»</t>
        </is>
      </c>
      <c r="F1176" s="105">
        <f>ROUNDUP(N1178-(N1178/100*X1178),0)</f>
        <v/>
      </c>
      <c r="H1176" s="22" t="inlineStr">
        <is>
          <t>Magic-Kniga</t>
        </is>
      </c>
      <c r="I1176" s="22" t="n">
        <v>2015</v>
      </c>
      <c r="J1176" s="75" t="inlineStr">
        <is>
          <t>2100000139521</t>
        </is>
      </c>
      <c r="K1176" s="75" t="inlineStr">
        <is>
          <t>Атрибутика</t>
        </is>
      </c>
      <c r="L1176" s="22">
        <f>ROUND(100-(F1178/(M1178/100)),0)</f>
        <v/>
      </c>
      <c r="M1176" s="105" t="n">
        <v>540</v>
      </c>
      <c r="N1176" s="105" t="n">
        <v>470</v>
      </c>
      <c r="O1176" s="20" t="inlineStr">
        <is>
          <t>https://magic-kniga.ru/items/13952</t>
        </is>
      </c>
      <c r="Q1176" s="66" t="inlineStr">
        <is>
          <t>Мало</t>
        </is>
      </c>
      <c r="R1176" s="20" t="n">
        <v>1</v>
      </c>
      <c r="V1176" s="36">
        <f>MATCH(R1178,discounts!A:A)</f>
        <v/>
      </c>
      <c r="W1176" s="36">
        <f>ADDRESS(V1178,$F$7+1,,,"discounts")</f>
        <v/>
      </c>
      <c r="X1176" s="36">
        <f>ROUND(IF(ISNA(IF($F$7=0,0,INDIRECT(W1178))),0,IF($F$7=0,0,INDIRECT(W1178))),0)</f>
        <v/>
      </c>
    </row>
    <row r="1177" ht="15" customHeight="1">
      <c r="B1177" s="88" t="inlineStr">
        <is>
          <t>Темные колоды Таро</t>
        </is>
      </c>
    </row>
    <row r="1178">
      <c r="B1178" s="86" t="n"/>
      <c r="C1178" s="22" t="n">
        <v>13960</v>
      </c>
      <c r="E1178" s="22" t="inlineStr">
        <is>
          <t>Мешочек для карт Таро. «Черное Таро»</t>
        </is>
      </c>
      <c r="F1178" s="105">
        <f>ROUNDUP(N1180-(N1180/100*X1180),0)</f>
        <v/>
      </c>
      <c r="H1178" s="22" t="inlineStr">
        <is>
          <t>Magic-Kniga</t>
        </is>
      </c>
      <c r="I1178" s="22" t="n">
        <v>2015</v>
      </c>
      <c r="J1178" s="75" t="inlineStr">
        <is>
          <t>2100000139606</t>
        </is>
      </c>
      <c r="K1178" s="75" t="inlineStr">
        <is>
          <t>Атрибутика</t>
        </is>
      </c>
      <c r="L1178" s="22">
        <f>ROUND(100-(F1180/(M1180/100)),0)</f>
        <v/>
      </c>
      <c r="M1178" s="105" t="n">
        <v>899</v>
      </c>
      <c r="N1178" s="105" t="n">
        <v>783</v>
      </c>
      <c r="O1178" s="20" t="inlineStr">
        <is>
          <t>https://magic-kniga.ru/items/13960</t>
        </is>
      </c>
      <c r="Q1178" s="66" t="inlineStr">
        <is>
          <t>Мало</t>
        </is>
      </c>
      <c r="R1178" s="20" t="n">
        <v>1</v>
      </c>
      <c r="V1178" s="36">
        <f>MATCH(R1180,discounts!A:A)</f>
        <v/>
      </c>
      <c r="W1178" s="36">
        <f>ADDRESS(V1180,$F$7+1,,,"discounts")</f>
        <v/>
      </c>
      <c r="X1178" s="36">
        <f>ROUND(_xlfn.SINGLE(IF(ISNA(_xlfn.SINGLE(IF($F$7=0,0,INDIRECT(W1180)))),0,IF($F$7=0,0,INDIRECT(W1180)))),0)</f>
        <v/>
      </c>
    </row>
    <row r="1179">
      <c r="B1179" s="86" t="n"/>
      <c r="C1179" s="22" t="n">
        <v>13961</v>
      </c>
      <c r="E1179" s="22" t="inlineStr">
        <is>
          <t>Мешочек для карт Таро. «Таро Демонов Гоэтии»</t>
        </is>
      </c>
      <c r="F1179" s="105">
        <f>ROUNDUP(N1181-(N1181/100*X1181),0)</f>
        <v/>
      </c>
      <c r="H1179" s="22" t="inlineStr">
        <is>
          <t>Magic-Kniga</t>
        </is>
      </c>
      <c r="I1179" s="22" t="n">
        <v>2015</v>
      </c>
      <c r="J1179" s="75" t="inlineStr">
        <is>
          <t>2100000139613</t>
        </is>
      </c>
      <c r="K1179" s="75" t="inlineStr">
        <is>
          <t>Атрибутика</t>
        </is>
      </c>
      <c r="L1179" s="22">
        <f>ROUND(100-(F1181/(M1181/100)),0)</f>
        <v/>
      </c>
      <c r="M1179" s="105" t="n">
        <v>899</v>
      </c>
      <c r="N1179" s="105" t="n">
        <v>783</v>
      </c>
      <c r="O1179" s="20" t="inlineStr">
        <is>
          <t>https://magic-kniga.ru/items/13961</t>
        </is>
      </c>
      <c r="Q1179" s="66" t="inlineStr">
        <is>
          <t>Мало</t>
        </is>
      </c>
      <c r="R1179" s="20" t="n">
        <v>1</v>
      </c>
      <c r="V1179" s="36">
        <f>MATCH(R1181,discounts!A:A)</f>
        <v/>
      </c>
      <c r="W1179" s="36">
        <f>ADDRESS(V1181,$F$7+1,,,"discounts")</f>
        <v/>
      </c>
      <c r="X1179" s="36">
        <f>ROUND(_xlfn.SINGLE(IF(ISNA(_xlfn.SINGLE(IF($F$7=0,0,INDIRECT(W1181)))),0,IF($F$7=0,0,INDIRECT(W1181)))),0)</f>
        <v/>
      </c>
    </row>
    <row r="1180" ht="15" customHeight="1">
      <c r="B1180" s="88" t="inlineStr">
        <is>
          <t>Фен-Шуй для богатства</t>
        </is>
      </c>
    </row>
    <row r="1181">
      <c r="B1181" s="86" t="n"/>
      <c r="C1181" s="22" t="n">
        <v>20542</v>
      </c>
      <c r="E1181" s="22" t="inlineStr">
        <is>
          <t>Фигура на подставке Жаба на деньгах, золотой</t>
        </is>
      </c>
      <c r="F1181" s="105">
        <f>ROUNDUP(N1183-(N1183/100*X1183),0)</f>
        <v/>
      </c>
      <c r="H1181" s="22" t="inlineStr">
        <is>
          <t>Китай</t>
        </is>
      </c>
      <c r="I1181" s="22" t="n">
        <v>2014</v>
      </c>
      <c r="J1181" s="75" t="inlineStr">
        <is>
          <t>2100000205424</t>
        </is>
      </c>
      <c r="K1181" s="75" t="inlineStr">
        <is>
          <t>Атрибутика</t>
        </is>
      </c>
      <c r="L1181" s="22">
        <f>ROUND(100-(F1183/(M1183/100)),0)</f>
        <v/>
      </c>
      <c r="M1181" s="105" t="n">
        <v>1000</v>
      </c>
      <c r="N1181" s="105" t="n">
        <v>870</v>
      </c>
      <c r="O1181" s="20" t="inlineStr">
        <is>
          <t>https://magic-kniga.ru/items/20542</t>
        </is>
      </c>
      <c r="Q1181" s="66" t="inlineStr">
        <is>
          <t>Мало</t>
        </is>
      </c>
      <c r="R1181" s="20" t="n">
        <v>11</v>
      </c>
      <c r="V1181" s="36">
        <f>MATCH(R1183,discounts!A:A)</f>
        <v/>
      </c>
      <c r="W1181" s="36">
        <f>ADDRESS(V1183,$F$7+1,,,"discounts")</f>
        <v/>
      </c>
      <c r="X1181" s="36">
        <f>ROUND(IF(ISNA(IF($F$7=0,0,INDIRECT(W1183))),0,IF($F$7=0,0,INDIRECT(W1183))),0)</f>
        <v/>
      </c>
    </row>
    <row r="1182" ht="15" customHeight="1">
      <c r="B1182" s="88" t="inlineStr">
        <is>
          <t>Фен-Шуй практика</t>
        </is>
      </c>
    </row>
    <row r="1183">
      <c r="B1183" s="86" t="n"/>
      <c r="C1183" s="22" t="n">
        <v>18774</v>
      </c>
      <c r="E1183" s="22" t="inlineStr">
        <is>
          <t>Подвеска Рука Фатимы, красная NS-459</t>
        </is>
      </c>
      <c r="F1183" s="105">
        <f>ROUNDUP(N1185-(N1185/100*X1185),0)</f>
        <v/>
      </c>
      <c r="H1183" s="22" t="inlineStr">
        <is>
          <t>Китай</t>
        </is>
      </c>
      <c r="J1183" s="75" t="inlineStr">
        <is>
          <t>2100000187744</t>
        </is>
      </c>
      <c r="K1183" s="75" t="inlineStr">
        <is>
          <t>Атрибутика</t>
        </is>
      </c>
      <c r="L1183" s="22">
        <f>ROUND(100-(F1185/(M1185/100)),0)</f>
        <v/>
      </c>
      <c r="M1183" s="105" t="n">
        <v>320</v>
      </c>
      <c r="N1183" s="105" t="n">
        <v>279</v>
      </c>
      <c r="O1183" s="20" t="inlineStr">
        <is>
          <t>https://magic-kniga.ru/items/18774</t>
        </is>
      </c>
      <c r="Q1183" s="66" t="inlineStr">
        <is>
          <t>Мало</t>
        </is>
      </c>
      <c r="R1183" s="20" t="n">
        <v>11</v>
      </c>
      <c r="V1183" s="36">
        <f>MATCH(R1185,discounts!A:A)</f>
        <v/>
      </c>
      <c r="W1183" s="36">
        <f>ADDRESS(V1185,$F$7+1,,,"discounts")</f>
        <v/>
      </c>
      <c r="X1183" s="36">
        <f>ROUND(IF(ISNA(IF($F$7=0,0,INDIRECT(W1185))),0,IF($F$7=0,0,INDIRECT(W1185))),0)</f>
        <v/>
      </c>
    </row>
    <row r="1184" ht="15" customHeight="1">
      <c r="B1184" s="88" t="inlineStr">
        <is>
          <t>Фен-Шуй для дома</t>
        </is>
      </c>
    </row>
    <row r="1185">
      <c r="B1185" s="86" t="n"/>
      <c r="C1185" s="22" t="n">
        <v>17820</v>
      </c>
      <c r="E1185" s="22" t="inlineStr">
        <is>
          <t>Монеты 1см</t>
        </is>
      </c>
      <c r="F1185" s="105">
        <f>ROUNDUP(N1187-(N1187/100*X1187),0)</f>
        <v/>
      </c>
      <c r="H1185" s="22" t="inlineStr">
        <is>
          <t>Китай</t>
        </is>
      </c>
      <c r="J1185" s="75" t="inlineStr">
        <is>
          <t>2100000178209</t>
        </is>
      </c>
      <c r="K1185" s="75" t="inlineStr">
        <is>
          <t>Атрибутика</t>
        </is>
      </c>
      <c r="L1185" s="22">
        <f>ROUND(100-(F1187/(M1187/100)),0)</f>
        <v/>
      </c>
      <c r="M1185" s="105" t="n">
        <v>30</v>
      </c>
      <c r="N1185" s="105" t="n">
        <v>27</v>
      </c>
      <c r="O1185" s="20" t="inlineStr">
        <is>
          <t>https://magic-kniga.ru/items/17820</t>
        </is>
      </c>
      <c r="Q1185" s="66" t="inlineStr">
        <is>
          <t>Мало</t>
        </is>
      </c>
      <c r="R1185" s="20" t="n">
        <v>13</v>
      </c>
      <c r="V1185" s="36">
        <f>MATCH(R1187,discounts!A:A)</f>
        <v/>
      </c>
      <c r="W1185" s="36">
        <f>ADDRESS(V1187,$F$7+1,,,"discounts")</f>
        <v/>
      </c>
      <c r="X1185" s="36">
        <f>ROUND(_xlfn.SINGLE(IF(ISNA(_xlfn.SINGLE(IF($F$7=0,0,INDIRECT(W1187)))),0,IF($F$7=0,0,INDIRECT(W1187)))),0)</f>
        <v/>
      </c>
    </row>
    <row r="1186">
      <c r="B1186" s="86" t="n"/>
      <c r="C1186" s="22" t="n">
        <v>4872</v>
      </c>
      <c r="E1186" s="22" t="inlineStr">
        <is>
          <t>Овечка пушистая</t>
        </is>
      </c>
      <c r="F1186" s="105">
        <f>ROUNDUP(N1188-(N1188/100*X1188),0)</f>
        <v/>
      </c>
      <c r="H1186" s="22" t="inlineStr">
        <is>
          <t>Непал</t>
        </is>
      </c>
      <c r="I1186" s="22" t="n">
        <v>2015</v>
      </c>
      <c r="J1186" s="75" t="inlineStr">
        <is>
          <t>2100000048724</t>
        </is>
      </c>
      <c r="K1186" s="75" t="inlineStr">
        <is>
          <t>Атрибутика</t>
        </is>
      </c>
      <c r="L1186" s="22">
        <f>ROUND(100-(F1188/(M1188/100)),0)</f>
        <v/>
      </c>
      <c r="M1186" s="105" t="n">
        <v>1738</v>
      </c>
      <c r="N1186" s="105" t="n">
        <v>1513</v>
      </c>
      <c r="O1186" s="20" t="inlineStr">
        <is>
          <t>https://magic-kniga.ru/items/4872</t>
        </is>
      </c>
      <c r="Q1186" s="66" t="inlineStr">
        <is>
          <t>Мало</t>
        </is>
      </c>
      <c r="R1186" s="20" t="n">
        <v>12</v>
      </c>
      <c r="V1186" s="36">
        <f>MATCH(R1188,discounts!A:A)</f>
        <v/>
      </c>
      <c r="W1186" s="36">
        <f>ADDRESS(V1188,$F$7+1,,,"discounts")</f>
        <v/>
      </c>
      <c r="X1186" s="36">
        <f>ROUND(_xlfn.SINGLE(IF(ISNA(_xlfn.SINGLE(IF($F$7=0,0,INDIRECT(W1188)))),0,IF($F$7=0,0,INDIRECT(W1188)))),0)</f>
        <v/>
      </c>
    </row>
    <row r="1187" ht="15" customHeight="1">
      <c r="B1187" s="88" t="inlineStr">
        <is>
          <t>Фен-Шуй для исполнения желаний</t>
        </is>
      </c>
    </row>
    <row r="1188">
      <c r="B1188" s="86" t="n"/>
      <c r="C1188" s="22" t="n">
        <v>26171</v>
      </c>
      <c r="E1188" s="22" t="inlineStr">
        <is>
          <t>Дерево денежное, h=16 см</t>
        </is>
      </c>
      <c r="F1188" s="105">
        <f>ROUNDUP(N1190-(N1190/100*X1190),0)</f>
        <v/>
      </c>
      <c r="H1188" s="22" t="inlineStr">
        <is>
          <t>Китай</t>
        </is>
      </c>
      <c r="J1188" s="75" t="inlineStr">
        <is>
          <t>2100000261710</t>
        </is>
      </c>
      <c r="K1188" s="75" t="inlineStr">
        <is>
          <t>Атрибутика</t>
        </is>
      </c>
      <c r="L1188" s="22">
        <f>ROUND(100-(F1190/(M1190/100)),0)</f>
        <v/>
      </c>
      <c r="M1188" s="105" t="n">
        <v>520</v>
      </c>
      <c r="N1188" s="105" t="n">
        <v>453</v>
      </c>
      <c r="O1188" s="20" t="inlineStr">
        <is>
          <t>https://magic-kniga.ru/items/26171</t>
        </is>
      </c>
      <c r="Q1188" s="66" t="inlineStr">
        <is>
          <t>Мало</t>
        </is>
      </c>
      <c r="R1188" s="20" t="n">
        <v>7</v>
      </c>
      <c r="V1188" s="36">
        <f>MATCH(R1190,discounts!A:A)</f>
        <v/>
      </c>
      <c r="W1188" s="36">
        <f>ADDRESS(V1190,$F$7+1,,,"discounts")</f>
        <v/>
      </c>
      <c r="X1188" s="36">
        <f>ROUND(IF(ISNA(IF($F$7=0,0,INDIRECT(W1190))),0,IF($F$7=0,0,INDIRECT(W1190))),0)</f>
        <v/>
      </c>
    </row>
    <row r="1189" ht="15" customHeight="1">
      <c r="B1189" s="88" t="inlineStr">
        <is>
          <t>Большая Астро-мифологическая колода Ленорман (54 карты)</t>
        </is>
      </c>
    </row>
    <row r="1190">
      <c r="B1190" s="86" t="n"/>
      <c r="C1190" s="22" t="n">
        <v>13980</v>
      </c>
      <c r="E1190" s="22" t="inlineStr">
        <is>
          <t>Мешочек для хранения карт. «Ленорман»</t>
        </is>
      </c>
      <c r="F1190" s="105">
        <f>ROUNDUP(N1192-(N1192/100*X1192),0)</f>
        <v/>
      </c>
      <c r="H1190" s="22" t="inlineStr">
        <is>
          <t>Magic-Kniga</t>
        </is>
      </c>
      <c r="I1190" s="22" t="n">
        <v>2015</v>
      </c>
      <c r="J1190" s="75" t="inlineStr">
        <is>
          <t>2100000139804</t>
        </is>
      </c>
      <c r="K1190" s="75" t="inlineStr">
        <is>
          <t>Атрибутика</t>
        </is>
      </c>
      <c r="L1190" s="22">
        <f>ROUND(100-(F1192/(M1192/100)),0)</f>
        <v/>
      </c>
      <c r="M1190" s="105" t="n">
        <v>540</v>
      </c>
      <c r="N1190" s="105" t="n">
        <v>470</v>
      </c>
      <c r="O1190" s="20" t="inlineStr">
        <is>
          <t>https://magic-kniga.ru/items/13980</t>
        </is>
      </c>
      <c r="Q1190" s="66" t="inlineStr">
        <is>
          <t>Мало</t>
        </is>
      </c>
      <c r="R1190" s="20" t="n">
        <v>1</v>
      </c>
      <c r="V1190" s="36">
        <f>MATCH(R1192,discounts!A:A)</f>
        <v/>
      </c>
      <c r="W1190" s="36">
        <f>ADDRESS(V1192,$F$7+1,,,"discounts")</f>
        <v/>
      </c>
      <c r="X1190" s="36">
        <f>ROUND(IF(ISNA(IF($F$7=0,0,INDIRECT(W1192))),0,IF($F$7=0,0,INDIRECT(W1192))),0)</f>
        <v/>
      </c>
    </row>
    <row r="1191" ht="20.25" customHeight="1">
      <c r="B1191" s="87" t="inlineStr">
        <is>
          <t>Книги</t>
        </is>
      </c>
    </row>
    <row r="1192" ht="15" customHeight="1">
      <c r="B1192" s="88" t="inlineStr">
        <is>
          <t>Черная магия</t>
        </is>
      </c>
    </row>
    <row r="1193">
      <c r="B1193" s="86" t="n"/>
      <c r="C1193" s="22" t="n">
        <v>39700</v>
      </c>
      <c r="D1193" s="22" t="inlineStr">
        <is>
          <t>Черновед</t>
        </is>
      </c>
      <c r="E1193" s="22" t="inlineStr">
        <is>
          <t>Колдовство. Книга 2</t>
        </is>
      </c>
      <c r="F1193" s="105">
        <f>ROUNDUP(N1195-(N1195/100*X1195),0)</f>
        <v/>
      </c>
      <c r="H1193" s="22" t="inlineStr">
        <is>
          <t>Magic-Kniga</t>
        </is>
      </c>
      <c r="I1193" s="22" t="n">
        <v>2020</v>
      </c>
      <c r="J1193" s="75" t="inlineStr">
        <is>
          <t>9785604441176</t>
        </is>
      </c>
      <c r="K1193" s="75" t="inlineStr">
        <is>
          <t>Книги</t>
        </is>
      </c>
      <c r="L1193" s="22">
        <f>ROUND(100-(F1195/(M1195/100)),0)</f>
        <v/>
      </c>
      <c r="M1193" s="105" t="n">
        <v>1300</v>
      </c>
      <c r="N1193" s="105" t="n">
        <v>1131</v>
      </c>
      <c r="O1193" s="20" t="inlineStr">
        <is>
          <t>https://magic-kniga.ru/items/39700</t>
        </is>
      </c>
      <c r="P1193" s="22" t="n">
        <v>485</v>
      </c>
      <c r="Q1193" s="66" t="inlineStr">
        <is>
          <t>Больше 10</t>
        </is>
      </c>
      <c r="R1193" s="20" t="n">
        <v>1</v>
      </c>
      <c r="V1193" s="36">
        <f>MATCH(R1195,discounts!A:A)</f>
        <v/>
      </c>
      <c r="W1193" s="36">
        <f>ADDRESS(V1195,$F$7+1,,,"discounts")</f>
        <v/>
      </c>
      <c r="X1193" s="36">
        <f>ROUND(IF(ISNA(IF($F$7=0,0,INDIRECT(W1195))),0,IF($F$7=0,0,INDIRECT(W1195))),0)</f>
        <v/>
      </c>
    </row>
    <row r="1194">
      <c r="B1194" s="86" t="n"/>
      <c r="C1194" s="22" t="n">
        <v>38427</v>
      </c>
      <c r="D1194" s="22" t="inlineStr">
        <is>
          <t>С. Бен Кэин</t>
        </is>
      </c>
      <c r="E1194" s="22" t="inlineStr">
        <is>
          <t>Гримуар черного древа жизни</t>
        </is>
      </c>
      <c r="F1194" s="105">
        <f>ROUNDUP(N1196-(N1196/100*X1196),0)</f>
        <v/>
      </c>
      <c r="H1194" s="22" t="inlineStr">
        <is>
          <t>Велигор</t>
        </is>
      </c>
      <c r="I1194" s="22" t="n">
        <v>2020</v>
      </c>
      <c r="J1194" s="75" t="inlineStr">
        <is>
          <t>9785888757291</t>
        </is>
      </c>
      <c r="K1194" s="75" t="inlineStr">
        <is>
          <t>Книги</t>
        </is>
      </c>
      <c r="L1194" s="22">
        <f>ROUND(100-(F1196/(M1196/100)),0)</f>
        <v/>
      </c>
      <c r="M1194" s="105" t="n">
        <v>1753</v>
      </c>
      <c r="N1194" s="105" t="n">
        <v>1526</v>
      </c>
      <c r="O1194" s="20" t="inlineStr">
        <is>
          <t>https://magic-kniga.ru/items/38427</t>
        </is>
      </c>
      <c r="Q1194" s="66" t="inlineStr">
        <is>
          <t>Мало</t>
        </is>
      </c>
      <c r="R1194" s="20" t="n">
        <v>9</v>
      </c>
      <c r="S1194" s="22" t="n">
        <v>18</v>
      </c>
      <c r="V1194" s="36">
        <f>MATCH(R1196,discounts!A:A)</f>
        <v/>
      </c>
      <c r="W1194" s="36">
        <f>ADDRESS(V1196,$F$7+1,,,"discounts")</f>
        <v/>
      </c>
      <c r="X1194" s="36">
        <f>ROUND(IF(ISNA(IF($F$7=0,0,INDIRECT(W1196))),0,IF($F$7=0,0,INDIRECT(W1196))),0)</f>
        <v/>
      </c>
    </row>
    <row r="1195">
      <c r="B1195" s="86" t="n"/>
      <c r="C1195" s="22" t="n">
        <v>34333</v>
      </c>
      <c r="D1195" s="22" t="inlineStr">
        <is>
          <t>Амазарак</t>
        </is>
      </c>
      <c r="E1195" s="22" t="inlineStr">
        <is>
          <t>Курс высшей черной магии. Том 2. Тайные ритуалы</t>
        </is>
      </c>
      <c r="F1195" s="105">
        <f>ROUNDUP(N1197-(N1197/100*X1197),0)</f>
        <v/>
      </c>
      <c r="H1195" s="22" t="inlineStr">
        <is>
          <t>Magic-Kniga</t>
        </is>
      </c>
      <c r="I1195" s="22" t="n">
        <v>2018</v>
      </c>
      <c r="J1195" s="75" t="inlineStr">
        <is>
          <t>9785604191088</t>
        </is>
      </c>
      <c r="K1195" s="75" t="inlineStr">
        <is>
          <t>Книги</t>
        </is>
      </c>
      <c r="L1195" s="22">
        <f>ROUND(100-(F1197/(M1197/100)),0)</f>
        <v/>
      </c>
      <c r="M1195" s="105" t="n">
        <v>995</v>
      </c>
      <c r="N1195" s="105" t="n">
        <v>866</v>
      </c>
      <c r="O1195" s="20" t="inlineStr">
        <is>
          <t>https://magic-kniga.ru/items/34333</t>
        </is>
      </c>
      <c r="P1195" s="22" t="n">
        <v>441</v>
      </c>
      <c r="Q1195" s="66" t="inlineStr">
        <is>
          <t>Больше 10</t>
        </is>
      </c>
      <c r="R1195" s="20" t="n">
        <v>1</v>
      </c>
      <c r="V1195" s="36">
        <f>MATCH(R1197,discounts!A:A)</f>
        <v/>
      </c>
      <c r="W1195" s="36">
        <f>ADDRESS(V1197,$F$7+1,,,"discounts")</f>
        <v/>
      </c>
      <c r="X1195" s="36">
        <f>ROUND(IF(ISNA(IF($F$7=0,0,INDIRECT(W1197))),0,IF($F$7=0,0,INDIRECT(W1197))),0)</f>
        <v/>
      </c>
    </row>
    <row r="1196">
      <c r="B1196" s="86" t="n"/>
      <c r="C1196" s="22" t="n">
        <v>35555</v>
      </c>
      <c r="D1196" s="22" t="inlineStr">
        <is>
          <t>Амазарак</t>
        </is>
      </c>
      <c r="E1196" s="22" t="inlineStr">
        <is>
          <t>Черная книга любовного колдовства</t>
        </is>
      </c>
      <c r="F1196" s="105">
        <f>ROUNDUP(N1198-(N1198/100*X1198),0)</f>
        <v/>
      </c>
      <c r="H1196" s="22" t="inlineStr">
        <is>
          <t>Magic-Kniga</t>
        </is>
      </c>
      <c r="I1196" s="22" t="n">
        <v>2019</v>
      </c>
      <c r="J1196" s="75" t="inlineStr">
        <is>
          <t>9785604235812</t>
        </is>
      </c>
      <c r="K1196" s="75" t="inlineStr">
        <is>
          <t>Книги</t>
        </is>
      </c>
      <c r="L1196" s="22">
        <f>ROUND(100-(F1198/(M1198/100)),0)</f>
        <v/>
      </c>
      <c r="M1196" s="105" t="n">
        <v>1490</v>
      </c>
      <c r="N1196" s="105" t="n">
        <v>1297</v>
      </c>
      <c r="O1196" s="20" t="inlineStr">
        <is>
          <t>https://magic-kniga.ru/items/35555</t>
        </is>
      </c>
      <c r="P1196" s="22" t="n">
        <v>347</v>
      </c>
      <c r="Q1196" s="66" t="inlineStr">
        <is>
          <t>Больше 50</t>
        </is>
      </c>
      <c r="R1196" s="20" t="n">
        <v>1</v>
      </c>
      <c r="S1196" s="22" t="n">
        <v>18</v>
      </c>
      <c r="V1196" s="36">
        <f>MATCH(R1198,discounts!A:A)</f>
        <v/>
      </c>
      <c r="W1196" s="36">
        <f>ADDRESS(V1198,$F$7+1,,,"discounts")</f>
        <v/>
      </c>
      <c r="X1196" s="36">
        <f>ROUND(IF(ISNA(IF($F$7=0,0,INDIRECT(W1198))),0,IF($F$7=0,0,INDIRECT(W1198))),0)</f>
        <v/>
      </c>
    </row>
    <row r="1197">
      <c r="B1197" s="86" t="n"/>
      <c r="C1197" s="22" t="n">
        <v>36222</v>
      </c>
      <c r="D1197" s="22" t="inlineStr">
        <is>
          <t>Черновед</t>
        </is>
      </c>
      <c r="E1197" s="22" t="inlineStr">
        <is>
          <t>Колдовство. Книга 1</t>
        </is>
      </c>
      <c r="F1197" s="105">
        <f>ROUNDUP(N1199-(N1199/100*X1199),0)</f>
        <v/>
      </c>
      <c r="H1197" s="22" t="inlineStr">
        <is>
          <t>Magic-Kniga</t>
        </is>
      </c>
      <c r="I1197" s="22" t="n">
        <v>2019</v>
      </c>
      <c r="J1197" s="75" t="inlineStr">
        <is>
          <t>9785604341377</t>
        </is>
      </c>
      <c r="K1197" s="75" t="inlineStr">
        <is>
          <t>Книги</t>
        </is>
      </c>
      <c r="L1197" s="22">
        <f>ROUND(100-(F1199/(M1199/100)),0)</f>
        <v/>
      </c>
      <c r="M1197" s="105" t="n">
        <v>1060</v>
      </c>
      <c r="N1197" s="105" t="n">
        <v>923</v>
      </c>
      <c r="O1197" s="20" t="inlineStr">
        <is>
          <t>https://magic-kniga.ru/items/36222</t>
        </is>
      </c>
      <c r="P1197" s="22" t="n">
        <v>488</v>
      </c>
      <c r="Q1197" s="66" t="inlineStr">
        <is>
          <t>Много</t>
        </is>
      </c>
      <c r="R1197" s="20" t="n">
        <v>1</v>
      </c>
      <c r="S1197" s="22" t="n">
        <v>18</v>
      </c>
      <c r="V1197" s="36">
        <f>MATCH(R1199,discounts!A:A)</f>
        <v/>
      </c>
      <c r="W1197" s="36">
        <f>ADDRESS(V1199,$F$7+1,,,"discounts")</f>
        <v/>
      </c>
      <c r="X1197" s="36">
        <f>ROUND(IF(ISNA(IF($F$7=0,0,INDIRECT(W1199))),0,IF($F$7=0,0,INDIRECT(W1199))),0)</f>
        <v/>
      </c>
    </row>
    <row r="1198">
      <c r="B1198" s="86" t="n"/>
      <c r="C1198" s="22" t="n">
        <v>27000</v>
      </c>
      <c r="D1198" s="22" t="inlineStr">
        <is>
          <t>Иоганн Фауст</t>
        </is>
      </c>
      <c r="E1198" s="22" t="inlineStr">
        <is>
          <t>Чернокнижие Иоганна Фауста. Том II. Гримуары великого чернокнижника</t>
        </is>
      </c>
      <c r="F1198" s="105">
        <f>ROUNDUP(N1200-(N1200/100*X1200),0)</f>
        <v/>
      </c>
      <c r="H1198" s="22" t="inlineStr">
        <is>
          <t>Magic-Kniga</t>
        </is>
      </c>
      <c r="I1198" s="22" t="n">
        <v>2015</v>
      </c>
      <c r="J1198" s="75" t="inlineStr">
        <is>
          <t>9785990732209</t>
        </is>
      </c>
      <c r="K1198" s="75" t="inlineStr">
        <is>
          <t>Книги</t>
        </is>
      </c>
      <c r="L1198" s="22">
        <f>ROUND(100-(F1200/(M1200/100)),0)</f>
        <v/>
      </c>
      <c r="M1198" s="105" t="n">
        <v>1232</v>
      </c>
      <c r="N1198" s="105" t="n">
        <v>1072</v>
      </c>
      <c r="O1198" s="20" t="inlineStr">
        <is>
          <t>https://magic-kniga.ru/items/27000</t>
        </is>
      </c>
      <c r="P1198" s="22" t="n">
        <v>265</v>
      </c>
      <c r="Q1198" s="66" t="inlineStr">
        <is>
          <t>Больше 10</t>
        </is>
      </c>
      <c r="R1198" s="20" t="n">
        <v>1</v>
      </c>
      <c r="S1198" s="22" t="n">
        <v>18</v>
      </c>
      <c r="V1198" s="36">
        <f>MATCH(R1200,discounts!A:A)</f>
        <v/>
      </c>
      <c r="W1198" s="36">
        <f>ADDRESS(V1200,$F$7+1,,,"discounts")</f>
        <v/>
      </c>
      <c r="X1198" s="36">
        <f>ROUND(IF(ISNA(IF($F$7=0,0,INDIRECT(W1200))),0,IF($F$7=0,0,INDIRECT(W1200))),0)</f>
        <v/>
      </c>
    </row>
    <row r="1199">
      <c r="B1199" s="86" t="n"/>
      <c r="C1199" s="22" t="n">
        <v>27714</v>
      </c>
      <c r="D1199" s="22" t="inlineStr">
        <is>
          <t>Бурр Жан-Поль</t>
        </is>
      </c>
      <c r="E1199" s="22" t="inlineStr">
        <is>
          <t>По следам вампира</t>
        </is>
      </c>
      <c r="F1199" s="105">
        <f>ROUNDUP(N1201-(N1201/100*X1201),0)</f>
        <v/>
      </c>
      <c r="H1199" s="22" t="inlineStr">
        <is>
          <t>Terra Foliata</t>
        </is>
      </c>
      <c r="I1199" s="22" t="n">
        <v>2016</v>
      </c>
      <c r="J1199" s="75" t="inlineStr">
        <is>
          <t>9785442005080</t>
        </is>
      </c>
      <c r="K1199" s="75" t="inlineStr">
        <is>
          <t>Книги</t>
        </is>
      </c>
      <c r="L1199" s="22">
        <f>ROUND(100-(F1201/(M1201/100)),0)</f>
        <v/>
      </c>
      <c r="M1199" s="105" t="n">
        <v>555</v>
      </c>
      <c r="N1199" s="105" t="n">
        <v>483</v>
      </c>
      <c r="O1199" s="20" t="inlineStr">
        <is>
          <t>https://magic-kniga.ru/items/27714</t>
        </is>
      </c>
      <c r="Q1199" s="66" t="inlineStr">
        <is>
          <t>Мало</t>
        </is>
      </c>
      <c r="R1199" s="20" t="n">
        <v>9</v>
      </c>
      <c r="V1199" s="36">
        <f>MATCH(R1201,discounts!A:A)</f>
        <v/>
      </c>
      <c r="W1199" s="36">
        <f>ADDRESS(V1201,$F$7+1,,,"discounts")</f>
        <v/>
      </c>
      <c r="X1199" s="36">
        <f>ROUND(IF(ISNA(IF($F$7=0,0,INDIRECT(W1201))),0,IF($F$7=0,0,INDIRECT(W1201))),0)</f>
        <v/>
      </c>
    </row>
    <row r="1200" ht="15" customHeight="1">
      <c r="B1200" s="88" t="inlineStr">
        <is>
          <t>Шаманизм</t>
        </is>
      </c>
    </row>
    <row r="1201">
      <c r="B1201" s="86" t="n"/>
      <c r="C1201" s="22" t="n">
        <v>39449</v>
      </c>
      <c r="D1201" s="22" t="inlineStr">
        <is>
          <t>Белов Александр</t>
        </is>
      </c>
      <c r="E1201" s="22" t="inlineStr">
        <is>
          <t>Магические ритуалы древних цивилизаций. Тайна многоруких богов</t>
        </is>
      </c>
      <c r="F1201" s="105">
        <f>ROUNDUP(N1203-(N1203/100*X1203),0)</f>
        <v/>
      </c>
      <c r="H1201" s="22" t="inlineStr">
        <is>
          <t>Амрита-русь</t>
        </is>
      </c>
      <c r="I1201" s="22" t="n">
        <v>2019</v>
      </c>
      <c r="J1201" s="75" t="inlineStr">
        <is>
          <t>9785413015360</t>
        </is>
      </c>
      <c r="K1201" s="75" t="inlineStr">
        <is>
          <t>Книги</t>
        </is>
      </c>
      <c r="L1201" s="22">
        <f>ROUND(100-(F1203/(M1203/100)),0)</f>
        <v/>
      </c>
      <c r="M1201" s="105" t="n">
        <v>565</v>
      </c>
      <c r="N1201" s="105" t="n">
        <v>492</v>
      </c>
      <c r="O1201" s="20" t="inlineStr">
        <is>
          <t>https://magic-kniga.ru/items/39449</t>
        </is>
      </c>
      <c r="Q1201" s="66" t="inlineStr">
        <is>
          <t>Мало</t>
        </is>
      </c>
      <c r="R1201" s="20" t="n">
        <v>5</v>
      </c>
      <c r="V1201" s="36">
        <f>MATCH(R1203,discounts!A:A)</f>
        <v/>
      </c>
      <c r="W1201" s="36">
        <f>ADDRESS(V1203,$F$7+1,,,"discounts")</f>
        <v/>
      </c>
      <c r="X1201" s="36">
        <f>ROUND(_xlfn.SINGLE(IF(ISNA(_xlfn.SINGLE(IF($F$7=0,0,INDIRECT(W1203)))),0,IF($F$7=0,0,INDIRECT(W1203)))),0)</f>
        <v/>
      </c>
    </row>
    <row r="1202">
      <c r="B1202" s="86" t="n"/>
      <c r="C1202" s="22" t="n">
        <v>33260</v>
      </c>
      <c r="D1202" s="22" t="inlineStr">
        <is>
          <t>Катышков В.</t>
        </is>
      </c>
      <c r="E1202" s="22" t="inlineStr">
        <is>
          <t>Руна Jera</t>
        </is>
      </c>
      <c r="F1202" s="105">
        <f>ROUNDUP(N1204-(N1204/100*X1204),0)</f>
        <v/>
      </c>
      <c r="H1202" s="22" t="inlineStr">
        <is>
          <t>Велигор</t>
        </is>
      </c>
      <c r="I1202" s="22" t="n">
        <v>2018</v>
      </c>
      <c r="J1202" s="75" t="inlineStr">
        <is>
          <t>9785888755846</t>
        </is>
      </c>
      <c r="K1202" s="75" t="inlineStr">
        <is>
          <t>Книги</t>
        </is>
      </c>
      <c r="L1202" s="22">
        <f>ROUND(100-(F1204/(M1204/100)),0)</f>
        <v/>
      </c>
      <c r="M1202" s="105" t="n">
        <v>1464</v>
      </c>
      <c r="N1202" s="105" t="n">
        <v>1274</v>
      </c>
      <c r="O1202" s="20" t="inlineStr">
        <is>
          <t>https://magic-kniga.ru/items/33260</t>
        </is>
      </c>
      <c r="Q1202" s="66" t="inlineStr">
        <is>
          <t>Мало</t>
        </is>
      </c>
      <c r="R1202" s="20" t="n">
        <v>6</v>
      </c>
      <c r="V1202" s="36">
        <f>MATCH(R1204,discounts!A:A)</f>
        <v/>
      </c>
      <c r="W1202" s="36">
        <f>ADDRESS(V1204,$F$7+1,,,"discounts")</f>
        <v/>
      </c>
      <c r="X1202" s="36">
        <f>ROUND(_xlfn.SINGLE(IF(ISNA(_xlfn.SINGLE(IF($F$7=0,0,INDIRECT(W1204)))),0,IF($F$7=0,0,INDIRECT(W1204)))),0)</f>
        <v/>
      </c>
    </row>
    <row r="1203" ht="15" customHeight="1">
      <c r="B1203" s="88" t="inlineStr">
        <is>
          <t>Нумерология</t>
        </is>
      </c>
    </row>
    <row r="1204">
      <c r="B1204" s="86" t="n"/>
      <c r="C1204" s="22" t="n">
        <v>32813</v>
      </c>
      <c r="D1204" s="22" t="inlineStr">
        <is>
          <t>Матвеев Сергей Александрович</t>
        </is>
      </c>
      <c r="E1204" s="22" t="inlineStr">
        <is>
          <t>Нумерология. Тайны счастливой судьбы, обретения денег и достижения успеха</t>
        </is>
      </c>
      <c r="F1204" s="105">
        <f>ROUNDUP(N1206-(N1206/100*X1206),0)</f>
        <v/>
      </c>
      <c r="H1204" s="22" t="inlineStr">
        <is>
          <t>АСТ</t>
        </is>
      </c>
      <c r="I1204" s="22" t="n">
        <v>2017</v>
      </c>
      <c r="J1204" s="75" t="inlineStr">
        <is>
          <t>9785170996070</t>
        </is>
      </c>
      <c r="K1204" s="75" t="inlineStr">
        <is>
          <t>Книги</t>
        </is>
      </c>
      <c r="L1204" s="22">
        <f>ROUND(100-(F1206/(M1206/100)),0)</f>
        <v/>
      </c>
      <c r="M1204" s="105" t="n">
        <v>1569</v>
      </c>
      <c r="N1204" s="105" t="n">
        <v>1366</v>
      </c>
      <c r="O1204" s="20" t="inlineStr">
        <is>
          <t>https://magic-kniga.ru/items/32813</t>
        </is>
      </c>
      <c r="Q1204" s="66" t="inlineStr">
        <is>
          <t>Мало</t>
        </is>
      </c>
      <c r="R1204" s="20" t="n">
        <v>5</v>
      </c>
      <c r="V1204" s="36">
        <f>MATCH(R1206,discounts!A:A)</f>
        <v/>
      </c>
      <c r="W1204" s="36">
        <f>ADDRESS(V1206,$F$7+1,,,"discounts")</f>
        <v/>
      </c>
      <c r="X1204" s="36">
        <f>ROUND(IF(ISNA(IF($F$7=0,0,INDIRECT(W1206))),0,IF($F$7=0,0,INDIRECT(W1206))),0)</f>
        <v/>
      </c>
    </row>
    <row r="1205">
      <c r="B1205" s="86" t="n"/>
      <c r="C1205" s="22" t="n">
        <v>29498</v>
      </c>
      <c r="D1205" s="22" t="inlineStr">
        <is>
          <t>Джумайло Лариса</t>
        </is>
      </c>
      <c r="E1205" s="22" t="inlineStr">
        <is>
          <t>Нумерология поиск предназначения. Мудрость Вселенной в 52-х древних символах</t>
        </is>
      </c>
      <c r="F1205" s="105">
        <f>ROUNDUP(N1207-(N1207/100*X1207),0)</f>
        <v/>
      </c>
      <c r="H1205" s="22" t="inlineStr">
        <is>
          <t>Велигор</t>
        </is>
      </c>
      <c r="I1205" s="22" t="n">
        <v>2017</v>
      </c>
      <c r="J1205" s="75" t="inlineStr">
        <is>
          <t>9785888755020</t>
        </is>
      </c>
      <c r="K1205" s="75" t="inlineStr">
        <is>
          <t>Книги</t>
        </is>
      </c>
      <c r="L1205" s="22">
        <f>ROUND(100-(F1207/(M1207/100)),0)</f>
        <v/>
      </c>
      <c r="M1205" s="105" t="n">
        <v>735</v>
      </c>
      <c r="N1205" s="105" t="n">
        <v>640</v>
      </c>
      <c r="O1205" s="20" t="inlineStr">
        <is>
          <t>https://magic-kniga.ru/items/29498</t>
        </is>
      </c>
      <c r="Q1205" s="66" t="inlineStr">
        <is>
          <t>Мало</t>
        </is>
      </c>
      <c r="R1205" s="20" t="n">
        <v>6</v>
      </c>
      <c r="V1205" s="36">
        <f>MATCH(R1207,discounts!A:A)</f>
        <v/>
      </c>
      <c r="W1205" s="36">
        <f>ADDRESS(V1207,$F$7+1,,,"discounts")</f>
        <v/>
      </c>
      <c r="X1205" s="36">
        <f>ROUND(IF(ISNA(IF($F$7=0,0,INDIRECT(W1207))),0,IF($F$7=0,0,INDIRECT(W1207))),0)</f>
        <v/>
      </c>
    </row>
    <row r="1206">
      <c r="B1206" s="86" t="n"/>
      <c r="C1206" s="22" t="n">
        <v>38200</v>
      </c>
      <c r="E1206" s="22" t="inlineStr">
        <is>
          <t>Нумерология для начинающих</t>
        </is>
      </c>
      <c r="F1206" s="105">
        <f>ROUNDUP(N1208-(N1208/100*X1208),0)</f>
        <v/>
      </c>
      <c r="H1206" s="22" t="inlineStr">
        <is>
          <t>Magic-Kniga</t>
        </is>
      </c>
      <c r="I1206" s="22" t="n">
        <v>2019</v>
      </c>
      <c r="J1206" s="75" t="inlineStr">
        <is>
          <t>9785604341353</t>
        </is>
      </c>
      <c r="K1206" s="75" t="inlineStr">
        <is>
          <t>Книги</t>
        </is>
      </c>
      <c r="L1206" s="22">
        <f>ROUND(100-(F1208/(M1208/100)),0)</f>
        <v/>
      </c>
      <c r="M1206" s="105" t="n">
        <v>330</v>
      </c>
      <c r="N1206" s="105" t="n">
        <v>288</v>
      </c>
      <c r="O1206" s="20" t="inlineStr">
        <is>
          <t>https://magic-kniga.ru/items/38200</t>
        </is>
      </c>
      <c r="P1206" s="22" t="n">
        <v>248</v>
      </c>
      <c r="Q1206" s="66" t="inlineStr">
        <is>
          <t>Больше 10</t>
        </is>
      </c>
      <c r="R1206" s="20" t="n">
        <v>1</v>
      </c>
      <c r="V1206" s="36">
        <f>MATCH(R1208,discounts!A:A)</f>
        <v/>
      </c>
      <c r="W1206" s="36">
        <f>ADDRESS(V1208,$F$7+1,,,"discounts")</f>
        <v/>
      </c>
      <c r="X1206" s="36">
        <f>ROUND(IF(ISNA(IF($F$7=0,0,INDIRECT(W1208))),0,IF($F$7=0,0,INDIRECT(W1208))),0)</f>
        <v/>
      </c>
    </row>
    <row r="1207">
      <c r="B1207" s="86" t="n"/>
      <c r="C1207" s="22" t="n">
        <v>38275</v>
      </c>
      <c r="D1207" s="22" t="inlineStr">
        <is>
          <t>Кузнецов Григорий</t>
        </is>
      </c>
      <c r="E1207" s="22" t="inlineStr">
        <is>
          <t>Код судьбы. Управляй своим будущим</t>
        </is>
      </c>
      <c r="F1207" s="105">
        <f>ROUNDUP(N1209-(N1209/100*X1209),0)</f>
        <v/>
      </c>
      <c r="H1207" s="22" t="inlineStr">
        <is>
          <t>АСТ</t>
        </is>
      </c>
      <c r="I1207" s="22" t="n">
        <v>2019</v>
      </c>
      <c r="J1207" s="75" t="inlineStr">
        <is>
          <t>9785171159818</t>
        </is>
      </c>
      <c r="K1207" s="75" t="inlineStr">
        <is>
          <t>Книги</t>
        </is>
      </c>
      <c r="L1207" s="22">
        <f>ROUND(100-(F1209/(M1209/100)),0)</f>
        <v/>
      </c>
      <c r="M1207" s="105" t="n">
        <v>831</v>
      </c>
      <c r="N1207" s="105" t="n">
        <v>723</v>
      </c>
      <c r="O1207" s="20" t="inlineStr">
        <is>
          <t>https://magic-kniga.ru/items/38275</t>
        </is>
      </c>
      <c r="Q1207" s="66" t="inlineStr">
        <is>
          <t>Мало</t>
        </is>
      </c>
      <c r="R1207" s="20" t="n">
        <v>5</v>
      </c>
      <c r="V1207" s="36">
        <f>MATCH(R1209,discounts!A:A)</f>
        <v/>
      </c>
      <c r="W1207" s="36">
        <f>ADDRESS(V1209,$F$7+1,,,"discounts")</f>
        <v/>
      </c>
      <c r="X1207" s="36">
        <f>ROUND(IF(ISNA(IF($F$7=0,0,INDIRECT(W1209))),0,IF($F$7=0,0,INDIRECT(W1209))),0)</f>
        <v/>
      </c>
    </row>
    <row r="1208">
      <c r="B1208" s="86" t="n"/>
      <c r="C1208" s="22" t="n">
        <v>39212</v>
      </c>
      <c r="D1208" s="22" t="inlineStr">
        <is>
          <t>Филлипс Д. А.</t>
        </is>
      </c>
      <c r="E1208" s="22" t="inlineStr">
        <is>
          <t xml:space="preserve">Полный курс нумерологии. Как найти себя и раскрыть свой потенциал     </t>
        </is>
      </c>
      <c r="F1208" s="105">
        <f>ROUNDUP(N1210-(N1210/100*X1210),0)</f>
        <v/>
      </c>
      <c r="H1208" s="22" t="inlineStr">
        <is>
          <t>КоЛибри</t>
        </is>
      </c>
      <c r="I1208" s="22" t="n">
        <v>2019</v>
      </c>
      <c r="J1208" s="75" t="inlineStr">
        <is>
          <t>9785389136908</t>
        </is>
      </c>
      <c r="K1208" s="75" t="inlineStr">
        <is>
          <t>Книги</t>
        </is>
      </c>
      <c r="L1208" s="22">
        <f>ROUND(100-(F1210/(M1210/100)),0)</f>
        <v/>
      </c>
      <c r="M1208" s="105" t="n">
        <v>1005</v>
      </c>
      <c r="N1208" s="105" t="n">
        <v>875</v>
      </c>
      <c r="O1208" s="20" t="inlineStr">
        <is>
          <t>https://magic-kniga.ru/items/39212</t>
        </is>
      </c>
      <c r="Q1208" s="66" t="inlineStr">
        <is>
          <t>Мало</t>
        </is>
      </c>
      <c r="R1208" s="20" t="n">
        <v>5</v>
      </c>
      <c r="V1208" s="36">
        <f>MATCH(R1210,discounts!A:A)</f>
        <v/>
      </c>
      <c r="W1208" s="36">
        <f>ADDRESS(V1210,$F$7+1,,,"discounts")</f>
        <v/>
      </c>
      <c r="X1208" s="36">
        <f>ROUND(IF(ISNA(IF($F$7=0,0,INDIRECT(W1210))),0,IF($F$7=0,0,INDIRECT(W1210))),0)</f>
        <v/>
      </c>
    </row>
    <row r="1209">
      <c r="B1209" s="86" t="n"/>
      <c r="C1209" s="22" t="n">
        <v>40005</v>
      </c>
      <c r="D1209" s="22" t="inlineStr">
        <is>
          <t>Леонард Михаловски</t>
        </is>
      </c>
      <c r="E1209" s="22" t="inlineStr">
        <is>
          <t>Нумерология Таро - ваш компас по судьбе</t>
        </is>
      </c>
      <c r="F1209" s="105">
        <f>ROUNDUP(N1211-(N1211/100*X1211),0)</f>
        <v/>
      </c>
      <c r="H1209" s="22" t="inlineStr">
        <is>
          <t>Magic-Kniga</t>
        </is>
      </c>
      <c r="I1209" s="22" t="n">
        <v>2020</v>
      </c>
      <c r="J1209" s="75" t="inlineStr">
        <is>
          <t>9785605137801</t>
        </is>
      </c>
      <c r="K1209" s="75" t="inlineStr">
        <is>
          <t>Книги</t>
        </is>
      </c>
      <c r="L1209" s="22">
        <f>ROUND(100-(F1211/(M1211/100)),0)</f>
        <v/>
      </c>
      <c r="M1209" s="105" t="n">
        <v>1046</v>
      </c>
      <c r="N1209" s="105" t="n">
        <v>911</v>
      </c>
      <c r="O1209" s="20" t="inlineStr">
        <is>
          <t>https://magic-kniga.ru/items/40005</t>
        </is>
      </c>
      <c r="P1209" s="22" t="n">
        <v>337</v>
      </c>
      <c r="Q1209" s="66" t="inlineStr">
        <is>
          <t>Больше 10</t>
        </is>
      </c>
      <c r="R1209" s="20" t="n">
        <v>1</v>
      </c>
      <c r="V1209" s="36">
        <f>MATCH(R1211,discounts!A:A)</f>
        <v/>
      </c>
      <c r="W1209" s="36">
        <f>ADDRESS(V1211,$F$7+1,,,"discounts")</f>
        <v/>
      </c>
      <c r="X1209" s="36">
        <f>ROUND(IF(ISNA(IF($F$7=0,0,INDIRECT(W1211))),0,IF($F$7=0,0,INDIRECT(W1211))),0)</f>
        <v/>
      </c>
    </row>
    <row r="1210" ht="15" customHeight="1">
      <c r="B1210" s="88" t="inlineStr">
        <is>
          <t>Каббала</t>
        </is>
      </c>
    </row>
    <row r="1211">
      <c r="B1211" s="86" t="n"/>
      <c r="C1211" s="22" t="n">
        <v>27727</v>
      </c>
      <c r="D1211" s="22" t="inlineStr">
        <is>
          <t>Сенфорд Дроб</t>
        </is>
      </c>
      <c r="E1211" s="22" t="inlineStr">
        <is>
          <t>Каббалистические видения</t>
        </is>
      </c>
      <c r="F1211" s="105">
        <f>ROUNDUP(N1213-(N1213/100*X1213),0)</f>
        <v/>
      </c>
      <c r="H1211" s="22" t="inlineStr">
        <is>
          <t>Castalia</t>
        </is>
      </c>
      <c r="I1211" s="22" t="n">
        <v>2014</v>
      </c>
      <c r="J1211" s="75" t="inlineStr">
        <is>
          <t>9785519607285</t>
        </is>
      </c>
      <c r="K1211" s="75" t="inlineStr">
        <is>
          <t>Книги</t>
        </is>
      </c>
      <c r="L1211" s="22">
        <f>ROUND(100-(F1213/(M1213/100)),0)</f>
        <v/>
      </c>
      <c r="M1211" s="105" t="n">
        <v>555</v>
      </c>
      <c r="N1211" s="105" t="n">
        <v>483</v>
      </c>
      <c r="O1211" s="20" t="inlineStr">
        <is>
          <t>https://magic-kniga.ru/items/27727</t>
        </is>
      </c>
      <c r="Q1211" s="66" t="inlineStr">
        <is>
          <t>Мало</t>
        </is>
      </c>
      <c r="R1211" s="20" t="n">
        <v>10</v>
      </c>
      <c r="V1211" s="36">
        <f>MATCH(R1213,discounts!A:A)</f>
        <v/>
      </c>
      <c r="W1211" s="36">
        <f>ADDRESS(V1213,$F$7+1,,,"discounts")</f>
        <v/>
      </c>
      <c r="X1211" s="36">
        <f>ROUND(IF(ISNA(IF($F$7=0,0,INDIRECT(W1213))),0,IF($F$7=0,0,INDIRECT(W1213))),0)</f>
        <v/>
      </c>
    </row>
    <row r="1212" ht="15" customHeight="1">
      <c r="B1212" s="88" t="inlineStr">
        <is>
          <t>Книги по талисманам</t>
        </is>
      </c>
    </row>
    <row r="1213">
      <c r="B1213" s="86" t="n"/>
      <c r="C1213" s="22" t="n">
        <v>30776</v>
      </c>
      <c r="D1213" s="22" t="inlineStr">
        <is>
          <t>Романова Ольга</t>
        </is>
      </c>
      <c r="E1213" s="22" t="inlineStr">
        <is>
          <t>Волшебные символы для привлечения денег, удачи, счастья</t>
        </is>
      </c>
      <c r="F1213" s="105">
        <f>ROUNDUP(N1215-(N1215/100*X1215),0)</f>
        <v/>
      </c>
      <c r="H1213" s="22" t="inlineStr">
        <is>
          <t>Т8 RUGRAM</t>
        </is>
      </c>
      <c r="I1213" s="22" t="n">
        <v>2017</v>
      </c>
      <c r="J1213" s="75" t="inlineStr">
        <is>
          <t>9785386111755</t>
        </is>
      </c>
      <c r="K1213" s="75" t="inlineStr">
        <is>
          <t>Книги</t>
        </is>
      </c>
      <c r="L1213" s="22">
        <f>ROUND(100-(F1215/(M1215/100)),0)</f>
        <v/>
      </c>
      <c r="M1213" s="105" t="n">
        <v>2123</v>
      </c>
      <c r="N1213" s="105" t="n">
        <v>1848</v>
      </c>
      <c r="O1213" s="20" t="inlineStr">
        <is>
          <t>https://magic-kniga.ru/items/30776</t>
        </is>
      </c>
      <c r="Q1213" s="66" t="inlineStr">
        <is>
          <t>Мало</t>
        </is>
      </c>
      <c r="R1213" s="20" t="n">
        <v>5</v>
      </c>
      <c r="V1213" s="36">
        <f>MATCH(R1215,discounts!A:A)</f>
        <v/>
      </c>
      <c r="W1213" s="36">
        <f>ADDRESS(V1215,$F$7+1,,,"discounts")</f>
        <v/>
      </c>
      <c r="X1213" s="36">
        <f>ROUND(IF(ISNA(IF($F$7=0,0,INDIRECT(W1215))),0,IF($F$7=0,0,INDIRECT(W1215))),0)</f>
        <v/>
      </c>
    </row>
    <row r="1214" ht="15" customHeight="1">
      <c r="B1214" s="88" t="inlineStr">
        <is>
          <t>Магия растений</t>
        </is>
      </c>
    </row>
    <row r="1215">
      <c r="B1215" s="86" t="n"/>
      <c r="C1215" s="22" t="n">
        <v>40322</v>
      </c>
      <c r="D1215" s="22" t="inlineStr">
        <is>
          <t>Куик-Маринье Франсуаз</t>
        </is>
      </c>
      <c r="E1215" s="22" t="inlineStr">
        <is>
          <t>Мой блокнот. Сила растений</t>
        </is>
      </c>
      <c r="F1215" s="105">
        <f>ROUNDUP(N1217-(N1217/100*X1217),0)</f>
        <v/>
      </c>
      <c r="H1215" s="22" t="inlineStr">
        <is>
          <t>Попурри</t>
        </is>
      </c>
      <c r="I1215" s="22" t="n">
        <v>2020</v>
      </c>
      <c r="J1215" s="75" t="inlineStr">
        <is>
          <t>9789851543782</t>
        </is>
      </c>
      <c r="K1215" s="75" t="inlineStr">
        <is>
          <t>Книги</t>
        </is>
      </c>
      <c r="L1215" s="22">
        <f>ROUND(100-(F1217/(M1217/100)),0)</f>
        <v/>
      </c>
      <c r="M1215" s="105" t="n">
        <v>1213</v>
      </c>
      <c r="N1215" s="105" t="n">
        <v>1056</v>
      </c>
      <c r="O1215" s="20" t="inlineStr">
        <is>
          <t>https://magic-kniga.ru/items/40322</t>
        </is>
      </c>
      <c r="Q1215" s="66" t="inlineStr">
        <is>
          <t>Мало</t>
        </is>
      </c>
      <c r="R1215" s="20" t="n">
        <v>5</v>
      </c>
      <c r="V1215" s="36">
        <f>MATCH(R1217,discounts!A:A)</f>
        <v/>
      </c>
      <c r="W1215" s="36">
        <f>ADDRESS(V1217,$F$7+1,,,"discounts")</f>
        <v/>
      </c>
      <c r="X1215" s="36">
        <f>ROUND(_xlfn.SINGLE(IF(ISNA(_xlfn.SINGLE(IF($F$7=0,0,INDIRECT(W1217)))),0,IF($F$7=0,0,INDIRECT(W1217)))),0)</f>
        <v/>
      </c>
    </row>
    <row r="1216">
      <c r="B1216" s="86" t="n"/>
      <c r="C1216" s="22" t="n">
        <v>38700</v>
      </c>
      <c r="D1216" s="22" t="inlineStr">
        <is>
          <t>Таурте Светлана</t>
        </is>
      </c>
      <c r="E1216" s="22" t="inlineStr">
        <is>
          <t>Магия растений</t>
        </is>
      </c>
      <c r="F1216" s="105">
        <f>ROUNDUP(N1218-(N1218/100*X1218),0)</f>
        <v/>
      </c>
      <c r="H1216" s="22" t="inlineStr">
        <is>
          <t>Magic-Kniga</t>
        </is>
      </c>
      <c r="I1216" s="22" t="n">
        <v>2020</v>
      </c>
      <c r="J1216" s="75" t="inlineStr">
        <is>
          <t>9785604395257</t>
        </is>
      </c>
      <c r="K1216" s="75" t="inlineStr">
        <is>
          <t>Книги</t>
        </is>
      </c>
      <c r="L1216" s="22">
        <f>ROUND(100-(F1218/(M1218/100)),0)</f>
        <v/>
      </c>
      <c r="M1216" s="105" t="n">
        <v>811</v>
      </c>
      <c r="N1216" s="105" t="n">
        <v>706</v>
      </c>
      <c r="O1216" s="20" t="inlineStr">
        <is>
          <t>https://magic-kniga.ru/items/38700</t>
        </is>
      </c>
      <c r="P1216" s="22" t="n">
        <v>365</v>
      </c>
      <c r="Q1216" s="66" t="inlineStr">
        <is>
          <t>Больше 50</t>
        </is>
      </c>
      <c r="R1216" s="20" t="n">
        <v>1</v>
      </c>
      <c r="V1216" s="36">
        <f>MATCH(R1218,discounts!A:A)</f>
        <v/>
      </c>
      <c r="W1216" s="36">
        <f>ADDRESS(V1218,$F$7+1,,,"discounts")</f>
        <v/>
      </c>
      <c r="X1216" s="36">
        <f>ROUND(_xlfn.SINGLE(IF(ISNA(_xlfn.SINGLE(IF($F$7=0,0,INDIRECT(W1218)))),0,IF($F$7=0,0,INDIRECT(W1218)))),0)</f>
        <v/>
      </c>
    </row>
    <row r="1217" ht="15" customHeight="1">
      <c r="B1217" s="88" t="inlineStr">
        <is>
          <t>Сборники заговоров</t>
        </is>
      </c>
    </row>
    <row r="1218">
      <c r="B1218" s="86" t="n"/>
      <c r="C1218" s="22" t="n">
        <v>32843</v>
      </c>
      <c r="D1218" s="22" t="inlineStr">
        <is>
          <t>Черновед</t>
        </is>
      </c>
      <c r="E1218" s="22" t="inlineStr">
        <is>
          <t>Заговорное искусство народной магии. Книга 3</t>
        </is>
      </c>
      <c r="F1218" s="105">
        <f>ROUNDUP(N1220-(N1220/100*X1220),0)</f>
        <v/>
      </c>
      <c r="H1218" s="22" t="inlineStr">
        <is>
          <t>Велигор</t>
        </is>
      </c>
      <c r="I1218" s="22" t="n">
        <v>2018</v>
      </c>
      <c r="J1218" s="75" t="inlineStr">
        <is>
          <t>9785888755624</t>
        </is>
      </c>
      <c r="K1218" s="75" t="inlineStr">
        <is>
          <t>Книги</t>
        </is>
      </c>
      <c r="L1218" s="22">
        <f>ROUND(100-(F1220/(M1220/100)),0)</f>
        <v/>
      </c>
      <c r="M1218" s="105" t="n">
        <v>1569</v>
      </c>
      <c r="N1218" s="105" t="n">
        <v>1366</v>
      </c>
      <c r="O1218" s="20" t="inlineStr">
        <is>
          <t>https://magic-kniga.ru/items/32843</t>
        </is>
      </c>
      <c r="Q1218" s="66" t="inlineStr">
        <is>
          <t>Мало</t>
        </is>
      </c>
      <c r="R1218" s="20" t="n">
        <v>6</v>
      </c>
      <c r="V1218" s="36">
        <f>MATCH(R1220,discounts!A:A)</f>
        <v/>
      </c>
      <c r="W1218" s="36">
        <f>ADDRESS(V1220,$F$7+1,,,"discounts")</f>
        <v/>
      </c>
      <c r="X1218" s="36">
        <f>ROUND(_xlfn.SINGLE(IF(ISNA(_xlfn.SINGLE(IF($F$7=0,0,INDIRECT(W1220)))),0,IF($F$7=0,0,INDIRECT(W1220)))),0)</f>
        <v/>
      </c>
    </row>
    <row r="1219">
      <c r="B1219" s="86" t="n"/>
      <c r="C1219" s="22" t="n">
        <v>33999</v>
      </c>
      <c r="E1219" s="22" t="inlineStr">
        <is>
          <t>Основы деревенского колдовства</t>
        </is>
      </c>
      <c r="F1219" s="105">
        <f>ROUNDUP(N1221-(N1221/100*X1221),0)</f>
        <v/>
      </c>
      <c r="H1219" s="22" t="inlineStr">
        <is>
          <t>Magic-Kniga</t>
        </is>
      </c>
      <c r="I1219" s="22" t="n">
        <v>2018</v>
      </c>
      <c r="J1219" s="75" t="inlineStr">
        <is>
          <t>9785604235836</t>
        </is>
      </c>
      <c r="K1219" s="75" t="inlineStr">
        <is>
          <t>Книги</t>
        </is>
      </c>
      <c r="L1219" s="22">
        <f>ROUND(100-(F1221/(M1221/100)),0)</f>
        <v/>
      </c>
      <c r="M1219" s="105" t="n">
        <v>1050</v>
      </c>
      <c r="N1219" s="105" t="n">
        <v>914</v>
      </c>
      <c r="O1219" s="20" t="inlineStr">
        <is>
          <t>https://magic-kniga.ru/items/33999</t>
        </is>
      </c>
      <c r="P1219" s="22" t="n">
        <v>352</v>
      </c>
      <c r="Q1219" s="66" t="inlineStr">
        <is>
          <t>Больше 10</t>
        </is>
      </c>
      <c r="R1219" s="20" t="n">
        <v>1</v>
      </c>
      <c r="V1219" s="36">
        <f>MATCH(R1221,discounts!A:A)</f>
        <v/>
      </c>
      <c r="W1219" s="36">
        <f>ADDRESS(V1221,$F$7+1,,,"discounts")</f>
        <v/>
      </c>
      <c r="X1219" s="36">
        <f>ROUND(_xlfn.SINGLE(IF(ISNA(_xlfn.SINGLE(IF($F$7=0,0,INDIRECT(W1221)))),0,IF($F$7=0,0,INDIRECT(W1221)))),0)</f>
        <v/>
      </c>
    </row>
    <row r="1220" ht="15" customHeight="1">
      <c r="B1220" s="88" t="inlineStr">
        <is>
          <t>Любовная магия</t>
        </is>
      </c>
    </row>
    <row r="1221">
      <c r="B1221" s="86" t="n"/>
      <c r="C1221" s="22" t="n">
        <v>31472</v>
      </c>
      <c r="D1221" s="22" t="inlineStr">
        <is>
          <t>Гонта Ярослава</t>
        </is>
      </c>
      <c r="E1221" s="22" t="inlineStr">
        <is>
          <t>Философия шелковых простыней. Записки чувственной женщины</t>
        </is>
      </c>
      <c r="F1221" s="105">
        <f>ROUNDUP(N1223-(N1223/100*X1223),0)</f>
        <v/>
      </c>
      <c r="H1221" s="22" t="inlineStr">
        <is>
          <t>Весь</t>
        </is>
      </c>
      <c r="I1221" s="22" t="n">
        <v>2018</v>
      </c>
      <c r="J1221" s="75" t="inlineStr">
        <is>
          <t>9785957333166</t>
        </is>
      </c>
      <c r="K1221" s="75" t="inlineStr">
        <is>
          <t>Книги</t>
        </is>
      </c>
      <c r="L1221" s="22">
        <f>ROUND(100-(F1223/(M1223/100)),0)</f>
        <v/>
      </c>
      <c r="M1221" s="105" t="n">
        <v>448</v>
      </c>
      <c r="N1221" s="105" t="n">
        <v>390</v>
      </c>
      <c r="O1221" s="20" t="inlineStr">
        <is>
          <t>https://magic-kniga.ru/items/31472</t>
        </is>
      </c>
      <c r="Q1221" s="66" t="inlineStr">
        <is>
          <t>Мало</t>
        </is>
      </c>
      <c r="R1221" s="20" t="n">
        <v>3</v>
      </c>
      <c r="V1221" s="36">
        <f>MATCH(R1223,discounts!A:A)</f>
        <v/>
      </c>
      <c r="W1221" s="36">
        <f>ADDRESS(V1223,$F$7+1,,,"discounts")</f>
        <v/>
      </c>
      <c r="X1221" s="36">
        <f>ROUND(_xlfn.SINGLE(IF(ISNA(_xlfn.SINGLE(IF($F$7=0,0,INDIRECT(W1223)))),0,IF($F$7=0,0,INDIRECT(W1223)))),0)</f>
        <v/>
      </c>
    </row>
    <row r="1222">
      <c r="B1222" s="86" t="n"/>
      <c r="C1222" s="22" t="n">
        <v>31840</v>
      </c>
      <c r="E1222" s="22" t="inlineStr">
        <is>
          <t>Кама-самуха</t>
        </is>
      </c>
      <c r="F1222" s="105">
        <f>ROUNDUP(N1224-(N1224/100*X1224),0)</f>
        <v/>
      </c>
      <c r="H1222" s="22" t="inlineStr">
        <is>
          <t>Castalia</t>
        </is>
      </c>
      <c r="I1222" s="22" t="n">
        <v>2017</v>
      </c>
      <c r="J1222" s="75" t="inlineStr">
        <is>
          <t>9785519605557</t>
        </is>
      </c>
      <c r="K1222" s="75" t="inlineStr">
        <is>
          <t>Книги</t>
        </is>
      </c>
      <c r="L1222" s="22">
        <f>ROUND(100-(F1224/(M1224/100)),0)</f>
        <v/>
      </c>
      <c r="M1222" s="105" t="n">
        <v>1509</v>
      </c>
      <c r="N1222" s="105" t="n">
        <v>1313</v>
      </c>
      <c r="O1222" s="20" t="inlineStr">
        <is>
          <t>https://magic-kniga.ru/items/31840</t>
        </is>
      </c>
      <c r="Q1222" s="66" t="inlineStr">
        <is>
          <t>Мало</t>
        </is>
      </c>
      <c r="R1222" s="20" t="n">
        <v>9</v>
      </c>
      <c r="V1222" s="36">
        <f>MATCH(R1224,discounts!A:A)</f>
        <v/>
      </c>
      <c r="W1222" s="36">
        <f>ADDRESS(V1224,$F$7+1,,,"discounts")</f>
        <v/>
      </c>
      <c r="X1222" s="36">
        <f>ROUND(_xlfn.SINGLE(IF(ISNA(_xlfn.SINGLE(IF($F$7=0,0,INDIRECT(W1224)))),0,IF($F$7=0,0,INDIRECT(W1224)))),0)</f>
        <v/>
      </c>
    </row>
    <row r="1223">
      <c r="B1223" s="86" t="n"/>
      <c r="C1223" s="22" t="n">
        <v>31874</v>
      </c>
      <c r="D1223" s="22" t="inlineStr">
        <is>
          <t>Касимов Т. Р.</t>
        </is>
      </c>
      <c r="E1223" s="22" t="inlineStr">
        <is>
          <t>О любви и не только</t>
        </is>
      </c>
      <c r="F1223" s="105">
        <f>ROUNDUP(N1225-(N1225/100*X1225),0)</f>
        <v/>
      </c>
      <c r="H1223" s="22" t="inlineStr">
        <is>
          <t>Уфа</t>
        </is>
      </c>
      <c r="I1223" s="22" t="n">
        <v>2004</v>
      </c>
      <c r="J1223" s="75" t="inlineStr">
        <is>
          <t>9785825801780</t>
        </is>
      </c>
      <c r="K1223" s="75" t="inlineStr">
        <is>
          <t>Книги</t>
        </is>
      </c>
      <c r="L1223" s="22">
        <f>ROUND(100-(F1225/(M1225/100)),0)</f>
        <v/>
      </c>
      <c r="M1223" s="105" t="n">
        <v>677</v>
      </c>
      <c r="N1223" s="105" t="n">
        <v>589</v>
      </c>
      <c r="O1223" s="20" t="inlineStr">
        <is>
          <t>https://magic-kniga.ru/items/31874</t>
        </is>
      </c>
      <c r="Q1223" s="66" t="inlineStr">
        <is>
          <t>Мало</t>
        </is>
      </c>
      <c r="R1223" s="20" t="n">
        <v>3</v>
      </c>
      <c r="V1223" s="36">
        <f>MATCH(R1225,discounts!A:A)</f>
        <v/>
      </c>
      <c r="W1223" s="36">
        <f>ADDRESS(V1225,$F$7+1,,,"discounts")</f>
        <v/>
      </c>
      <c r="X1223" s="36">
        <f>ROUND(_xlfn.SINGLE(IF(ISNA(_xlfn.SINGLE(IF($F$7=0,0,INDIRECT(W1225)))),0,IF($F$7=0,0,INDIRECT(W1225)))),0)</f>
        <v/>
      </c>
    </row>
    <row r="1224" ht="15" customHeight="1">
      <c r="B1224" s="88" t="inlineStr">
        <is>
          <t>Магия успеха</t>
        </is>
      </c>
    </row>
    <row r="1225">
      <c r="B1225" s="86" t="n"/>
      <c r="C1225" s="22" t="n">
        <v>35119</v>
      </c>
      <c r="E1225" s="22" t="inlineStr">
        <is>
          <t>Комплект: Магия гламура; Легкие шаги; Сокровенная магия</t>
        </is>
      </c>
      <c r="F1225" s="105">
        <f>ROUNDUP(N1227-(N1227/100*X1227),0)</f>
        <v/>
      </c>
      <c r="H1225" s="22" t="inlineStr">
        <is>
          <t>Весь</t>
        </is>
      </c>
      <c r="J1225" s="75" t="inlineStr">
        <is>
          <t>9785944375414</t>
        </is>
      </c>
      <c r="K1225" s="75" t="inlineStr">
        <is>
          <t>Книги</t>
        </is>
      </c>
      <c r="L1225" s="22">
        <f>ROUND(100-(F1227/(M1227/100)),0)</f>
        <v/>
      </c>
      <c r="M1225" s="105" t="n">
        <v>352</v>
      </c>
      <c r="N1225" s="105" t="n">
        <v>307</v>
      </c>
      <c r="O1225" s="20" t="inlineStr">
        <is>
          <t>https://magic-kniga.ru/items/35119</t>
        </is>
      </c>
      <c r="Q1225" s="66" t="inlineStr">
        <is>
          <t>Мало</t>
        </is>
      </c>
      <c r="R1225" s="20" t="n">
        <v>3</v>
      </c>
      <c r="V1225" s="36">
        <f>MATCH(R1227,discounts!A:A)</f>
        <v/>
      </c>
      <c r="W1225" s="36">
        <f>ADDRESS(V1227,$F$7+1,,,"discounts")</f>
        <v/>
      </c>
      <c r="X1225" s="36">
        <f>ROUND(IF(ISNA(IF($F$7=0,0,INDIRECT(W1227))),0,IF($F$7=0,0,INDIRECT(W1227))),0)</f>
        <v/>
      </c>
    </row>
    <row r="1226" ht="15" customHeight="1">
      <c r="B1226" s="88" t="inlineStr">
        <is>
          <t>Оккультизм</t>
        </is>
      </c>
    </row>
    <row r="1227">
      <c r="B1227" s="86" t="n"/>
      <c r="C1227" s="22" t="n">
        <v>32500</v>
      </c>
      <c r="D1227" s="22" t="inlineStr">
        <is>
          <t>Йог Рамачарака</t>
        </is>
      </c>
      <c r="E1227" s="22" t="inlineStr">
        <is>
          <t>Евангелие от оккультизма</t>
        </is>
      </c>
      <c r="F1227" s="105">
        <f>ROUNDUP(N1229-(N1229/100*X1229),0)</f>
        <v/>
      </c>
      <c r="H1227" s="22" t="inlineStr">
        <is>
          <t>Magic-Kniga</t>
        </is>
      </c>
      <c r="I1227" s="22" t="n">
        <v>2018</v>
      </c>
      <c r="J1227" s="75" t="inlineStr">
        <is>
          <t>9785604074299</t>
        </is>
      </c>
      <c r="K1227" s="75" t="inlineStr">
        <is>
          <t>Книги</t>
        </is>
      </c>
      <c r="L1227" s="22">
        <f>ROUND(100-(F1229/(M1229/100)),0)</f>
        <v/>
      </c>
      <c r="M1227" s="105" t="n">
        <v>617</v>
      </c>
      <c r="N1227" s="105" t="n">
        <v>537</v>
      </c>
      <c r="O1227" s="20" t="inlineStr">
        <is>
          <t>https://magic-kniga.ru/items/32500</t>
        </is>
      </c>
      <c r="P1227" s="22" t="n">
        <v>153</v>
      </c>
      <c r="Q1227" s="66" t="inlineStr">
        <is>
          <t>Мало</t>
        </is>
      </c>
      <c r="R1227" s="20" t="n">
        <v>1</v>
      </c>
      <c r="V1227" s="36">
        <f>MATCH(R1229,discounts!A:A)</f>
        <v/>
      </c>
      <c r="W1227" s="36">
        <f>ADDRESS(V1229,$F$7+1,,,"discounts")</f>
        <v/>
      </c>
      <c r="X1227" s="36">
        <f>ROUND(IF(ISNA(IF($F$7=0,0,INDIRECT(W1229))),0,IF($F$7=0,0,INDIRECT(W1229))),0)</f>
        <v/>
      </c>
    </row>
    <row r="1228">
      <c r="B1228" s="86" t="n"/>
      <c r="C1228" s="22" t="n">
        <v>33003</v>
      </c>
      <c r="D1228" s="22" t="inlineStr">
        <is>
          <t>Шмаков Владимир</t>
        </is>
      </c>
      <c r="E1228" s="22" t="inlineStr">
        <is>
          <t>Священная книга Тота. Великие арканы Таро</t>
        </is>
      </c>
      <c r="F1228" s="105">
        <f>ROUNDUP(N1230-(N1230/100*X1230),0)</f>
        <v/>
      </c>
      <c r="H1228" s="22" t="inlineStr">
        <is>
          <t>Magic-Kniga</t>
        </is>
      </c>
      <c r="I1228" s="22" t="n">
        <v>2018</v>
      </c>
      <c r="J1228" s="75" t="inlineStr">
        <is>
          <t>9785604156421</t>
        </is>
      </c>
      <c r="K1228" s="75" t="inlineStr">
        <is>
          <t>Книги</t>
        </is>
      </c>
      <c r="L1228" s="22">
        <f>ROUND(100-(F1230/(M1230/100)),0)</f>
        <v/>
      </c>
      <c r="M1228" s="105" t="n">
        <v>1358</v>
      </c>
      <c r="N1228" s="105" t="n">
        <v>1182</v>
      </c>
      <c r="O1228" s="20" t="inlineStr">
        <is>
          <t>https://magic-kniga.ru/items/33003</t>
        </is>
      </c>
      <c r="P1228" s="22" t="n">
        <v>253</v>
      </c>
      <c r="Q1228" s="66" t="inlineStr">
        <is>
          <t>Больше 50</t>
        </is>
      </c>
      <c r="R1228" s="20" t="n">
        <v>1</v>
      </c>
      <c r="V1228" s="36">
        <f>MATCH(R1230,discounts!A:A)</f>
        <v/>
      </c>
      <c r="W1228" s="36">
        <f>ADDRESS(V1230,$F$7+1,,,"discounts")</f>
        <v/>
      </c>
      <c r="X1228" s="36">
        <f>ROUND(IF(ISNA(IF($F$7=0,0,INDIRECT(W1230))),0,IF($F$7=0,0,INDIRECT(W1230))),0)</f>
        <v/>
      </c>
    </row>
    <row r="1229">
      <c r="B1229" s="86" t="n"/>
      <c r="C1229" s="22" t="n">
        <v>33010</v>
      </c>
      <c r="E1229" s="22" t="inlineStr">
        <is>
          <t>Книга «Учебный курс Ордена Золотой Зари. Том IV»</t>
        </is>
      </c>
      <c r="F1229" s="105">
        <f>ROUNDUP(N1231-(N1231/100*X1231),0)</f>
        <v/>
      </c>
      <c r="H1229" s="22" t="inlineStr">
        <is>
          <t>Magic-Kniga</t>
        </is>
      </c>
      <c r="I1229" s="22" t="n">
        <v>2020</v>
      </c>
      <c r="J1229" s="75" t="inlineStr">
        <is>
          <t>9785604395363</t>
        </is>
      </c>
      <c r="K1229" s="75" t="inlineStr">
        <is>
          <t>Книги</t>
        </is>
      </c>
      <c r="L1229" s="22">
        <f>ROUND(100-(F1231/(M1231/100)),0)</f>
        <v/>
      </c>
      <c r="M1229" s="105" t="n">
        <v>1800</v>
      </c>
      <c r="N1229" s="105" t="n">
        <v>1566</v>
      </c>
      <c r="O1229" s="20" t="inlineStr">
        <is>
          <t>https://magic-kniga.ru/items/33010</t>
        </is>
      </c>
      <c r="P1229" s="22" t="n">
        <v>436</v>
      </c>
      <c r="Q1229" s="66" t="inlineStr">
        <is>
          <t>Больше 10</t>
        </is>
      </c>
      <c r="R1229" s="20" t="n">
        <v>1</v>
      </c>
      <c r="V1229" s="36">
        <f>MATCH(R1231,discounts!A:A)</f>
        <v/>
      </c>
      <c r="W1229" s="36">
        <f>ADDRESS(V1231,$F$7+1,,,"discounts")</f>
        <v/>
      </c>
      <c r="X1229" s="36">
        <f>ROUND(IF(ISNA(IF($F$7=0,0,INDIRECT(W1231))),0,IF($F$7=0,0,INDIRECT(W1231))),0)</f>
        <v/>
      </c>
    </row>
    <row r="1230">
      <c r="B1230" s="86" t="n"/>
      <c r="C1230" s="22" t="n">
        <v>33030</v>
      </c>
      <c r="D1230" s="22" t="inlineStr">
        <is>
          <t>Г.О.М.</t>
        </is>
      </c>
      <c r="E1230" s="22" t="inlineStr">
        <is>
          <t>Курс энциклопедии оккультизма</t>
        </is>
      </c>
      <c r="F1230" s="105">
        <f>ROUNDUP(N1232-(N1232/100*X1232),0)</f>
        <v/>
      </c>
      <c r="H1230" s="22" t="inlineStr">
        <is>
          <t>Magic-Kniga</t>
        </is>
      </c>
      <c r="I1230" s="22" t="n">
        <v>2018</v>
      </c>
      <c r="J1230" s="75" t="inlineStr">
        <is>
          <t>9785604101728</t>
        </is>
      </c>
      <c r="K1230" s="75" t="inlineStr">
        <is>
          <t>Книги</t>
        </is>
      </c>
      <c r="L1230" s="22">
        <f>ROUND(100-(F1232/(M1232/100)),0)</f>
        <v/>
      </c>
      <c r="M1230" s="105" t="n">
        <v>1122</v>
      </c>
      <c r="N1230" s="105" t="n">
        <v>977</v>
      </c>
      <c r="O1230" s="20" t="inlineStr">
        <is>
          <t>https://magic-kniga.ru/items/33030</t>
        </is>
      </c>
      <c r="P1230" s="22" t="n">
        <v>376</v>
      </c>
      <c r="Q1230" s="66" t="inlineStr">
        <is>
          <t>Больше 50</t>
        </is>
      </c>
      <c r="R1230" s="20" t="n">
        <v>1</v>
      </c>
      <c r="V1230" s="36">
        <f>MATCH(R1232,discounts!A:A)</f>
        <v/>
      </c>
      <c r="W1230" s="36">
        <f>ADDRESS(V1232,$F$7+1,,,"discounts")</f>
        <v/>
      </c>
      <c r="X1230" s="36">
        <f>ROUND(IF(ISNA(IF($F$7=0,0,INDIRECT(W1232))),0,IF($F$7=0,0,INDIRECT(W1232))),0)</f>
        <v/>
      </c>
    </row>
    <row r="1231">
      <c r="B1231" s="86" t="n"/>
      <c r="C1231" s="22" t="n">
        <v>33222</v>
      </c>
      <c r="D1231" s="22" t="inlineStr">
        <is>
          <t>Папюс</t>
        </is>
      </c>
      <c r="E1231" s="22" t="inlineStr">
        <is>
          <t>Черная и белая магия</t>
        </is>
      </c>
      <c r="F1231" s="105">
        <f>ROUNDUP(N1233-(N1233/100*X1233),0)</f>
        <v/>
      </c>
      <c r="H1231" s="22" t="inlineStr">
        <is>
          <t>Magic-Kniga</t>
        </is>
      </c>
      <c r="I1231" s="22" t="n">
        <v>2018</v>
      </c>
      <c r="J1231" s="75" t="inlineStr">
        <is>
          <t>9785604156414</t>
        </is>
      </c>
      <c r="K1231" s="75" t="inlineStr">
        <is>
          <t>Книги</t>
        </is>
      </c>
      <c r="L1231" s="22">
        <f>ROUND(100-(F1233/(M1233/100)),0)</f>
        <v/>
      </c>
      <c r="M1231" s="105" t="n">
        <v>491</v>
      </c>
      <c r="N1231" s="105" t="n">
        <v>428</v>
      </c>
      <c r="O1231" s="20" t="inlineStr">
        <is>
          <t>https://magic-kniga.ru/items/33222</t>
        </is>
      </c>
      <c r="P1231" s="22" t="n">
        <v>355</v>
      </c>
      <c r="Q1231" s="66" t="inlineStr">
        <is>
          <t>Больше 50</t>
        </is>
      </c>
      <c r="R1231" s="20" t="n">
        <v>1</v>
      </c>
      <c r="V1231" s="36">
        <f>MATCH(R1233,discounts!A:A)</f>
        <v/>
      </c>
      <c r="W1231" s="36">
        <f>ADDRESS(V1233,$F$7+1,,,"discounts")</f>
        <v/>
      </c>
      <c r="X1231" s="36">
        <f>ROUND(IF(ISNA(IF($F$7=0,0,INDIRECT(W1233))),0,IF($F$7=0,0,INDIRECT(W1233))),0)</f>
        <v/>
      </c>
    </row>
    <row r="1232">
      <c r="B1232" s="86" t="n"/>
      <c r="C1232" s="22" t="n">
        <v>34000</v>
      </c>
      <c r="D1232" s="22" t="inlineStr">
        <is>
          <t>Арафель Вирр</t>
        </is>
      </c>
      <c r="E1232" s="22" t="inlineStr">
        <is>
          <t>Мюнхенская демоническая магия (Codex Latinus Monacensis 849)</t>
        </is>
      </c>
      <c r="F1232" s="105">
        <f>ROUNDUP(N1234-(N1234/100*X1234),0)</f>
        <v/>
      </c>
      <c r="H1232" s="22" t="inlineStr">
        <is>
          <t>Magic-Kniga</t>
        </is>
      </c>
      <c r="I1232" s="22" t="n">
        <v>2019</v>
      </c>
      <c r="J1232" s="75" t="inlineStr">
        <is>
          <t>9785604282175</t>
        </is>
      </c>
      <c r="K1232" s="75" t="inlineStr">
        <is>
          <t>Книги</t>
        </is>
      </c>
      <c r="L1232" s="22">
        <f>ROUND(100-(F1234/(M1234/100)),0)</f>
        <v/>
      </c>
      <c r="M1232" s="105" t="n">
        <v>1200</v>
      </c>
      <c r="N1232" s="105" t="n">
        <v>1044</v>
      </c>
      <c r="O1232" s="20" t="inlineStr">
        <is>
          <t>https://magic-kniga.ru/items/34000</t>
        </is>
      </c>
      <c r="P1232" s="22" t="n">
        <v>455</v>
      </c>
      <c r="Q1232" s="66" t="inlineStr">
        <is>
          <t>Больше 10</t>
        </is>
      </c>
      <c r="R1232" s="20" t="n">
        <v>1</v>
      </c>
      <c r="S1232" s="22" t="n">
        <v>18</v>
      </c>
      <c r="V1232" s="36">
        <f>MATCH(R1234,discounts!A:A)</f>
        <v/>
      </c>
      <c r="W1232" s="36">
        <f>ADDRESS(V1234,$F$7+1,,,"discounts")</f>
        <v/>
      </c>
      <c r="X1232" s="36">
        <f>ROUND(IF(ISNA(IF($F$7=0,0,INDIRECT(W1234))),0,IF($F$7=0,0,INDIRECT(W1234))),0)</f>
        <v/>
      </c>
    </row>
    <row r="1233">
      <c r="B1233" s="86" t="n"/>
      <c r="C1233" s="22" t="n">
        <v>35005</v>
      </c>
      <c r="D1233" s="22" t="inlineStr">
        <is>
          <t>Раманантата Йог</t>
        </is>
      </c>
      <c r="E1233" s="22" t="inlineStr">
        <is>
          <t>Душа и тело в разъяснениях Оккультизма</t>
        </is>
      </c>
      <c r="F1233" s="105">
        <f>ROUNDUP(N1235-(N1235/100*X1235),0)</f>
        <v/>
      </c>
      <c r="H1233" s="22" t="inlineStr">
        <is>
          <t>Magic-Kniga</t>
        </is>
      </c>
      <c r="I1233" s="22" t="n">
        <v>2019</v>
      </c>
      <c r="J1233" s="75" t="inlineStr">
        <is>
          <t>9785604235874</t>
        </is>
      </c>
      <c r="K1233" s="75" t="inlineStr">
        <is>
          <t>Книги</t>
        </is>
      </c>
      <c r="L1233" s="22">
        <f>ROUND(100-(F1235/(M1235/100)),0)</f>
        <v/>
      </c>
      <c r="M1233" s="105" t="n">
        <v>531</v>
      </c>
      <c r="N1233" s="105" t="n">
        <v>462</v>
      </c>
      <c r="O1233" s="20" t="inlineStr">
        <is>
          <t>https://magic-kniga.ru/items/35005</t>
        </is>
      </c>
      <c r="P1233" s="22" t="n">
        <v>129</v>
      </c>
      <c r="Q1233" s="66" t="inlineStr">
        <is>
          <t>Больше 10</t>
        </is>
      </c>
      <c r="R1233" s="20" t="n">
        <v>1</v>
      </c>
      <c r="V1233" s="36">
        <f>MATCH(R1235,discounts!A:A)</f>
        <v/>
      </c>
      <c r="W1233" s="36">
        <f>ADDRESS(V1235,$F$7+1,,,"discounts")</f>
        <v/>
      </c>
      <c r="X1233" s="36">
        <f>ROUND(IF(ISNA(IF($F$7=0,0,INDIRECT(W1235))),0,IF($F$7=0,0,INDIRECT(W1235))),0)</f>
        <v/>
      </c>
    </row>
    <row r="1234">
      <c r="B1234" s="86" t="n"/>
      <c r="C1234" s="22" t="n">
        <v>30000</v>
      </c>
      <c r="D1234" s="22" t="inlineStr">
        <is>
          <t>Балова Елена Альбертовна</t>
        </is>
      </c>
      <c r="E1234" s="22" t="inlineStr">
        <is>
          <t>Секреты енохианского языка</t>
        </is>
      </c>
      <c r="F1234" s="105">
        <f>ROUNDUP(N1236-(N1236/100*X1236),0)</f>
        <v/>
      </c>
      <c r="H1234" s="22" t="inlineStr">
        <is>
          <t>Magic-Kniga</t>
        </is>
      </c>
      <c r="I1234" s="22" t="n">
        <v>2017</v>
      </c>
      <c r="J1234" s="75" t="inlineStr">
        <is>
          <t>9785990953673</t>
        </is>
      </c>
      <c r="K1234" s="75" t="inlineStr">
        <is>
          <t>Книги</t>
        </is>
      </c>
      <c r="L1234" s="22">
        <f>ROUND(100-(F1236/(M1236/100)),0)</f>
        <v/>
      </c>
      <c r="M1234" s="105" t="n">
        <v>1065</v>
      </c>
      <c r="N1234" s="105" t="n">
        <v>927</v>
      </c>
      <c r="O1234" s="20" t="inlineStr">
        <is>
          <t>https://magic-kniga.ru/items/30000</t>
        </is>
      </c>
      <c r="P1234" s="22" t="n">
        <v>250</v>
      </c>
      <c r="Q1234" s="66" t="inlineStr">
        <is>
          <t>Мало</t>
        </is>
      </c>
      <c r="R1234" s="20" t="n">
        <v>1</v>
      </c>
      <c r="V1234" s="36">
        <f>MATCH(R1236,discounts!A:A)</f>
        <v/>
      </c>
      <c r="W1234" s="36">
        <f>ADDRESS(V1236,$F$7+1,,,"discounts")</f>
        <v/>
      </c>
      <c r="X1234" s="36">
        <f>ROUND(IF(ISNA(IF($F$7=0,0,INDIRECT(W1236))),0,IF($F$7=0,0,INDIRECT(W1236))),0)</f>
        <v/>
      </c>
    </row>
    <row r="1235">
      <c r="B1235" s="86" t="n"/>
      <c r="C1235" s="22" t="n">
        <v>30003</v>
      </c>
      <c r="D1235" s="22" t="inlineStr">
        <is>
          <t>Луи Клод де Сен-Мартен</t>
        </is>
      </c>
      <c r="E1235" s="22" t="inlineStr">
        <is>
          <t>Луи-Клод де Сен-Мартен. Мартинизм Неизвестного Философа</t>
        </is>
      </c>
      <c r="F1235" s="105">
        <f>ROUNDUP(N1237-(N1237/100*X1237),0)</f>
        <v/>
      </c>
      <c r="H1235" s="22" t="inlineStr">
        <is>
          <t>Magic-Kniga</t>
        </is>
      </c>
      <c r="I1235" s="22" t="n">
        <v>2017</v>
      </c>
      <c r="J1235" s="75" t="inlineStr">
        <is>
          <t>9785950012150</t>
        </is>
      </c>
      <c r="K1235" s="75" t="inlineStr">
        <is>
          <t>Книги</t>
        </is>
      </c>
      <c r="L1235" s="22">
        <f>ROUND(100-(F1237/(M1237/100)),0)</f>
        <v/>
      </c>
      <c r="M1235" s="105" t="n">
        <v>794</v>
      </c>
      <c r="N1235" s="105" t="n">
        <v>691</v>
      </c>
      <c r="O1235" s="20" t="inlineStr">
        <is>
          <t>https://magic-kniga.ru/items/30003</t>
        </is>
      </c>
      <c r="P1235" s="22" t="n">
        <v>93</v>
      </c>
      <c r="Q1235" s="66" t="inlineStr">
        <is>
          <t>Мало</t>
        </is>
      </c>
      <c r="R1235" s="20" t="n">
        <v>1</v>
      </c>
      <c r="V1235" s="36">
        <f>MATCH(R1237,discounts!A:A)</f>
        <v/>
      </c>
      <c r="W1235" s="36">
        <f>ADDRESS(V1237,$F$7+1,,,"discounts")</f>
        <v/>
      </c>
      <c r="X1235" s="36">
        <f>ROUND(IF(ISNA(IF($F$7=0,0,INDIRECT(W1237))),0,IF($F$7=0,0,INDIRECT(W1237))),0)</f>
        <v/>
      </c>
    </row>
    <row r="1236">
      <c r="B1236" s="86" t="n"/>
      <c r="C1236" s="22" t="n">
        <v>30011</v>
      </c>
      <c r="D1236" s="22" t="inlineStr">
        <is>
          <t>Уэйт Артур Эдвард</t>
        </is>
      </c>
      <c r="E1236" s="22" t="inlineStr">
        <is>
          <t>Оккультные науки</t>
        </is>
      </c>
      <c r="F1236" s="105">
        <f>ROUNDUP(N1238-(N1238/100*X1238),0)</f>
        <v/>
      </c>
      <c r="H1236" s="22" t="inlineStr">
        <is>
          <t>Magic-Kniga</t>
        </is>
      </c>
      <c r="I1236" s="22" t="n">
        <v>2018</v>
      </c>
      <c r="J1236" s="75" t="inlineStr">
        <is>
          <t>9785604173732</t>
        </is>
      </c>
      <c r="K1236" s="75" t="inlineStr">
        <is>
          <t>Книги</t>
        </is>
      </c>
      <c r="L1236" s="22">
        <f>ROUND(100-(F1238/(M1238/100)),0)</f>
        <v/>
      </c>
      <c r="M1236" s="105" t="n">
        <v>873</v>
      </c>
      <c r="N1236" s="105" t="n">
        <v>760</v>
      </c>
      <c r="O1236" s="20" t="inlineStr">
        <is>
          <t>https://magic-kniga.ru/items/30011</t>
        </is>
      </c>
      <c r="P1236" s="22" t="n">
        <v>262</v>
      </c>
      <c r="Q1236" s="66" t="inlineStr">
        <is>
          <t>Больше 50</t>
        </is>
      </c>
      <c r="R1236" s="20" t="n">
        <v>1</v>
      </c>
      <c r="V1236" s="36">
        <f>MATCH(R1238,discounts!A:A)</f>
        <v/>
      </c>
      <c r="W1236" s="36">
        <f>ADDRESS(V1238,$F$7+1,,,"discounts")</f>
        <v/>
      </c>
      <c r="X1236" s="36">
        <f>ROUND(IF(ISNA(IF($F$7=0,0,INDIRECT(W1238))),0,IF($F$7=0,0,INDIRECT(W1238))),0)</f>
        <v/>
      </c>
    </row>
    <row r="1237">
      <c r="B1237" s="86" t="n"/>
      <c r="C1237" s="22" t="n">
        <v>30303</v>
      </c>
      <c r="D1237" s="22" t="inlineStr">
        <is>
          <t>Arthemius</t>
        </is>
      </c>
      <c r="E1237" s="22" t="inlineStr">
        <is>
          <t>Учебный курс Ордена Золотой Зари. Том I</t>
        </is>
      </c>
      <c r="F1237" s="105">
        <f>ROUNDUP(N1239-(N1239/100*X1239),0)</f>
        <v/>
      </c>
      <c r="H1237" s="22" t="inlineStr">
        <is>
          <t>Magic-Kniga</t>
        </is>
      </c>
      <c r="I1237" s="22" t="n">
        <v>2023</v>
      </c>
      <c r="J1237" s="75" t="inlineStr">
        <is>
          <t>9785950012167</t>
        </is>
      </c>
      <c r="K1237" s="75" t="inlineStr">
        <is>
          <t>Книги</t>
        </is>
      </c>
      <c r="L1237" s="22">
        <f>ROUND(100-(F1239/(M1239/100)),0)</f>
        <v/>
      </c>
      <c r="M1237" s="105" t="n">
        <v>1600</v>
      </c>
      <c r="N1237" s="105" t="n">
        <v>1392</v>
      </c>
      <c r="O1237" s="20" t="inlineStr">
        <is>
          <t>https://magic-kniga.ru/items/30303</t>
        </is>
      </c>
      <c r="P1237" s="22" t="n">
        <v>460</v>
      </c>
      <c r="Q1237" s="66" t="inlineStr">
        <is>
          <t>Больше 50</t>
        </is>
      </c>
      <c r="R1237" s="20" t="n">
        <v>1</v>
      </c>
      <c r="V1237" s="36">
        <f>MATCH(R1239,discounts!A:A)</f>
        <v/>
      </c>
      <c r="W1237" s="36">
        <f>ADDRESS(V1239,$F$7+1,,,"discounts")</f>
        <v/>
      </c>
      <c r="X1237" s="36">
        <f>ROUND(IF(ISNA(IF($F$7=0,0,INDIRECT(W1239))),0,IF($F$7=0,0,INDIRECT(W1239))),0)</f>
        <v/>
      </c>
    </row>
    <row r="1238">
      <c r="B1238" s="86" t="n"/>
      <c r="C1238" s="22" t="n">
        <v>30555</v>
      </c>
      <c r="D1238" s="22" t="inlineStr">
        <is>
          <t>Леви Элифас</t>
        </is>
      </c>
      <c r="E1238" s="22" t="inlineStr">
        <is>
          <t>Последние откровения Великого Посвященного</t>
        </is>
      </c>
      <c r="F1238" s="105">
        <f>ROUNDUP(N1240-(N1240/100*X1240),0)</f>
        <v/>
      </c>
      <c r="H1238" s="22" t="inlineStr">
        <is>
          <t>Magic-Kniga</t>
        </is>
      </c>
      <c r="I1238" s="22" t="n">
        <v>2017</v>
      </c>
      <c r="J1238" s="75" t="inlineStr">
        <is>
          <t>9785950012105</t>
        </is>
      </c>
      <c r="K1238" s="75" t="inlineStr">
        <is>
          <t>Книги</t>
        </is>
      </c>
      <c r="L1238" s="22">
        <f>ROUND(100-(F1240/(M1240/100)),0)</f>
        <v/>
      </c>
      <c r="M1238" s="105" t="n">
        <v>1000</v>
      </c>
      <c r="N1238" s="105" t="n">
        <v>870</v>
      </c>
      <c r="O1238" s="20" t="inlineStr">
        <is>
          <t>https://magic-kniga.ru/items/30555</t>
        </is>
      </c>
      <c r="P1238" s="22" t="n">
        <v>233</v>
      </c>
      <c r="Q1238" s="66" t="inlineStr">
        <is>
          <t>Больше 10</t>
        </is>
      </c>
      <c r="R1238" s="20" t="n">
        <v>1</v>
      </c>
      <c r="V1238" s="36">
        <f>MATCH(R1240,discounts!A:A)</f>
        <v/>
      </c>
      <c r="W1238" s="36">
        <f>ADDRESS(V1240,$F$7+1,,,"discounts")</f>
        <v/>
      </c>
      <c r="X1238" s="36">
        <f>ROUND(IF(ISNA(IF($F$7=0,0,INDIRECT(W1240))),0,IF($F$7=0,0,INDIRECT(W1240))),0)</f>
        <v/>
      </c>
    </row>
    <row r="1239">
      <c r="B1239" s="86" t="n"/>
      <c r="C1239" s="22" t="n">
        <v>30803</v>
      </c>
      <c r="D1239" s="22" t="inlineStr">
        <is>
          <t>Arthemius</t>
        </is>
      </c>
      <c r="E1239" s="22" t="inlineStr">
        <is>
          <t>Учебный курс Ордена Золотой Зари. Том II</t>
        </is>
      </c>
      <c r="F1239" s="105">
        <f>ROUNDUP(N1241-(N1241/100*X1241),0)</f>
        <v/>
      </c>
      <c r="H1239" s="22" t="inlineStr">
        <is>
          <t>Magic-Kniga</t>
        </is>
      </c>
      <c r="I1239" s="22" t="n">
        <v>2018</v>
      </c>
      <c r="J1239" s="75" t="inlineStr">
        <is>
          <t>9785604042144</t>
        </is>
      </c>
      <c r="K1239" s="75" t="inlineStr">
        <is>
          <t>Книги</t>
        </is>
      </c>
      <c r="L1239" s="22">
        <f>ROUND(100-(F1241/(M1241/100)),0)</f>
        <v/>
      </c>
      <c r="M1239" s="105" t="n">
        <v>1200</v>
      </c>
      <c r="N1239" s="105" t="n">
        <v>1044</v>
      </c>
      <c r="O1239" s="20" t="inlineStr">
        <is>
          <t>https://magic-kniga.ru/items/30803</t>
        </is>
      </c>
      <c r="P1239" s="22" t="n">
        <v>438</v>
      </c>
      <c r="Q1239" s="66" t="inlineStr">
        <is>
          <t>Больше 50</t>
        </is>
      </c>
      <c r="R1239" s="20" t="n">
        <v>1</v>
      </c>
      <c r="V1239" s="36">
        <f>MATCH(R1241,discounts!A:A)</f>
        <v/>
      </c>
      <c r="W1239" s="36">
        <f>ADDRESS(V1241,$F$7+1,,,"discounts")</f>
        <v/>
      </c>
      <c r="X1239" s="36">
        <f>ROUND(IF(ISNA(IF($F$7=0,0,INDIRECT(W1241))),0,IF($F$7=0,0,INDIRECT(W1241))),0)</f>
        <v/>
      </c>
    </row>
    <row r="1240">
      <c r="B1240" s="86" t="n"/>
      <c r="C1240" s="22" t="n">
        <v>31001</v>
      </c>
      <c r="D1240" s="22" t="inlineStr">
        <is>
          <t>Пибблз Джеймс Мартин</t>
        </is>
      </c>
      <c r="E1240" s="22" t="inlineStr">
        <is>
          <t>Демонология всех времен</t>
        </is>
      </c>
      <c r="F1240" s="105">
        <f>ROUNDUP(N1242-(N1242/100*X1242),0)</f>
        <v/>
      </c>
      <c r="H1240" s="22" t="inlineStr">
        <is>
          <t>Magic-Kniga</t>
        </is>
      </c>
      <c r="I1240" s="22" t="n">
        <v>2018</v>
      </c>
      <c r="J1240" s="75" t="inlineStr">
        <is>
          <t>9785604074275</t>
        </is>
      </c>
      <c r="K1240" s="75" t="inlineStr">
        <is>
          <t>Книги</t>
        </is>
      </c>
      <c r="L1240" s="22">
        <f>ROUND(100-(F1242/(M1242/100)),0)</f>
        <v/>
      </c>
      <c r="M1240" s="105" t="n">
        <v>865</v>
      </c>
      <c r="N1240" s="105" t="n">
        <v>753</v>
      </c>
      <c r="O1240" s="20" t="inlineStr">
        <is>
          <t>https://magic-kniga.ru/items/31001</t>
        </is>
      </c>
      <c r="P1240" s="22" t="n">
        <v>353</v>
      </c>
      <c r="Q1240" s="66" t="inlineStr">
        <is>
          <t>Больше 50</t>
        </is>
      </c>
      <c r="R1240" s="20" t="n">
        <v>1</v>
      </c>
      <c r="V1240" s="36">
        <f>MATCH(R1242,discounts!A:A)</f>
        <v/>
      </c>
      <c r="W1240" s="36">
        <f>ADDRESS(V1242,$F$7+1,,,"discounts")</f>
        <v/>
      </c>
      <c r="X1240" s="36">
        <f>ROUND(IF(ISNA(IF($F$7=0,0,INDIRECT(W1242))),0,IF($F$7=0,0,INDIRECT(W1242))),0)</f>
        <v/>
      </c>
    </row>
    <row r="1241">
      <c r="B1241" s="86" t="n"/>
      <c r="C1241" s="22" t="n">
        <v>31003</v>
      </c>
      <c r="E1241" s="22" t="inlineStr">
        <is>
          <t>Учебный курс Ордена Золотой Зари. Том III</t>
        </is>
      </c>
      <c r="F1241" s="105">
        <f>ROUNDUP(N1243-(N1243/100*X1243),0)</f>
        <v/>
      </c>
      <c r="H1241" s="22" t="inlineStr">
        <is>
          <t>Magic-Kniga</t>
        </is>
      </c>
      <c r="I1241" s="22" t="n">
        <v>2018</v>
      </c>
      <c r="J1241" s="75" t="inlineStr">
        <is>
          <t>9785604101735</t>
        </is>
      </c>
      <c r="K1241" s="75" t="inlineStr">
        <is>
          <t>Книги</t>
        </is>
      </c>
      <c r="L1241" s="22">
        <f>ROUND(100-(F1243/(M1243/100)),0)</f>
        <v/>
      </c>
      <c r="M1241" s="105" t="n">
        <v>1234</v>
      </c>
      <c r="N1241" s="105" t="n">
        <v>1074</v>
      </c>
      <c r="O1241" s="20" t="inlineStr">
        <is>
          <t>https://magic-kniga.ru/items/31003</t>
        </is>
      </c>
      <c r="P1241" s="22" t="n">
        <v>433</v>
      </c>
      <c r="Q1241" s="66" t="inlineStr">
        <is>
          <t>Больше 10</t>
        </is>
      </c>
      <c r="R1241" s="20" t="n">
        <v>1</v>
      </c>
      <c r="V1241" s="36">
        <f>MATCH(R1243,discounts!A:A)</f>
        <v/>
      </c>
      <c r="W1241" s="36">
        <f>ADDRESS(V1243,$F$7+1,,,"discounts")</f>
        <v/>
      </c>
      <c r="X1241" s="36">
        <f>ROUND(IF(ISNA(IF($F$7=0,0,INDIRECT(W1243))),0,IF($F$7=0,0,INDIRECT(W1243))),0)</f>
        <v/>
      </c>
    </row>
    <row r="1242">
      <c r="B1242" s="86" t="n"/>
      <c r="C1242" s="22" t="n">
        <v>31304</v>
      </c>
      <c r="E1242" s="22" t="inlineStr">
        <is>
          <t>Мистики, Маги, Прогрессоры. Энциклопедия</t>
        </is>
      </c>
      <c r="F1242" s="105">
        <f>ROUNDUP(N1244-(N1244/100*X1244),0)</f>
        <v/>
      </c>
      <c r="H1242" s="22" t="inlineStr">
        <is>
          <t>Castalia</t>
        </is>
      </c>
      <c r="I1242" s="22" t="n">
        <v>2017</v>
      </c>
      <c r="J1242" s="75" t="inlineStr">
        <is>
          <t>9785519605069</t>
        </is>
      </c>
      <c r="K1242" s="75" t="inlineStr">
        <is>
          <t>Книги</t>
        </is>
      </c>
      <c r="L1242" s="22">
        <f>ROUND(100-(F1244/(M1244/100)),0)</f>
        <v/>
      </c>
      <c r="M1242" s="105" t="n">
        <v>972</v>
      </c>
      <c r="N1242" s="105" t="n">
        <v>846</v>
      </c>
      <c r="O1242" s="20" t="inlineStr">
        <is>
          <t>https://magic-kniga.ru/items/31304</t>
        </is>
      </c>
      <c r="Q1242" s="66" t="inlineStr">
        <is>
          <t>Мало</t>
        </is>
      </c>
      <c r="R1242" s="20" t="n">
        <v>9</v>
      </c>
      <c r="V1242" s="36">
        <f>MATCH(R1244,discounts!A:A)</f>
        <v/>
      </c>
      <c r="W1242" s="36">
        <f>ADDRESS(V1244,$F$7+1,,,"discounts")</f>
        <v/>
      </c>
      <c r="X1242" s="36">
        <f>ROUND(IF(ISNA(IF($F$7=0,0,INDIRECT(W1244))),0,IF($F$7=0,0,INDIRECT(W1244))),0)</f>
        <v/>
      </c>
    </row>
    <row r="1243">
      <c r="B1243" s="86" t="n"/>
      <c r="C1243" s="22" t="n">
        <v>31333</v>
      </c>
      <c r="D1243" s="22" t="inlineStr">
        <is>
          <t>Авраам из Вормса</t>
        </is>
      </c>
      <c r="E1243" s="22" t="inlineStr">
        <is>
          <t>Священная магия Абрамелина</t>
        </is>
      </c>
      <c r="F1243" s="105">
        <f>ROUNDUP(N1245-(N1245/100*X1245),0)</f>
        <v/>
      </c>
      <c r="H1243" s="22" t="inlineStr">
        <is>
          <t>Magic-Kniga</t>
        </is>
      </c>
      <c r="I1243" s="22" t="n">
        <v>2018</v>
      </c>
      <c r="J1243" s="75" t="inlineStr">
        <is>
          <t>9785604647615</t>
        </is>
      </c>
      <c r="K1243" s="75" t="inlineStr">
        <is>
          <t>Книги</t>
        </is>
      </c>
      <c r="L1243" s="22">
        <f>ROUND(100-(F1245/(M1245/100)),0)</f>
        <v/>
      </c>
      <c r="M1243" s="105" t="n">
        <v>790</v>
      </c>
      <c r="N1243" s="105" t="n">
        <v>688</v>
      </c>
      <c r="O1243" s="20" t="inlineStr">
        <is>
          <t>https://magic-kniga.ru/items/31333</t>
        </is>
      </c>
      <c r="P1243" s="22" t="n">
        <v>399</v>
      </c>
      <c r="Q1243" s="66" t="inlineStr">
        <is>
          <t>Больше 10</t>
        </is>
      </c>
      <c r="R1243" s="20" t="n">
        <v>1</v>
      </c>
      <c r="V1243" s="36">
        <f>MATCH(R1245,discounts!A:A)</f>
        <v/>
      </c>
      <c r="W1243" s="36">
        <f>ADDRESS(V1245,$F$7+1,,,"discounts")</f>
        <v/>
      </c>
      <c r="X1243" s="36">
        <f>ROUND(IF(ISNA(IF($F$7=0,0,INDIRECT(W1245))),0,IF($F$7=0,0,INDIRECT(W1245))),0)</f>
        <v/>
      </c>
    </row>
    <row r="1244">
      <c r="B1244" s="86" t="n"/>
      <c r="C1244" s="22" t="n">
        <v>26200</v>
      </c>
      <c r="D1244" s="22" t="inlineStr">
        <is>
          <t>Папюс</t>
        </is>
      </c>
      <c r="E1244" s="22" t="inlineStr">
        <is>
          <t>Деревенская магия</t>
        </is>
      </c>
      <c r="F1244" s="105">
        <f>ROUNDUP(N1246-(N1246/100*X1246),0)</f>
        <v/>
      </c>
      <c r="H1244" s="22" t="inlineStr">
        <is>
          <t>Magic-Kniga</t>
        </is>
      </c>
      <c r="I1244" s="22" t="n">
        <v>2015</v>
      </c>
      <c r="J1244" s="75" t="inlineStr">
        <is>
          <t>9785990692466</t>
        </is>
      </c>
      <c r="K1244" s="75" t="inlineStr">
        <is>
          <t>Книги</t>
        </is>
      </c>
      <c r="L1244" s="22">
        <f>ROUND(100-(F1246/(M1246/100)),0)</f>
        <v/>
      </c>
      <c r="M1244" s="105" t="n">
        <v>617</v>
      </c>
      <c r="N1244" s="105" t="n">
        <v>537</v>
      </c>
      <c r="O1244" s="20" t="inlineStr">
        <is>
          <t>https://magic-kniga.ru/items/26200</t>
        </is>
      </c>
      <c r="P1244" s="22" t="n">
        <v>269</v>
      </c>
      <c r="Q1244" s="66" t="inlineStr">
        <is>
          <t>Больше 10</t>
        </is>
      </c>
      <c r="R1244" s="20" t="n">
        <v>1</v>
      </c>
      <c r="V1244" s="36">
        <f>MATCH(R1246,discounts!A:A)</f>
        <v/>
      </c>
      <c r="W1244" s="36">
        <f>ADDRESS(V1246,$F$7+1,,,"discounts")</f>
        <v/>
      </c>
      <c r="X1244" s="36">
        <f>ROUND(IF(ISNA(IF($F$7=0,0,INDIRECT(W1246))),0,IF($F$7=0,0,INDIRECT(W1246))),0)</f>
        <v/>
      </c>
    </row>
    <row r="1245">
      <c r="B1245" s="86" t="n"/>
      <c r="C1245" s="22" t="n">
        <v>26300</v>
      </c>
      <c r="D1245" s="22" t="inlineStr">
        <is>
          <t>Папюс</t>
        </is>
      </c>
      <c r="E1245" s="22" t="inlineStr">
        <is>
          <t>Магия и гипноз</t>
        </is>
      </c>
      <c r="F1245" s="105">
        <f>ROUNDUP(N1247-(N1247/100*X1247),0)</f>
        <v/>
      </c>
      <c r="H1245" s="22" t="inlineStr">
        <is>
          <t>Magic-Kniga</t>
        </is>
      </c>
      <c r="I1245" s="22" t="n">
        <v>2024</v>
      </c>
      <c r="J1245" s="75" t="inlineStr">
        <is>
          <t>9785990706231</t>
        </is>
      </c>
      <c r="K1245" s="75" t="inlineStr">
        <is>
          <t>Книги</t>
        </is>
      </c>
      <c r="L1245" s="22">
        <f>ROUND(100-(F1247/(M1247/100)),0)</f>
        <v/>
      </c>
      <c r="M1245" s="105" t="n">
        <v>815</v>
      </c>
      <c r="N1245" s="105" t="n">
        <v>710</v>
      </c>
      <c r="O1245" s="20" t="inlineStr">
        <is>
          <t>https://magic-kniga.ru/items/26300</t>
        </is>
      </c>
      <c r="P1245" s="22" t="n">
        <v>421</v>
      </c>
      <c r="Q1245" s="66" t="inlineStr">
        <is>
          <t>Мало</t>
        </is>
      </c>
      <c r="R1245" s="20" t="n">
        <v>1</v>
      </c>
      <c r="V1245" s="36">
        <f>MATCH(R1247,discounts!A:A)</f>
        <v/>
      </c>
      <c r="W1245" s="36">
        <f>ADDRESS(V1247,$F$7+1,,,"discounts")</f>
        <v/>
      </c>
      <c r="X1245" s="36">
        <f>ROUND(IF(ISNA(IF($F$7=0,0,INDIRECT(W1247))),0,IF($F$7=0,0,INDIRECT(W1247))),0)</f>
        <v/>
      </c>
    </row>
    <row r="1246">
      <c r="B1246" s="86" t="n"/>
      <c r="C1246" s="22" t="n">
        <v>28000</v>
      </c>
      <c r="D1246" s="22" t="inlineStr">
        <is>
          <t>Джон Ди</t>
        </is>
      </c>
      <c r="E1246" s="22" t="inlineStr">
        <is>
          <t>Дневники Джона Ди. Том I. Книги тайн</t>
        </is>
      </c>
      <c r="F1246" s="105">
        <f>ROUNDUP(N1248-(N1248/100*X1248),0)</f>
        <v/>
      </c>
      <c r="H1246" s="22" t="inlineStr">
        <is>
          <t>Magic-Kniga</t>
        </is>
      </c>
      <c r="I1246" s="22" t="n">
        <v>2016</v>
      </c>
      <c r="J1246" s="75" t="inlineStr">
        <is>
          <t>9785990732278</t>
        </is>
      </c>
      <c r="K1246" s="75" t="inlineStr">
        <is>
          <t>Книги</t>
        </is>
      </c>
      <c r="L1246" s="22">
        <f>ROUND(100-(F1248/(M1248/100)),0)</f>
        <v/>
      </c>
      <c r="M1246" s="105" t="n">
        <v>1100</v>
      </c>
      <c r="N1246" s="105" t="n">
        <v>957</v>
      </c>
      <c r="O1246" s="20" t="inlineStr">
        <is>
          <t>https://magic-kniga.ru/items/28000</t>
        </is>
      </c>
      <c r="P1246" s="22" t="n">
        <v>323</v>
      </c>
      <c r="Q1246" s="66" t="inlineStr">
        <is>
          <t>Больше 50</t>
        </is>
      </c>
      <c r="R1246" s="20" t="n">
        <v>1</v>
      </c>
      <c r="V1246" s="36">
        <f>MATCH(R1248,discounts!A:A)</f>
        <v/>
      </c>
      <c r="W1246" s="36">
        <f>ADDRESS(V1248,$F$7+1,,,"discounts")</f>
        <v/>
      </c>
      <c r="X1246" s="36">
        <f>ROUND(IF(ISNA(IF($F$7=0,0,INDIRECT(W1248))),0,IF($F$7=0,0,INDIRECT(W1248))),0)</f>
        <v/>
      </c>
    </row>
    <row r="1247">
      <c r="B1247" s="86" t="n"/>
      <c r="C1247" s="22" t="n">
        <v>28100</v>
      </c>
      <c r="D1247" s="22" t="inlineStr">
        <is>
          <t>Бенгальский Иван</t>
        </is>
      </c>
      <c r="E1247" s="22" t="inlineStr">
        <is>
          <t>Гримуар царя Соломона. Том II. Clavicula Salomonis или Ключ Соломона сына Давида, величайшего философа</t>
        </is>
      </c>
      <c r="F1247" s="105">
        <f>ROUNDUP(N1249-(N1249/100*X1249),0)</f>
        <v/>
      </c>
      <c r="H1247" s="22" t="inlineStr">
        <is>
          <t>Magic-Kniga</t>
        </is>
      </c>
      <c r="I1247" s="22" t="n">
        <v>2016</v>
      </c>
      <c r="J1247" s="75" t="inlineStr">
        <is>
          <t>9785990732353</t>
        </is>
      </c>
      <c r="K1247" s="75" t="inlineStr">
        <is>
          <t>Книги</t>
        </is>
      </c>
      <c r="L1247" s="22">
        <f>ROUND(100-(F1249/(M1249/100)),0)</f>
        <v/>
      </c>
      <c r="M1247" s="105" t="n">
        <v>780</v>
      </c>
      <c r="N1247" s="105" t="n">
        <v>679</v>
      </c>
      <c r="O1247" s="20" t="inlineStr">
        <is>
          <t>https://magic-kniga.ru/items/28100</t>
        </is>
      </c>
      <c r="P1247" s="22" t="n">
        <v>370</v>
      </c>
      <c r="Q1247" s="66" t="inlineStr">
        <is>
          <t>Больше 10</t>
        </is>
      </c>
      <c r="R1247" s="20" t="n">
        <v>1</v>
      </c>
      <c r="V1247" s="36">
        <f>MATCH(R1249,discounts!A:A)</f>
        <v/>
      </c>
      <c r="W1247" s="36">
        <f>ADDRESS(V1249,$F$7+1,,,"discounts")</f>
        <v/>
      </c>
      <c r="X1247" s="36">
        <f>ROUND(IF(ISNA(IF($F$7=0,0,INDIRECT(W1249))),0,IF($F$7=0,0,INDIRECT(W1249))),0)</f>
        <v/>
      </c>
    </row>
    <row r="1248">
      <c r="B1248" s="86" t="n"/>
      <c r="C1248" s="22" t="n">
        <v>28325</v>
      </c>
      <c r="D1248" s="22" t="inlineStr">
        <is>
          <t>Terra Religiosa</t>
        </is>
      </c>
      <c r="E1248" s="22" t="inlineStr">
        <is>
          <t>Terra Religiosa. Magnum Ignotum. Том 4. Выпуск 5: Психология религии и психоанализ</t>
        </is>
      </c>
      <c r="F1248" s="105">
        <f>ROUNDUP(N1250-(N1250/100*X1250),0)</f>
        <v/>
      </c>
      <c r="H1248" s="22" t="inlineStr">
        <is>
          <t>Castalia</t>
        </is>
      </c>
      <c r="I1248" s="22" t="n">
        <v>2017</v>
      </c>
      <c r="J1248" s="75" t="inlineStr">
        <is>
          <t>9785519503624</t>
        </is>
      </c>
      <c r="K1248" s="75" t="inlineStr">
        <is>
          <t>Книги</t>
        </is>
      </c>
      <c r="L1248" s="22">
        <f>ROUND(100-(F1250/(M1250/100)),0)</f>
        <v/>
      </c>
      <c r="M1248" s="105" t="n">
        <v>803</v>
      </c>
      <c r="N1248" s="105" t="n">
        <v>699</v>
      </c>
      <c r="O1248" s="20" t="inlineStr">
        <is>
          <t>https://magic-kniga.ru/items/28325</t>
        </is>
      </c>
      <c r="Q1248" s="66" t="inlineStr">
        <is>
          <t>Мало</t>
        </is>
      </c>
      <c r="R1248" s="20" t="n">
        <v>9</v>
      </c>
      <c r="V1248" s="36">
        <f>MATCH(R1250,discounts!A:A)</f>
        <v/>
      </c>
      <c r="W1248" s="36">
        <f>ADDRESS(V1250,$F$7+1,,,"discounts")</f>
        <v/>
      </c>
      <c r="X1248" s="36">
        <f>ROUND(IF(ISNA(IF($F$7=0,0,INDIRECT(W1250))),0,IF($F$7=0,0,INDIRECT(W1250))),0)</f>
        <v/>
      </c>
    </row>
    <row r="1249">
      <c r="B1249" s="86" t="n"/>
      <c r="C1249" s="22" t="n">
        <v>28500</v>
      </c>
      <c r="D1249" s="22" t="inlineStr">
        <is>
          <t>Элворти Фредерик Томас</t>
        </is>
      </c>
      <c r="E1249" s="22" t="inlineStr">
        <is>
          <t>Дурной глаз</t>
        </is>
      </c>
      <c r="F1249" s="105">
        <f>ROUNDUP(N1251-(N1251/100*X1251),0)</f>
        <v/>
      </c>
      <c r="H1249" s="22" t="inlineStr">
        <is>
          <t>Magic-Kniga</t>
        </is>
      </c>
      <c r="I1249" s="22" t="n">
        <v>2016</v>
      </c>
      <c r="J1249" s="75" t="inlineStr">
        <is>
          <t>9785990732360</t>
        </is>
      </c>
      <c r="K1249" s="75" t="inlineStr">
        <is>
          <t>Книги</t>
        </is>
      </c>
      <c r="L1249" s="22">
        <f>ROUND(100-(F1251/(M1251/100)),0)</f>
        <v/>
      </c>
      <c r="M1249" s="105" t="n">
        <v>422</v>
      </c>
      <c r="N1249" s="105" t="n">
        <v>368</v>
      </c>
      <c r="O1249" s="20" t="inlineStr">
        <is>
          <t>https://magic-kniga.ru/items/28500</t>
        </is>
      </c>
      <c r="P1249" s="22" t="n">
        <v>119</v>
      </c>
      <c r="Q1249" s="66" t="inlineStr">
        <is>
          <t>Больше 50</t>
        </is>
      </c>
      <c r="R1249" s="20" t="n">
        <v>1</v>
      </c>
      <c r="V1249" s="36">
        <f>MATCH(R1251,discounts!A:A)</f>
        <v/>
      </c>
      <c r="W1249" s="36">
        <f>ADDRESS(V1251,$F$7+1,,,"discounts")</f>
        <v/>
      </c>
      <c r="X1249" s="36">
        <f>ROUND(IF(ISNA(IF($F$7=0,0,INDIRECT(W1251))),0,IF($F$7=0,0,INDIRECT(W1251))),0)</f>
        <v/>
      </c>
    </row>
    <row r="1250">
      <c r="B1250" s="86" t="n"/>
      <c r="C1250" s="22" t="n">
        <v>28800</v>
      </c>
      <c r="D1250" s="22" t="inlineStr">
        <is>
          <t>Джон Ди</t>
        </is>
      </c>
      <c r="E1250" s="22" t="inlineStr">
        <is>
          <t>Дневники Джона Ди. Том II. Колдовские дневники</t>
        </is>
      </c>
      <c r="F1250" s="105">
        <f>ROUNDUP(N1252-(N1252/100*X1252),0)</f>
        <v/>
      </c>
      <c r="H1250" s="22" t="inlineStr">
        <is>
          <t>Magic-Kniga</t>
        </is>
      </c>
      <c r="I1250" s="22" t="n">
        <v>2016</v>
      </c>
      <c r="J1250" s="75" t="inlineStr">
        <is>
          <t>9785990732285</t>
        </is>
      </c>
      <c r="K1250" s="75" t="inlineStr">
        <is>
          <t>Книги</t>
        </is>
      </c>
      <c r="L1250" s="22">
        <f>ROUND(100-(F1252/(M1252/100)),0)</f>
        <v/>
      </c>
      <c r="M1250" s="105" t="n">
        <v>1300</v>
      </c>
      <c r="N1250" s="105" t="n">
        <v>1131</v>
      </c>
      <c r="O1250" s="20" t="inlineStr">
        <is>
          <t>https://magic-kniga.ru/items/28800</t>
        </is>
      </c>
      <c r="P1250" s="22" t="n">
        <v>403</v>
      </c>
      <c r="Q1250" s="66" t="inlineStr">
        <is>
          <t>Больше 10</t>
        </is>
      </c>
      <c r="R1250" s="20" t="n">
        <v>1</v>
      </c>
      <c r="V1250" s="36">
        <f>MATCH(R1252,discounts!A:A)</f>
        <v/>
      </c>
      <c r="W1250" s="36">
        <f>ADDRESS(V1252,$F$7+1,,,"discounts")</f>
        <v/>
      </c>
      <c r="X1250" s="36">
        <f>ROUND(IF(ISNA(IF($F$7=0,0,INDIRECT(W1252))),0,IF($F$7=0,0,INDIRECT(W1252))),0)</f>
        <v/>
      </c>
    </row>
    <row r="1251">
      <c r="B1251" s="86" t="n"/>
      <c r="C1251" s="22" t="n">
        <v>29038</v>
      </c>
      <c r="D1251" s="22" t="inlineStr">
        <is>
          <t>Черновед</t>
        </is>
      </c>
      <c r="E1251" s="22" t="inlineStr">
        <is>
          <t>Старинные секреты знахарей. Книга 3</t>
        </is>
      </c>
      <c r="F1251" s="105">
        <f>ROUNDUP(N1253-(N1253/100*X1253),0)</f>
        <v/>
      </c>
      <c r="H1251" s="22" t="inlineStr">
        <is>
          <t>Велигор</t>
        </is>
      </c>
      <c r="I1251" s="22" t="n">
        <v>2017</v>
      </c>
      <c r="J1251" s="75" t="inlineStr">
        <is>
          <t>9785888754856</t>
        </is>
      </c>
      <c r="K1251" s="75" t="inlineStr">
        <is>
          <t>Книги</t>
        </is>
      </c>
      <c r="L1251" s="22">
        <f>ROUND(100-(F1253/(M1253/100)),0)</f>
        <v/>
      </c>
      <c r="M1251" s="105" t="n">
        <v>516</v>
      </c>
      <c r="N1251" s="105" t="n">
        <v>449</v>
      </c>
      <c r="O1251" s="20" t="inlineStr">
        <is>
          <t>https://magic-kniga.ru/items/29038</t>
        </is>
      </c>
      <c r="Q1251" s="66" t="inlineStr">
        <is>
          <t>Мало</t>
        </is>
      </c>
      <c r="R1251" s="20" t="n">
        <v>6</v>
      </c>
      <c r="V1251" s="36">
        <f>MATCH(R1253,discounts!A:A)</f>
        <v/>
      </c>
      <c r="W1251" s="36">
        <f>ADDRESS(V1253,$F$7+1,,,"discounts")</f>
        <v/>
      </c>
      <c r="X1251" s="36">
        <f>ROUND(IF(ISNA(IF($F$7=0,0,INDIRECT(W1253))),0,IF($F$7=0,0,INDIRECT(W1253))),0)</f>
        <v/>
      </c>
    </row>
    <row r="1252">
      <c r="B1252" s="86" t="n"/>
      <c r="C1252" s="22" t="n">
        <v>29408</v>
      </c>
      <c r="D1252" s="22" t="inlineStr">
        <is>
          <t>Malevon</t>
        </is>
      </c>
      <c r="E1252" s="22" t="inlineStr">
        <is>
          <t>Учение Змея</t>
        </is>
      </c>
      <c r="F1252" s="105">
        <f>ROUNDUP(N1254-(N1254/100*X1254),0)</f>
        <v/>
      </c>
      <c r="H1252" s="22" t="inlineStr">
        <is>
          <t>Велигор</t>
        </is>
      </c>
      <c r="I1252" s="22" t="n">
        <v>2017</v>
      </c>
      <c r="J1252" s="75" t="inlineStr">
        <is>
          <t>9785888754726</t>
        </is>
      </c>
      <c r="K1252" s="75" t="inlineStr">
        <is>
          <t>Книги</t>
        </is>
      </c>
      <c r="L1252" s="22">
        <f>ROUND(100-(F1254/(M1254/100)),0)</f>
        <v/>
      </c>
      <c r="M1252" s="105" t="n">
        <v>272</v>
      </c>
      <c r="N1252" s="105" t="n">
        <v>237</v>
      </c>
      <c r="O1252" s="20" t="inlineStr">
        <is>
          <t>https://magic-kniga.ru/items/29408</t>
        </is>
      </c>
      <c r="Q1252" s="66" t="inlineStr">
        <is>
          <t>Мало</t>
        </is>
      </c>
      <c r="R1252" s="20" t="n">
        <v>6</v>
      </c>
      <c r="V1252" s="36">
        <f>MATCH(R1254,discounts!A:A)</f>
        <v/>
      </c>
      <c r="W1252" s="36">
        <f>ADDRESS(V1254,$F$7+1,,,"discounts")</f>
        <v/>
      </c>
      <c r="X1252" s="36">
        <f>ROUND(IF(ISNA(IF($F$7=0,0,INDIRECT(W1254))),0,IF($F$7=0,0,INDIRECT(W1254))),0)</f>
        <v/>
      </c>
    </row>
    <row r="1253">
      <c r="B1253" s="86" t="n"/>
      <c r="C1253" s="22" t="n">
        <v>29555</v>
      </c>
      <c r="D1253" s="22" t="inlineStr">
        <is>
          <t>Паскаль Беверли Рэндольф</t>
        </is>
      </c>
      <c r="E1253" s="22" t="inlineStr">
        <is>
          <t>Секреты ясновидения. Обсидиановое зеркало</t>
        </is>
      </c>
      <c r="F1253" s="105">
        <f>ROUNDUP(N1255-(N1255/100*X1255),0)</f>
        <v/>
      </c>
      <c r="H1253" s="22" t="inlineStr">
        <is>
          <t>Magic-Kniga</t>
        </is>
      </c>
      <c r="I1253" s="22" t="n">
        <v>2017</v>
      </c>
      <c r="J1253" s="75" t="inlineStr">
        <is>
          <t>9785990953635</t>
        </is>
      </c>
      <c r="K1253" s="75" t="inlineStr">
        <is>
          <t>Книги</t>
        </is>
      </c>
      <c r="L1253" s="22">
        <f>ROUND(100-(F1255/(M1255/100)),0)</f>
        <v/>
      </c>
      <c r="M1253" s="105" t="n">
        <v>445</v>
      </c>
      <c r="N1253" s="105" t="n">
        <v>388</v>
      </c>
      <c r="O1253" s="20" t="inlineStr">
        <is>
          <t>https://magic-kniga.ru/items/29555</t>
        </is>
      </c>
      <c r="P1253" s="22" t="n">
        <v>442</v>
      </c>
      <c r="Q1253" s="66" t="inlineStr">
        <is>
          <t>Больше 50</t>
        </is>
      </c>
      <c r="R1253" s="20" t="n">
        <v>1</v>
      </c>
      <c r="V1253" s="36">
        <f>MATCH(R1255,discounts!A:A)</f>
        <v/>
      </c>
      <c r="W1253" s="36">
        <f>ADDRESS(V1255,$F$7+1,,,"discounts")</f>
        <v/>
      </c>
      <c r="X1253" s="36">
        <f>ROUND(IF(ISNA(IF($F$7=0,0,INDIRECT(W1255))),0,IF($F$7=0,0,INDIRECT(W1255))),0)</f>
        <v/>
      </c>
    </row>
    <row r="1254">
      <c r="B1254" s="86" t="n"/>
      <c r="C1254" s="22" t="n">
        <v>37600</v>
      </c>
      <c r="D1254" s="22" t="inlineStr">
        <is>
          <t>Канторович</t>
        </is>
      </c>
      <c r="E1254" s="22" t="inlineStr">
        <is>
          <t>Средневековые процессы о ведьмах</t>
        </is>
      </c>
      <c r="F1254" s="105">
        <f>ROUNDUP(N1256-(N1256/100*X1256),0)</f>
        <v/>
      </c>
      <c r="H1254" s="22" t="inlineStr">
        <is>
          <t>Magic-Kniga</t>
        </is>
      </c>
      <c r="I1254" s="22" t="n">
        <v>2019</v>
      </c>
      <c r="J1254" s="75" t="inlineStr">
        <is>
          <t>9785604341247</t>
        </is>
      </c>
      <c r="K1254" s="75" t="inlineStr">
        <is>
          <t>Книги</t>
        </is>
      </c>
      <c r="L1254" s="22">
        <f>ROUND(100-(F1256/(M1256/100)),0)</f>
        <v/>
      </c>
      <c r="M1254" s="105" t="n">
        <v>408</v>
      </c>
      <c r="N1254" s="105" t="n">
        <v>355</v>
      </c>
      <c r="O1254" s="20" t="inlineStr">
        <is>
          <t>https://magic-kniga.ru/items/37600</t>
        </is>
      </c>
      <c r="P1254" s="22" t="n">
        <v>232</v>
      </c>
      <c r="Q1254" s="66" t="inlineStr">
        <is>
          <t>Мало</t>
        </is>
      </c>
      <c r="R1254" s="20" t="n">
        <v>1</v>
      </c>
      <c r="V1254" s="36">
        <f>MATCH(R1256,discounts!A:A)</f>
        <v/>
      </c>
      <c r="W1254" s="36">
        <f>ADDRESS(V1256,$F$7+1,,,"discounts")</f>
        <v/>
      </c>
      <c r="X1254" s="36">
        <f>ROUND(IF(ISNA(IF($F$7=0,0,INDIRECT(W1256))),0,IF($F$7=0,0,INDIRECT(W1256))),0)</f>
        <v/>
      </c>
    </row>
    <row r="1255">
      <c r="B1255" s="86" t="n"/>
      <c r="C1255" s="22" t="n">
        <v>38100</v>
      </c>
      <c r="D1255" s="22" t="inlineStr">
        <is>
          <t>Бенгальский Иван</t>
        </is>
      </c>
      <c r="E1255" s="22" t="inlineStr">
        <is>
          <t>Гримуар царя Соломона. Том III. Ключ Тайн Соломона</t>
        </is>
      </c>
      <c r="F1255" s="105">
        <f>ROUNDUP(N1257-(N1257/100*X1257),0)</f>
        <v/>
      </c>
      <c r="H1255" s="22" t="inlineStr">
        <is>
          <t>Magic-Kniga</t>
        </is>
      </c>
      <c r="I1255" s="22" t="n">
        <v>2020</v>
      </c>
      <c r="J1255" s="75" t="inlineStr">
        <is>
          <t>9785604395233</t>
        </is>
      </c>
      <c r="K1255" s="75" t="inlineStr">
        <is>
          <t>Книги</t>
        </is>
      </c>
      <c r="L1255" s="22">
        <f>ROUND(100-(F1257/(M1257/100)),0)</f>
        <v/>
      </c>
      <c r="M1255" s="105" t="n">
        <v>985</v>
      </c>
      <c r="N1255" s="105" t="n">
        <v>857</v>
      </c>
      <c r="O1255" s="20" t="inlineStr">
        <is>
          <t>https://magic-kniga.ru/items/38100</t>
        </is>
      </c>
      <c r="P1255" s="22" t="n">
        <v>411</v>
      </c>
      <c r="Q1255" s="66" t="inlineStr">
        <is>
          <t>Больше 50</t>
        </is>
      </c>
      <c r="R1255" s="20" t="n">
        <v>1</v>
      </c>
      <c r="V1255" s="36">
        <f>MATCH(R1257,discounts!A:A)</f>
        <v/>
      </c>
      <c r="W1255" s="36">
        <f>ADDRESS(V1257,$F$7+1,,,"discounts")</f>
        <v/>
      </c>
      <c r="X1255" s="36">
        <f>ROUND(IF(ISNA(IF($F$7=0,0,INDIRECT(W1257))),0,IF($F$7=0,0,INDIRECT(W1257))),0)</f>
        <v/>
      </c>
    </row>
    <row r="1256">
      <c r="B1256" s="86" t="n"/>
      <c r="C1256" s="22" t="n">
        <v>38666</v>
      </c>
      <c r="D1256" s="22" t="inlineStr">
        <is>
          <t>Уильям Уинн Уэсткотт</t>
        </is>
      </c>
      <c r="E1256" s="22" t="inlineStr">
        <is>
          <t>Герметическая коллекция. Том I. Книги 1-3</t>
        </is>
      </c>
      <c r="F1256" s="105">
        <f>ROUNDUP(N1258-(N1258/100*X1258),0)</f>
        <v/>
      </c>
      <c r="H1256" s="22" t="inlineStr">
        <is>
          <t>Magic-Kniga</t>
        </is>
      </c>
      <c r="I1256" s="22" t="n">
        <v>2020</v>
      </c>
      <c r="J1256" s="75" t="inlineStr">
        <is>
          <t>9785604395349</t>
        </is>
      </c>
      <c r="K1256" s="75" t="inlineStr">
        <is>
          <t>Книги</t>
        </is>
      </c>
      <c r="L1256" s="22">
        <f>ROUND(100-(F1258/(M1258/100)),0)</f>
        <v/>
      </c>
      <c r="M1256" s="105" t="n">
        <v>1097</v>
      </c>
      <c r="N1256" s="105" t="n">
        <v>955</v>
      </c>
      <c r="O1256" s="20" t="inlineStr">
        <is>
          <t>https://magic-kniga.ru/items/38666</t>
        </is>
      </c>
      <c r="P1256" s="22" t="n">
        <v>454</v>
      </c>
      <c r="Q1256" s="66" t="inlineStr">
        <is>
          <t>Больше 50</t>
        </is>
      </c>
      <c r="R1256" s="20" t="n">
        <v>1</v>
      </c>
      <c r="V1256" s="36">
        <f>MATCH(R1258,discounts!A:A)</f>
        <v/>
      </c>
      <c r="W1256" s="36">
        <f>ADDRESS(V1258,$F$7+1,,,"discounts")</f>
        <v/>
      </c>
      <c r="X1256" s="36">
        <f>ROUND(IF(ISNA(IF($F$7=0,0,INDIRECT(W1258))),0,IF($F$7=0,0,INDIRECT(W1258))),0)</f>
        <v/>
      </c>
    </row>
    <row r="1257">
      <c r="B1257" s="86" t="n"/>
      <c r="C1257" s="22" t="n">
        <v>39800</v>
      </c>
      <c r="D1257" s="22" t="inlineStr">
        <is>
          <t>Уильям Уинн Уэсткотт</t>
        </is>
      </c>
      <c r="E1257" s="22" t="inlineStr">
        <is>
          <t>Герметическая коллекция. Том II. Книги 4-7</t>
        </is>
      </c>
      <c r="F1257" s="105">
        <f>ROUNDUP(N1259-(N1259/100*X1259),0)</f>
        <v/>
      </c>
      <c r="H1257" s="22" t="inlineStr">
        <is>
          <t>Magic-Kniga</t>
        </is>
      </c>
      <c r="I1257" s="22" t="n">
        <v>2020</v>
      </c>
      <c r="J1257" s="75" t="inlineStr">
        <is>
          <t>9785604458983</t>
        </is>
      </c>
      <c r="K1257" s="75" t="inlineStr">
        <is>
          <t>Книги</t>
        </is>
      </c>
      <c r="L1257" s="22">
        <f>ROUND(100-(F1259/(M1259/100)),0)</f>
        <v/>
      </c>
      <c r="M1257" s="105" t="n">
        <v>1250</v>
      </c>
      <c r="N1257" s="105" t="n">
        <v>1088</v>
      </c>
      <c r="O1257" s="20" t="inlineStr">
        <is>
          <t>https://magic-kniga.ru/items/39800</t>
        </is>
      </c>
      <c r="P1257" s="22" t="n">
        <v>428</v>
      </c>
      <c r="Q1257" s="66" t="inlineStr">
        <is>
          <t>Больше 50</t>
        </is>
      </c>
      <c r="R1257" s="20" t="n">
        <v>1</v>
      </c>
      <c r="V1257" s="36">
        <f>MATCH(R1259,discounts!A:A)</f>
        <v/>
      </c>
      <c r="W1257" s="36">
        <f>ADDRESS(V1259,$F$7+1,,,"discounts")</f>
        <v/>
      </c>
      <c r="X1257" s="36">
        <f>ROUND(IF(ISNA(IF($F$7=0,0,INDIRECT(W1259))),0,IF($F$7=0,0,INDIRECT(W1259))),0)</f>
        <v/>
      </c>
    </row>
    <row r="1258">
      <c r="B1258" s="86" t="n"/>
      <c r="C1258" s="22" t="n">
        <v>39888</v>
      </c>
      <c r="D1258" s="22" t="inlineStr">
        <is>
          <t>Уильям Уинн Уэсткотт</t>
        </is>
      </c>
      <c r="E1258" s="22" t="inlineStr">
        <is>
          <t>Герметическая коллекция. Том III. Книги 8-10</t>
        </is>
      </c>
      <c r="F1258" s="105">
        <f>ROUNDUP(N1260-(N1260/100*X1260),0)</f>
        <v/>
      </c>
      <c r="H1258" s="22" t="inlineStr">
        <is>
          <t>Magic-Kniga</t>
        </is>
      </c>
      <c r="I1258" s="22" t="n">
        <v>2022</v>
      </c>
      <c r="J1258" s="75" t="inlineStr">
        <is>
          <t>9785604726020</t>
        </is>
      </c>
      <c r="K1258" s="75" t="inlineStr">
        <is>
          <t>Книги</t>
        </is>
      </c>
      <c r="L1258" s="22">
        <f>ROUND(100-(F1260/(M1260/100)),0)</f>
        <v/>
      </c>
      <c r="M1258" s="105" t="n">
        <v>1329</v>
      </c>
      <c r="N1258" s="105" t="n">
        <v>1157</v>
      </c>
      <c r="O1258" s="20" t="inlineStr">
        <is>
          <t>https://magic-kniga.ru/items/39888</t>
        </is>
      </c>
      <c r="P1258" s="22" t="n">
        <v>450</v>
      </c>
      <c r="Q1258" s="66" t="inlineStr">
        <is>
          <t>Мало</t>
        </is>
      </c>
      <c r="R1258" s="20" t="n">
        <v>1</v>
      </c>
      <c r="V1258" s="36">
        <f>MATCH(R1260,discounts!A:A)</f>
        <v/>
      </c>
      <c r="W1258" s="36">
        <f>ADDRESS(V1260,$F$7+1,,,"discounts")</f>
        <v/>
      </c>
      <c r="X1258" s="36">
        <f>ROUND(IF(ISNA(IF($F$7=0,0,INDIRECT(W1260))),0,IF($F$7=0,0,INDIRECT(W1260))),0)</f>
        <v/>
      </c>
    </row>
    <row r="1259">
      <c r="B1259" s="86" t="n"/>
      <c r="C1259" s="22" t="n">
        <v>40100</v>
      </c>
      <c r="D1259" s="22" t="inlineStr">
        <is>
          <t>Стокер Брэм</t>
        </is>
      </c>
      <c r="E1259" s="22" t="inlineStr">
        <is>
          <t>Знаменитые обманщики</t>
        </is>
      </c>
      <c r="F1259" s="105">
        <f>ROUNDUP(N1261-(N1261/100*X1261),0)</f>
        <v/>
      </c>
      <c r="H1259" s="22" t="inlineStr">
        <is>
          <t>Magic-Kniga</t>
        </is>
      </c>
      <c r="I1259" s="22" t="n">
        <v>2020</v>
      </c>
      <c r="J1259" s="75" t="inlineStr">
        <is>
          <t>9785604441190</t>
        </is>
      </c>
      <c r="K1259" s="75" t="inlineStr">
        <is>
          <t>Книги</t>
        </is>
      </c>
      <c r="L1259" s="22">
        <f>ROUND(100-(F1261/(M1261/100)),0)</f>
        <v/>
      </c>
      <c r="M1259" s="105" t="n">
        <v>998</v>
      </c>
      <c r="N1259" s="105" t="n">
        <v>869</v>
      </c>
      <c r="O1259" s="20" t="inlineStr">
        <is>
          <t>https://magic-kniga.ru/items/40100</t>
        </is>
      </c>
      <c r="P1259" s="22" t="n">
        <v>141</v>
      </c>
      <c r="Q1259" s="66" t="inlineStr">
        <is>
          <t>Больше 50</t>
        </is>
      </c>
      <c r="R1259" s="20" t="n">
        <v>1</v>
      </c>
      <c r="V1259" s="36">
        <f>MATCH(R1261,discounts!A:A)</f>
        <v/>
      </c>
      <c r="W1259" s="36">
        <f>ADDRESS(V1261,$F$7+1,,,"discounts")</f>
        <v/>
      </c>
      <c r="X1259" s="36">
        <f>ROUND(IF(ISNA(IF($F$7=0,0,INDIRECT(W1261))),0,IF($F$7=0,0,INDIRECT(W1261))),0)</f>
        <v/>
      </c>
    </row>
    <row r="1260" ht="15" customHeight="1">
      <c r="B1260" s="88" t="inlineStr">
        <is>
          <t>Йога</t>
        </is>
      </c>
    </row>
    <row r="1261">
      <c r="B1261" s="86" t="n"/>
      <c r="C1261" s="22" t="n">
        <v>40316</v>
      </c>
      <c r="D1261" s="22" t="inlineStr">
        <is>
          <t>Саччидананда Йогешварар</t>
        </is>
      </c>
      <c r="E1261" s="22" t="inlineStr">
        <is>
          <t>Единство Дживы и Брахмана. Секрет Веданты. Ч. I. Саччидананда Йогешварар</t>
        </is>
      </c>
      <c r="F1261" s="105">
        <f>ROUNDUP(N1263-(N1263/100*X1263),0)</f>
        <v/>
      </c>
      <c r="H1261" s="22" t="inlineStr">
        <is>
          <t>Ганга</t>
        </is>
      </c>
      <c r="I1261" s="22" t="n">
        <v>2019</v>
      </c>
      <c r="J1261" s="75" t="inlineStr">
        <is>
          <t>9785907059771</t>
        </is>
      </c>
      <c r="K1261" s="75" t="inlineStr">
        <is>
          <t>Книги</t>
        </is>
      </c>
      <c r="L1261" s="22">
        <f>ROUND(100-(F1263/(M1263/100)),0)</f>
        <v/>
      </c>
      <c r="M1261" s="105" t="n">
        <v>1213</v>
      </c>
      <c r="N1261" s="105" t="n">
        <v>1056</v>
      </c>
      <c r="O1261" s="20" t="inlineStr">
        <is>
          <t>https://magic-kniga.ru/items/40316</t>
        </is>
      </c>
      <c r="Q1261" s="66" t="inlineStr">
        <is>
          <t>Мало</t>
        </is>
      </c>
      <c r="R1261" s="20" t="n">
        <v>5</v>
      </c>
      <c r="V1261" s="36">
        <f>MATCH(R1263,discounts!A:A)</f>
        <v/>
      </c>
      <c r="W1261" s="36">
        <f>ADDRESS(V1263,$F$7+1,,,"discounts")</f>
        <v/>
      </c>
      <c r="X1261" s="36">
        <f>ROUND(IF(ISNA(IF($F$7=0,0,INDIRECT(W1263))),0,IF($F$7=0,0,INDIRECT(W1263))),0)</f>
        <v/>
      </c>
    </row>
    <row r="1262">
      <c r="B1262" s="86" t="n"/>
      <c r="C1262" s="22" t="n">
        <v>26498</v>
      </c>
      <c r="D1262" s="22" t="inlineStr">
        <is>
          <t>Йогананда Парамаханса</t>
        </is>
      </c>
      <c r="E1262" s="22" t="inlineStr">
        <is>
          <t>Автобиография йога</t>
        </is>
      </c>
      <c r="F1262" s="105">
        <f>ROUNDUP(N1264-(N1264/100*X1264),0)</f>
        <v/>
      </c>
      <c r="H1262" s="22" t="inlineStr">
        <is>
          <t>Амрита-русь</t>
        </is>
      </c>
      <c r="I1262" s="22" t="n">
        <v>2019</v>
      </c>
      <c r="J1262" s="75" t="inlineStr">
        <is>
          <t>9785413016336</t>
        </is>
      </c>
      <c r="K1262" s="75" t="inlineStr">
        <is>
          <t>Книги</t>
        </is>
      </c>
      <c r="L1262" s="22">
        <f>ROUND(100-(F1264/(M1264/100)),0)</f>
        <v/>
      </c>
      <c r="M1262" s="105" t="n">
        <v>643</v>
      </c>
      <c r="N1262" s="105" t="n">
        <v>560</v>
      </c>
      <c r="O1262" s="20" t="inlineStr">
        <is>
          <t>https://magic-kniga.ru/items/26498</t>
        </is>
      </c>
      <c r="Q1262" s="66" t="inlineStr">
        <is>
          <t>Мало</t>
        </is>
      </c>
      <c r="R1262" s="20" t="n">
        <v>7</v>
      </c>
      <c r="V1262" s="36">
        <f>MATCH(R1264,discounts!A:A)</f>
        <v/>
      </c>
      <c r="W1262" s="36">
        <f>ADDRESS(V1264,$F$7+1,,,"discounts")</f>
        <v/>
      </c>
      <c r="X1262" s="36">
        <f>ROUND(IF(ISNA(IF($F$7=0,0,INDIRECT(W1264))),0,IF($F$7=0,0,INDIRECT(W1264))),0)</f>
        <v/>
      </c>
    </row>
    <row r="1263">
      <c r="B1263" s="86" t="n"/>
      <c r="C1263" s="22" t="n">
        <v>27100</v>
      </c>
      <c r="D1263" s="22" t="inlineStr">
        <is>
          <t>Козловский Анатолий</t>
        </is>
      </c>
      <c r="E1263" s="22" t="inlineStr">
        <is>
          <t>Йога специй</t>
        </is>
      </c>
      <c r="F1263" s="105">
        <f>ROUNDUP(N1265-(N1265/100*X1265),0)</f>
        <v/>
      </c>
      <c r="H1263" s="22" t="inlineStr">
        <is>
          <t>Magic-Kniga</t>
        </is>
      </c>
      <c r="I1263" s="22" t="n">
        <v>2016</v>
      </c>
      <c r="J1263" s="75" t="inlineStr">
        <is>
          <t>9785990732230</t>
        </is>
      </c>
      <c r="K1263" s="75" t="inlineStr">
        <is>
          <t>Книги</t>
        </is>
      </c>
      <c r="L1263" s="22">
        <f>ROUND(100-(F1265/(M1265/100)),0)</f>
        <v/>
      </c>
      <c r="M1263" s="105" t="n">
        <v>441</v>
      </c>
      <c r="N1263" s="105" t="n">
        <v>384</v>
      </c>
      <c r="O1263" s="20" t="inlineStr">
        <is>
          <t>https://magic-kniga.ru/items/27100</t>
        </is>
      </c>
      <c r="P1263" s="22" t="n">
        <v>115</v>
      </c>
      <c r="Q1263" s="66" t="inlineStr">
        <is>
          <t>Больше 10</t>
        </is>
      </c>
      <c r="R1263" s="20" t="n">
        <v>1</v>
      </c>
      <c r="V1263" s="36">
        <f>MATCH(R1265,discounts!A:A)</f>
        <v/>
      </c>
      <c r="W1263" s="36">
        <f>ADDRESS(V1265,$F$7+1,,,"discounts")</f>
        <v/>
      </c>
      <c r="X1263" s="36">
        <f>ROUND(IF(ISNA(IF($F$7=0,0,INDIRECT(W1265))),0,IF($F$7=0,0,INDIRECT(W1265))),0)</f>
        <v/>
      </c>
    </row>
    <row r="1264">
      <c r="B1264" s="86" t="n"/>
      <c r="C1264" s="22" t="n">
        <v>27606</v>
      </c>
      <c r="E1264" s="22" t="inlineStr">
        <is>
          <t>Йога. Книга знаний</t>
        </is>
      </c>
      <c r="F1264" s="105">
        <f>ROUNDUP(N1266-(N1266/100*X1266),0)</f>
        <v/>
      </c>
      <c r="H1264" s="22" t="inlineStr">
        <is>
          <t>Амрита-русь</t>
        </is>
      </c>
      <c r="I1264" s="22" t="n">
        <v>2017</v>
      </c>
      <c r="J1264" s="75" t="inlineStr">
        <is>
          <t>9785000537756</t>
        </is>
      </c>
      <c r="K1264" s="75" t="inlineStr">
        <is>
          <t>Книги</t>
        </is>
      </c>
      <c r="L1264" s="22">
        <f>ROUND(100-(F1266/(M1266/100)),0)</f>
        <v/>
      </c>
      <c r="M1264" s="105" t="n">
        <v>836</v>
      </c>
      <c r="N1264" s="105" t="n">
        <v>728</v>
      </c>
      <c r="O1264" s="20" t="inlineStr">
        <is>
          <t>https://magic-kniga.ru/items/27606</t>
        </is>
      </c>
      <c r="Q1264" s="66" t="inlineStr">
        <is>
          <t>Мало</t>
        </is>
      </c>
      <c r="R1264" s="20" t="n">
        <v>2</v>
      </c>
      <c r="V1264" s="36">
        <f>MATCH(R1266,discounts!A:A)</f>
        <v/>
      </c>
      <c r="W1264" s="36">
        <f>ADDRESS(V1266,$F$7+1,,,"discounts")</f>
        <v/>
      </c>
      <c r="X1264" s="36">
        <f>ROUND(IF(ISNA(IF($F$7=0,0,INDIRECT(W1266))),0,IF($F$7=0,0,INDIRECT(W1266))),0)</f>
        <v/>
      </c>
    </row>
    <row r="1265">
      <c r="B1265" s="86" t="n"/>
      <c r="C1265" s="22" t="n">
        <v>32300</v>
      </c>
      <c r="D1265" s="22" t="inlineStr">
        <is>
          <t>Раманантата Йог</t>
        </is>
      </c>
      <c r="E1265" s="22" t="inlineStr">
        <is>
          <t>Продвинутый курс Философии йогов</t>
        </is>
      </c>
      <c r="F1265" s="105">
        <f>ROUNDUP(N1267-(N1267/100*X1267),0)</f>
        <v/>
      </c>
      <c r="H1265" s="22" t="inlineStr">
        <is>
          <t>Magic-Kniga</t>
        </is>
      </c>
      <c r="I1265" s="22" t="n">
        <v>2018</v>
      </c>
      <c r="J1265" s="75" t="inlineStr">
        <is>
          <t>9785604125328</t>
        </is>
      </c>
      <c r="K1265" s="75" t="inlineStr">
        <is>
          <t>Книги</t>
        </is>
      </c>
      <c r="L1265" s="22">
        <f>ROUND(100-(F1267/(M1267/100)),0)</f>
        <v/>
      </c>
      <c r="M1265" s="105" t="n">
        <v>539</v>
      </c>
      <c r="N1265" s="105" t="n">
        <v>469</v>
      </c>
      <c r="O1265" s="20" t="inlineStr">
        <is>
          <t>https://magic-kniga.ru/items/32300</t>
        </is>
      </c>
      <c r="P1265" s="22" t="n">
        <v>164</v>
      </c>
      <c r="Q1265" s="66" t="inlineStr">
        <is>
          <t>Мало</t>
        </is>
      </c>
      <c r="R1265" s="20" t="n">
        <v>1</v>
      </c>
      <c r="V1265" s="36">
        <f>MATCH(R1267,discounts!A:A)</f>
        <v/>
      </c>
      <c r="W1265" s="36">
        <f>ADDRESS(V1267,$F$7+1,,,"discounts")</f>
        <v/>
      </c>
      <c r="X1265" s="36">
        <f>ROUND(IF(ISNA(IF($F$7=0,0,INDIRECT(W1267))),0,IF($F$7=0,0,INDIRECT(W1267))),0)</f>
        <v/>
      </c>
    </row>
    <row r="1266">
      <c r="B1266" s="86" t="n"/>
      <c r="C1266" s="22" t="n">
        <v>35002</v>
      </c>
      <c r="D1266" s="22" t="inlineStr">
        <is>
          <t>Раманантата Йог</t>
        </is>
      </c>
      <c r="E1266" s="22" t="inlineStr">
        <is>
          <t>Упражнения йоги для глаз</t>
        </is>
      </c>
      <c r="F1266" s="105">
        <f>ROUNDUP(N1268-(N1268/100*X1268),0)</f>
        <v/>
      </c>
      <c r="H1266" s="22" t="inlineStr">
        <is>
          <t>Magic-Kniga</t>
        </is>
      </c>
      <c r="I1266" s="22" t="n">
        <v>2019</v>
      </c>
      <c r="J1266" s="75" t="inlineStr">
        <is>
          <t>9785604235997</t>
        </is>
      </c>
      <c r="K1266" s="75" t="inlineStr">
        <is>
          <t>Книги</t>
        </is>
      </c>
      <c r="L1266" s="22">
        <f>ROUND(100-(F1268/(M1268/100)),0)</f>
        <v/>
      </c>
      <c r="M1266" s="105" t="n">
        <v>762</v>
      </c>
      <c r="N1266" s="105" t="n">
        <v>663</v>
      </c>
      <c r="O1266" s="20" t="inlineStr">
        <is>
          <t>https://magic-kniga.ru/items/35002</t>
        </is>
      </c>
      <c r="P1266" s="22" t="n">
        <v>208</v>
      </c>
      <c r="Q1266" s="66" t="inlineStr">
        <is>
          <t>Больше 10</t>
        </is>
      </c>
      <c r="R1266" s="20" t="n">
        <v>1</v>
      </c>
      <c r="V1266" s="36">
        <f>MATCH(R1268,discounts!A:A)</f>
        <v/>
      </c>
      <c r="W1266" s="36">
        <f>ADDRESS(V1268,$F$7+1,,,"discounts")</f>
        <v/>
      </c>
      <c r="X1266" s="36">
        <f>ROUND(IF(ISNA(IF($F$7=0,0,INDIRECT(W1268))),0,IF($F$7=0,0,INDIRECT(W1268))),0)</f>
        <v/>
      </c>
    </row>
    <row r="1267">
      <c r="B1267" s="86" t="n"/>
      <c r="C1267" s="22" t="n">
        <v>35111</v>
      </c>
      <c r="D1267" s="22" t="inlineStr">
        <is>
          <t>Наталья Кайрос</t>
        </is>
      </c>
      <c r="E1267" s="22" t="inlineStr">
        <is>
          <t>Випассана: опыт внутреннего путешествия</t>
        </is>
      </c>
      <c r="F1267" s="105">
        <f>ROUNDUP(N1269-(N1269/100*X1269),0)</f>
        <v/>
      </c>
      <c r="H1267" s="22" t="inlineStr">
        <is>
          <t>Magic-Kniga</t>
        </is>
      </c>
      <c r="I1267" s="22" t="n">
        <v>2019</v>
      </c>
      <c r="J1267" s="75" t="inlineStr">
        <is>
          <t>9785604235942</t>
        </is>
      </c>
      <c r="K1267" s="75" t="inlineStr">
        <is>
          <t>Книги</t>
        </is>
      </c>
      <c r="L1267" s="22">
        <f>ROUND(100-(F1269/(M1269/100)),0)</f>
        <v/>
      </c>
      <c r="M1267" s="105" t="n">
        <v>352</v>
      </c>
      <c r="N1267" s="105" t="n">
        <v>307</v>
      </c>
      <c r="O1267" s="20" t="inlineStr">
        <is>
          <t>https://magic-kniga.ru/items/35111</t>
        </is>
      </c>
      <c r="P1267" s="22" t="n">
        <v>274</v>
      </c>
      <c r="Q1267" s="66" t="inlineStr">
        <is>
          <t>Мало</t>
        </is>
      </c>
      <c r="R1267" s="20" t="n">
        <v>1</v>
      </c>
      <c r="V1267" s="36">
        <f>MATCH(R1269,discounts!A:A)</f>
        <v/>
      </c>
      <c r="W1267" s="36">
        <f>ADDRESS(V1269,$F$7+1,,,"discounts")</f>
        <v/>
      </c>
      <c r="X1267" s="36">
        <f>ROUND(IF(ISNA(IF($F$7=0,0,INDIRECT(W1269))),0,IF($F$7=0,0,INDIRECT(W1269))),0)</f>
        <v/>
      </c>
    </row>
    <row r="1268">
      <c r="B1268" s="86" t="n"/>
      <c r="C1268" s="22" t="n">
        <v>36134</v>
      </c>
      <c r="D1268" s="22" t="inlineStr">
        <is>
          <t>Гушар А.</t>
        </is>
      </c>
      <c r="E1268" s="22" t="inlineStr">
        <is>
          <t>Телесные практики в интегральной йоге</t>
        </is>
      </c>
      <c r="F1268" s="105">
        <f>ROUNDUP(N1270-(N1270/100*X1270),0)</f>
        <v/>
      </c>
      <c r="H1268" s="22" t="inlineStr">
        <is>
          <t>Профит-Стайл</t>
        </is>
      </c>
      <c r="I1268" s="22" t="n">
        <v>2018</v>
      </c>
      <c r="J1268" s="75" t="inlineStr">
        <is>
          <t>9785988574095</t>
        </is>
      </c>
      <c r="K1268" s="75" t="inlineStr">
        <is>
          <t>Книги</t>
        </is>
      </c>
      <c r="L1268" s="22">
        <f>ROUND(100-(F1270/(M1270/100)),0)</f>
        <v/>
      </c>
      <c r="M1268" s="105" t="n">
        <v>287</v>
      </c>
      <c r="N1268" s="105" t="n">
        <v>250</v>
      </c>
      <c r="O1268" s="20" t="inlineStr">
        <is>
          <t>https://magic-kniga.ru/items/36134</t>
        </is>
      </c>
      <c r="Q1268" s="66" t="inlineStr">
        <is>
          <t>Мало</t>
        </is>
      </c>
      <c r="R1268" s="20" t="n">
        <v>3</v>
      </c>
      <c r="V1268" s="36">
        <f>MATCH(R1270,discounts!A:A)</f>
        <v/>
      </c>
      <c r="W1268" s="36">
        <f>ADDRESS(V1270,$F$7+1,,,"discounts")</f>
        <v/>
      </c>
      <c r="X1268" s="36">
        <f>ROUND(IF(ISNA(IF($F$7=0,0,INDIRECT(W1270))),0,IF($F$7=0,0,INDIRECT(W1270))),0)</f>
        <v/>
      </c>
    </row>
    <row r="1269">
      <c r="B1269" s="86" t="n"/>
      <c r="C1269" s="22" t="n">
        <v>30913</v>
      </c>
      <c r="E1269" s="22" t="inlineStr">
        <is>
          <t>Йога - начни свой путь. Асаны, дыхание, медитации</t>
        </is>
      </c>
      <c r="F1269" s="105">
        <f>ROUNDUP(N1271-(N1271/100*X1271),0)</f>
        <v/>
      </c>
      <c r="H1269" s="22" t="inlineStr">
        <is>
          <t>Весь</t>
        </is>
      </c>
      <c r="I1269" s="22" t="n">
        <v>2017</v>
      </c>
      <c r="J1269" s="75" t="inlineStr">
        <is>
          <t>9785957332527</t>
        </is>
      </c>
      <c r="K1269" s="75" t="inlineStr">
        <is>
          <t>Книги</t>
        </is>
      </c>
      <c r="L1269" s="22">
        <f>ROUND(100-(F1271/(M1271/100)),0)</f>
        <v/>
      </c>
      <c r="M1269" s="105" t="n">
        <v>692</v>
      </c>
      <c r="N1269" s="105" t="n">
        <v>603</v>
      </c>
      <c r="O1269" s="20" t="inlineStr">
        <is>
          <t>https://magic-kniga.ru/items/30913</t>
        </is>
      </c>
      <c r="Q1269" s="66" t="inlineStr">
        <is>
          <t>Мало</t>
        </is>
      </c>
      <c r="R1269" s="20" t="n">
        <v>2</v>
      </c>
      <c r="V1269" s="36">
        <f>MATCH(R1271,discounts!A:A)</f>
        <v/>
      </c>
      <c r="W1269" s="36">
        <f>ADDRESS(V1271,$F$7+1,,,"discounts")</f>
        <v/>
      </c>
      <c r="X1269" s="36">
        <f>ROUND(IF(ISNA(IF($F$7=0,0,INDIRECT(W1271))),0,IF($F$7=0,0,INDIRECT(W1271))),0)</f>
        <v/>
      </c>
    </row>
    <row r="1270">
      <c r="B1270" s="86" t="n"/>
      <c r="C1270" s="22" t="n">
        <v>30980</v>
      </c>
      <c r="D1270" s="22" t="inlineStr">
        <is>
          <t>Брюс Янг</t>
        </is>
      </c>
      <c r="E1270" s="22" t="inlineStr">
        <is>
          <t>Великий йогин и его ученик</t>
        </is>
      </c>
      <c r="F1270" s="105">
        <f>ROUNDUP(N1272-(N1272/100*X1272),0)</f>
        <v/>
      </c>
      <c r="H1270" s="22" t="inlineStr">
        <is>
          <t>Ганга</t>
        </is>
      </c>
      <c r="I1270" s="22" t="n">
        <v>2018</v>
      </c>
      <c r="J1270" s="75" t="inlineStr">
        <is>
          <t>9785604000304</t>
        </is>
      </c>
      <c r="K1270" s="75" t="inlineStr">
        <is>
          <t>Книги</t>
        </is>
      </c>
      <c r="L1270" s="22">
        <f>ROUND(100-(F1272/(M1272/100)),0)</f>
        <v/>
      </c>
      <c r="M1270" s="105" t="n">
        <v>956</v>
      </c>
      <c r="N1270" s="105" t="n">
        <v>832</v>
      </c>
      <c r="O1270" s="20" t="inlineStr">
        <is>
          <t>https://magic-kniga.ru/items/30980</t>
        </is>
      </c>
      <c r="Q1270" s="66" t="inlineStr">
        <is>
          <t>Мало</t>
        </is>
      </c>
      <c r="R1270" s="20" t="n">
        <v>6</v>
      </c>
      <c r="V1270" s="36">
        <f>MATCH(R1272,discounts!A:A)</f>
        <v/>
      </c>
      <c r="W1270" s="36">
        <f>ADDRESS(V1272,$F$7+1,,,"discounts")</f>
        <v/>
      </c>
      <c r="X1270" s="36">
        <f>ROUND(IF(ISNA(IF($F$7=0,0,INDIRECT(W1272))),0,IF($F$7=0,0,INDIRECT(W1272))),0)</f>
        <v/>
      </c>
    </row>
    <row r="1271" ht="15" customHeight="1">
      <c r="B1271" s="88" t="inlineStr">
        <is>
          <t>Исцеление</t>
        </is>
      </c>
    </row>
    <row r="1272">
      <c r="B1272" s="86" t="n"/>
      <c r="C1272" s="22" t="n">
        <v>29993</v>
      </c>
      <c r="D1272" s="22" t="inlineStr">
        <is>
          <t>Лад Владимир</t>
        </is>
      </c>
      <c r="E1272" s="22" t="inlineStr">
        <is>
          <t>Печень. Профилактика и лечение заболеваний</t>
        </is>
      </c>
      <c r="F1272" s="105">
        <f>ROUNDUP(N1274-(N1274/100*X1274),0)</f>
        <v/>
      </c>
      <c r="H1272" s="22" t="inlineStr">
        <is>
          <t>Диля</t>
        </is>
      </c>
      <c r="I1272" s="22" t="n">
        <v>2017</v>
      </c>
      <c r="J1272" s="75" t="inlineStr">
        <is>
          <t>9785423603373</t>
        </is>
      </c>
      <c r="K1272" s="75" t="inlineStr">
        <is>
          <t>Книги</t>
        </is>
      </c>
      <c r="L1272" s="22">
        <f>ROUND(100-(F1274/(M1274/100)),0)</f>
        <v/>
      </c>
      <c r="M1272" s="105" t="n">
        <v>380</v>
      </c>
      <c r="N1272" s="105" t="n">
        <v>331</v>
      </c>
      <c r="O1272" s="20" t="inlineStr">
        <is>
          <t>https://magic-kniga.ru/items/29993</t>
        </is>
      </c>
      <c r="Q1272" s="66" t="inlineStr">
        <is>
          <t>Мало</t>
        </is>
      </c>
      <c r="R1272" s="20" t="n">
        <v>5</v>
      </c>
      <c r="V1272" s="36">
        <f>MATCH(R1274,discounts!A:A)</f>
        <v/>
      </c>
      <c r="W1272" s="36">
        <f>ADDRESS(V1274,$F$7+1,,,"discounts")</f>
        <v/>
      </c>
      <c r="X1272" s="36">
        <f>ROUND(IF(ISNA(IF($F$7=0,0,INDIRECT(W1274))),0,IF($F$7=0,0,INDIRECT(W1274))),0)</f>
        <v/>
      </c>
    </row>
    <row r="1273">
      <c r="B1273" s="86" t="n"/>
      <c r="C1273" s="22" t="n">
        <v>30476</v>
      </c>
      <c r="D1273" s="22" t="inlineStr">
        <is>
          <t>Егорова</t>
        </is>
      </c>
      <c r="E1273" s="22" t="inlineStr">
        <is>
          <t>Искусство быть здоровым. Рекомендации целителя Бориса Голдовского</t>
        </is>
      </c>
      <c r="F1273" s="105">
        <f>ROUNDUP(N1275-(N1275/100*X1275),0)</f>
        <v/>
      </c>
      <c r="H1273" s="22" t="inlineStr">
        <is>
          <t>Весь</t>
        </is>
      </c>
      <c r="I1273" s="22" t="n">
        <v>2017</v>
      </c>
      <c r="J1273" s="75" t="inlineStr">
        <is>
          <t>9785957332107</t>
        </is>
      </c>
      <c r="K1273" s="75" t="inlineStr">
        <is>
          <t>Книги</t>
        </is>
      </c>
      <c r="L1273" s="22">
        <f>ROUND(100-(F1275/(M1275/100)),0)</f>
        <v/>
      </c>
      <c r="M1273" s="105" t="n">
        <v>465</v>
      </c>
      <c r="N1273" s="105" t="n">
        <v>405</v>
      </c>
      <c r="O1273" s="20" t="inlineStr">
        <is>
          <t>https://magic-kniga.ru/items/30476</t>
        </is>
      </c>
      <c r="Q1273" s="66" t="inlineStr">
        <is>
          <t>Мало</t>
        </is>
      </c>
      <c r="R1273" s="20" t="n">
        <v>2</v>
      </c>
      <c r="V1273" s="36">
        <f>MATCH(R1275,discounts!A:A)</f>
        <v/>
      </c>
      <c r="W1273" s="36">
        <f>ADDRESS(V1275,$F$7+1,,,"discounts")</f>
        <v/>
      </c>
      <c r="X1273" s="36">
        <f>ROUND(IF(ISNA(IF($F$7=0,0,INDIRECT(W1275))),0,IF($F$7=0,0,INDIRECT(W1275))),0)</f>
        <v/>
      </c>
    </row>
    <row r="1274">
      <c r="B1274" s="86" t="n"/>
      <c r="C1274" s="22" t="n">
        <v>39297</v>
      </c>
      <c r="D1274" s="22" t="inlineStr">
        <is>
          <t>Боррель Мари</t>
        </is>
      </c>
      <c r="E1274" s="22" t="inlineStr">
        <is>
          <t>Натуральные обезболивающие</t>
        </is>
      </c>
      <c r="F1274" s="105">
        <f>ROUNDUP(N1276-(N1276/100*X1276),0)</f>
        <v/>
      </c>
      <c r="H1274" s="22" t="inlineStr">
        <is>
          <t>Энигма</t>
        </is>
      </c>
      <c r="I1274" s="22" t="n">
        <v>2019</v>
      </c>
      <c r="J1274" s="75" t="inlineStr">
        <is>
          <t>9785946982887</t>
        </is>
      </c>
      <c r="K1274" s="75" t="inlineStr">
        <is>
          <t>Книги</t>
        </is>
      </c>
      <c r="L1274" s="22">
        <f>ROUND(100-(F1276/(M1276/100)),0)</f>
        <v/>
      </c>
      <c r="M1274" s="105" t="n">
        <v>7746</v>
      </c>
      <c r="N1274" s="105" t="n">
        <v>6740</v>
      </c>
      <c r="O1274" s="20" t="inlineStr">
        <is>
          <t>https://magic-kniga.ru/items/39297</t>
        </is>
      </c>
      <c r="Q1274" s="66" t="inlineStr">
        <is>
          <t>Мало</t>
        </is>
      </c>
      <c r="R1274" s="20" t="n">
        <v>9</v>
      </c>
      <c r="V1274" s="36">
        <f>MATCH(R1276,discounts!A:A)</f>
        <v/>
      </c>
      <c r="W1274" s="36">
        <f>ADDRESS(V1276,$F$7+1,,,"discounts")</f>
        <v/>
      </c>
      <c r="X1274" s="36">
        <f>ROUND(IF(ISNA(IF($F$7=0,0,INDIRECT(W1276))),0,IF($F$7=0,0,INDIRECT(W1276))),0)</f>
        <v/>
      </c>
    </row>
    <row r="1275">
      <c r="B1275" s="86" t="n"/>
      <c r="C1275" s="22" t="n">
        <v>39490</v>
      </c>
      <c r="D1275" s="22" t="inlineStr">
        <is>
          <t>Кибардин Геннадий Михайлович</t>
        </is>
      </c>
      <c r="E1275" s="22" t="inlineStr">
        <is>
          <t>Что мы пьем? Правда о воде</t>
        </is>
      </c>
      <c r="F1275" s="105">
        <f>ROUNDUP(N1277-(N1277/100*X1277),0)</f>
        <v/>
      </c>
      <c r="H1275" s="22" t="inlineStr">
        <is>
          <t>Амрита-русь</t>
        </is>
      </c>
      <c r="I1275" s="22" t="n">
        <v>2020</v>
      </c>
      <c r="J1275" s="75" t="inlineStr">
        <is>
          <t>9785000536155</t>
        </is>
      </c>
      <c r="K1275" s="75" t="inlineStr">
        <is>
          <t>Книги</t>
        </is>
      </c>
      <c r="L1275" s="22">
        <f>ROUND(100-(F1277/(M1277/100)),0)</f>
        <v/>
      </c>
      <c r="M1275" s="105" t="n">
        <v>565</v>
      </c>
      <c r="N1275" s="105" t="n">
        <v>492</v>
      </c>
      <c r="O1275" s="20" t="inlineStr">
        <is>
          <t>https://magic-kniga.ru/items/39490</t>
        </is>
      </c>
      <c r="Q1275" s="66" t="inlineStr">
        <is>
          <t>Мало</t>
        </is>
      </c>
      <c r="R1275" s="20" t="n">
        <v>5</v>
      </c>
      <c r="V1275" s="36">
        <f>MATCH(R1277,discounts!A:A)</f>
        <v/>
      </c>
      <c r="W1275" s="36">
        <f>ADDRESS(V1277,$F$7+1,,,"discounts")</f>
        <v/>
      </c>
      <c r="X1275" s="36">
        <f>ROUND(IF(ISNA(IF($F$7=0,0,INDIRECT(W1277))),0,IF($F$7=0,0,INDIRECT(W1277))),0)</f>
        <v/>
      </c>
    </row>
    <row r="1276">
      <c r="B1276" s="86" t="n"/>
      <c r="C1276" s="22" t="n">
        <v>39527</v>
      </c>
      <c r="D1276" s="22" t="inlineStr">
        <is>
          <t>Медведева Ирина</t>
        </is>
      </c>
      <c r="E1276" s="22" t="inlineStr">
        <is>
          <t>Кошка-Целитель. Древние и современные методы фелинотерапии</t>
        </is>
      </c>
      <c r="F1276" s="105">
        <f>ROUNDUP(N1278-(N1278/100*X1278),0)</f>
        <v/>
      </c>
      <c r="H1276" s="22" t="inlineStr">
        <is>
          <t>Амрита-русь</t>
        </is>
      </c>
      <c r="I1276" s="22" t="n">
        <v>2019</v>
      </c>
      <c r="J1276" s="75" t="inlineStr">
        <is>
          <t>9785413021545</t>
        </is>
      </c>
      <c r="K1276" s="75" t="inlineStr">
        <is>
          <t>Книги</t>
        </is>
      </c>
      <c r="L1276" s="22">
        <f>ROUND(100-(F1278/(M1278/100)),0)</f>
        <v/>
      </c>
      <c r="M1276" s="105" t="n">
        <v>876</v>
      </c>
      <c r="N1276" s="105" t="n">
        <v>763</v>
      </c>
      <c r="O1276" s="20" t="inlineStr">
        <is>
          <t>https://magic-kniga.ru/items/39527</t>
        </is>
      </c>
      <c r="Q1276" s="66" t="inlineStr">
        <is>
          <t>Мало</t>
        </is>
      </c>
      <c r="R1276" s="20" t="n">
        <v>3</v>
      </c>
      <c r="V1276" s="36">
        <f>MATCH(R1278,discounts!A:A)</f>
        <v/>
      </c>
      <c r="W1276" s="36">
        <f>ADDRESS(V1278,$F$7+1,,,"discounts")</f>
        <v/>
      </c>
      <c r="X1276" s="36">
        <f>ROUND(IF(ISNA(IF($F$7=0,0,INDIRECT(W1278))),0,IF($F$7=0,0,INDIRECT(W1278))),0)</f>
        <v/>
      </c>
    </row>
    <row r="1277">
      <c r="B1277" s="86" t="n"/>
      <c r="C1277" s="22" t="n">
        <v>40314</v>
      </c>
      <c r="D1277" s="22" t="inlineStr">
        <is>
          <t>Лурье Элен</t>
        </is>
      </c>
      <c r="E1277" s="22" t="inlineStr">
        <is>
          <t>Здоровье без лекарств. 190 натуральных рецептов от всех болезней</t>
        </is>
      </c>
      <c r="F1277" s="105">
        <f>ROUNDUP(N1279-(N1279/100*X1279),0)</f>
        <v/>
      </c>
      <c r="H1277" s="22" t="inlineStr">
        <is>
          <t>Библос</t>
        </is>
      </c>
      <c r="I1277" s="22" t="n">
        <v>2020</v>
      </c>
      <c r="J1277" s="75" t="inlineStr">
        <is>
          <t>9785905641602</t>
        </is>
      </c>
      <c r="K1277" s="75" t="inlineStr">
        <is>
          <t>Книги</t>
        </is>
      </c>
      <c r="L1277" s="22">
        <f>ROUND(100-(F1279/(M1279/100)),0)</f>
        <v/>
      </c>
      <c r="M1277" s="105" t="n">
        <v>4579</v>
      </c>
      <c r="N1277" s="105" t="n">
        <v>3984</v>
      </c>
      <c r="O1277" s="20" t="inlineStr">
        <is>
          <t>https://magic-kniga.ru/items/40314</t>
        </is>
      </c>
      <c r="Q1277" s="66" t="inlineStr">
        <is>
          <t>Мало</t>
        </is>
      </c>
      <c r="R1277" s="20" t="n">
        <v>5</v>
      </c>
      <c r="S1277" s="22" t="n">
        <v>12</v>
      </c>
      <c r="V1277" s="36">
        <f>MATCH(R1279,discounts!A:A)</f>
        <v/>
      </c>
      <c r="W1277" s="36">
        <f>ADDRESS(V1279,$F$7+1,,,"discounts")</f>
        <v/>
      </c>
      <c r="X1277" s="36">
        <f>ROUND(IF(ISNA(IF($F$7=0,0,INDIRECT(W1279))),0,IF($F$7=0,0,INDIRECT(W1279))),0)</f>
        <v/>
      </c>
    </row>
    <row r="1278">
      <c r="B1278" s="86" t="n"/>
      <c r="C1278" s="22" t="n">
        <v>26181</v>
      </c>
      <c r="D1278" s="22" t="inlineStr">
        <is>
          <t>Пономарев П. Л.</t>
        </is>
      </c>
      <c r="E1278" s="22" t="inlineStr">
        <is>
          <t>Практики исцеления</t>
        </is>
      </c>
      <c r="F1278" s="105">
        <f>ROUNDUP(N1280-(N1280/100*X1280),0)</f>
        <v/>
      </c>
      <c r="H1278" s="22" t="inlineStr">
        <is>
          <t>Беловодье</t>
        </is>
      </c>
      <c r="I1278" s="22" t="n">
        <v>2018</v>
      </c>
      <c r="J1278" s="75" t="inlineStr">
        <is>
          <t>9785934542383</t>
        </is>
      </c>
      <c r="K1278" s="75" t="inlineStr">
        <is>
          <t>Книги</t>
        </is>
      </c>
      <c r="L1278" s="22">
        <f>ROUND(100-(F1280/(M1280/100)),0)</f>
        <v/>
      </c>
      <c r="M1278" s="105" t="n">
        <v>520</v>
      </c>
      <c r="N1278" s="105" t="n">
        <v>453</v>
      </c>
      <c r="O1278" s="20" t="inlineStr">
        <is>
          <t>https://magic-kniga.ru/items/26181</t>
        </is>
      </c>
      <c r="Q1278" s="66" t="inlineStr">
        <is>
          <t>Мало</t>
        </is>
      </c>
      <c r="R1278" s="20" t="n">
        <v>6</v>
      </c>
      <c r="V1278" s="36">
        <f>MATCH(R1280,discounts!A:A)</f>
        <v/>
      </c>
      <c r="W1278" s="36">
        <f>ADDRESS(V1280,$F$7+1,,,"discounts")</f>
        <v/>
      </c>
      <c r="X1278" s="36">
        <f>ROUND(IF(ISNA(IF($F$7=0,0,INDIRECT(W1280))),0,IF($F$7=0,0,INDIRECT(W1280))),0)</f>
        <v/>
      </c>
    </row>
    <row r="1279">
      <c r="B1279" s="86" t="n"/>
      <c r="C1279" s="22" t="n">
        <v>26414</v>
      </c>
      <c r="D1279" s="22" t="inlineStr">
        <is>
          <t>Куприянова А.</t>
        </is>
      </c>
      <c r="E1279" s="22" t="inlineStr">
        <is>
          <t>Как продлить жизнь и сохранить здоровье</t>
        </is>
      </c>
      <c r="F1279" s="105">
        <f>ROUNDUP(N1281-(N1281/100*X1281),0)</f>
        <v/>
      </c>
      <c r="H1279" s="22" t="inlineStr">
        <is>
          <t>Виват</t>
        </is>
      </c>
      <c r="I1279" s="22" t="n">
        <v>2016</v>
      </c>
      <c r="J1279" s="75" t="inlineStr">
        <is>
          <t>9786176907817</t>
        </is>
      </c>
      <c r="K1279" s="75" t="inlineStr">
        <is>
          <t>Книги</t>
        </is>
      </c>
      <c r="L1279" s="22">
        <f>ROUND(100-(F1281/(M1281/100)),0)</f>
        <v/>
      </c>
      <c r="M1279" s="105" t="n">
        <v>382</v>
      </c>
      <c r="N1279" s="105" t="n">
        <v>333</v>
      </c>
      <c r="O1279" s="20" t="inlineStr">
        <is>
          <t>https://magic-kniga.ru/items/26414</t>
        </is>
      </c>
      <c r="Q1279" s="66" t="inlineStr">
        <is>
          <t>Мало</t>
        </is>
      </c>
      <c r="R1279" s="20" t="n">
        <v>5</v>
      </c>
      <c r="V1279" s="36">
        <f>MATCH(R1281,discounts!A:A)</f>
        <v/>
      </c>
      <c r="W1279" s="36">
        <f>ADDRESS(V1281,$F$7+1,,,"discounts")</f>
        <v/>
      </c>
      <c r="X1279" s="36">
        <f>ROUND(IF(ISNA(IF($F$7=0,0,INDIRECT(W1281))),0,IF($F$7=0,0,INDIRECT(W1281))),0)</f>
        <v/>
      </c>
    </row>
    <row r="1280" ht="15" customHeight="1">
      <c r="B1280" s="88" t="inlineStr">
        <is>
          <t>Спиритизм</t>
        </is>
      </c>
    </row>
    <row r="1281">
      <c r="B1281" s="86" t="n"/>
      <c r="C1281" s="22" t="n">
        <v>29000</v>
      </c>
      <c r="D1281" s="22" t="inlineStr">
        <is>
          <t>Джон Ди</t>
        </is>
      </c>
      <c r="E1281" s="22" t="inlineStr">
        <is>
          <t>Дневники Джона Ди. Том III. Книга Еноха</t>
        </is>
      </c>
      <c r="F1281" s="105">
        <f>ROUNDUP(N1283-(N1283/100*X1283),0)</f>
        <v/>
      </c>
      <c r="H1281" s="22" t="inlineStr">
        <is>
          <t>Magic-Kniga</t>
        </is>
      </c>
      <c r="I1281" s="22" t="n">
        <v>2016</v>
      </c>
      <c r="J1281" s="75" t="inlineStr">
        <is>
          <t>9785990732292</t>
        </is>
      </c>
      <c r="K1281" s="75" t="inlineStr">
        <is>
          <t>Книги</t>
        </is>
      </c>
      <c r="L1281" s="22">
        <f>ROUND(100-(F1283/(M1283/100)),0)</f>
        <v/>
      </c>
      <c r="M1281" s="105" t="n">
        <v>1502</v>
      </c>
      <c r="N1281" s="105" t="n">
        <v>1307</v>
      </c>
      <c r="O1281" s="20" t="inlineStr">
        <is>
          <t>https://magic-kniga.ru/items/29000</t>
        </is>
      </c>
      <c r="P1281" s="22" t="n">
        <v>406</v>
      </c>
      <c r="Q1281" s="66" t="inlineStr">
        <is>
          <t>Больше 10</t>
        </is>
      </c>
      <c r="R1281" s="20" t="n">
        <v>1</v>
      </c>
      <c r="V1281" s="36">
        <f>MATCH(R1283,discounts!A:A)</f>
        <v/>
      </c>
      <c r="W1281" s="36">
        <f>ADDRESS(V1283,$F$7+1,,,"discounts")</f>
        <v/>
      </c>
      <c r="X1281" s="36">
        <f>ROUND(_xlfn.SINGLE(IF(ISNA(_xlfn.SINGLE(IF($F$7=0,0,INDIRECT(W1283)))),0,IF($F$7=0,0,INDIRECT(W1283)))),0)</f>
        <v/>
      </c>
    </row>
    <row r="1282">
      <c r="B1282" s="86" t="n"/>
      <c r="C1282" s="22" t="n">
        <v>40001</v>
      </c>
      <c r="D1282" s="22" t="inlineStr">
        <is>
          <t>Ходсон Ричард</t>
        </is>
      </c>
      <c r="E1282" s="22" t="inlineStr">
        <is>
          <t>О некоторых феноменах транса</t>
        </is>
      </c>
      <c r="F1282" s="105">
        <f>ROUNDUP(N1284-(N1284/100*X1284),0)</f>
        <v/>
      </c>
      <c r="H1282" s="22" t="inlineStr">
        <is>
          <t>Magic-Kniga</t>
        </is>
      </c>
      <c r="I1282" s="22" t="n">
        <v>2020</v>
      </c>
      <c r="J1282" s="75" t="inlineStr">
        <is>
          <t>9785604395387</t>
        </is>
      </c>
      <c r="K1282" s="75" t="inlineStr">
        <is>
          <t>Книги</t>
        </is>
      </c>
      <c r="L1282" s="22">
        <f>ROUND(100-(F1284/(M1284/100)),0)</f>
        <v/>
      </c>
      <c r="M1282" s="105" t="n">
        <v>674</v>
      </c>
      <c r="N1282" s="105" t="n">
        <v>587</v>
      </c>
      <c r="O1282" s="20" t="inlineStr">
        <is>
          <t>https://magic-kniga.ru/items/40001</t>
        </is>
      </c>
      <c r="P1282" s="22" t="n">
        <v>237</v>
      </c>
      <c r="Q1282" s="66" t="inlineStr">
        <is>
          <t>Мало</t>
        </is>
      </c>
      <c r="R1282" s="20" t="n">
        <v>1</v>
      </c>
      <c r="V1282" s="36">
        <f>MATCH(R1284,discounts!A:A)</f>
        <v/>
      </c>
      <c r="W1282" s="36">
        <f>ADDRESS(V1284,$F$7+1,,,"discounts")</f>
        <v/>
      </c>
      <c r="X1282" s="36">
        <f>ROUND(_xlfn.SINGLE(IF(ISNA(_xlfn.SINGLE(IF($F$7=0,0,INDIRECT(W1284)))),0,IF($F$7=0,0,INDIRECT(W1284)))),0)</f>
        <v/>
      </c>
    </row>
    <row r="1283">
      <c r="B1283" s="86" t="n"/>
      <c r="C1283" s="22" t="n">
        <v>33333</v>
      </c>
      <c r="D1283" s="22" t="inlineStr">
        <is>
          <t>Конан-Дойл Артур</t>
        </is>
      </c>
      <c r="E1283" s="22" t="inlineStr">
        <is>
          <t>Записки о спиритизме</t>
        </is>
      </c>
      <c r="F1283" s="105">
        <f>ROUNDUP(N1285-(N1285/100*X1285),0)</f>
        <v/>
      </c>
      <c r="H1283" s="22" t="inlineStr">
        <is>
          <t>Magic-Kniga</t>
        </is>
      </c>
      <c r="I1283" s="22" t="n">
        <v>2018</v>
      </c>
      <c r="J1283" s="75" t="inlineStr">
        <is>
          <t>9785604156445</t>
        </is>
      </c>
      <c r="K1283" s="75" t="inlineStr">
        <is>
          <t>Книги</t>
        </is>
      </c>
      <c r="L1283" s="22">
        <f>ROUND(100-(F1285/(M1285/100)),0)</f>
        <v/>
      </c>
      <c r="M1283" s="105" t="n">
        <v>750</v>
      </c>
      <c r="N1283" s="105" t="n">
        <v>653</v>
      </c>
      <c r="O1283" s="20" t="inlineStr">
        <is>
          <t>https://magic-kniga.ru/items/33333</t>
        </is>
      </c>
      <c r="P1283" s="22" t="n">
        <v>169</v>
      </c>
      <c r="Q1283" s="66" t="inlineStr">
        <is>
          <t>Мало</t>
        </is>
      </c>
      <c r="R1283" s="20" t="n">
        <v>1</v>
      </c>
      <c r="V1283" s="36">
        <f>MATCH(R1285,discounts!A:A)</f>
        <v/>
      </c>
      <c r="W1283" s="36">
        <f>ADDRESS(V1285,$F$7+1,,,"discounts")</f>
        <v/>
      </c>
      <c r="X1283" s="36">
        <f>ROUND(_xlfn.SINGLE(IF(ISNA(_xlfn.SINGLE(IF($F$7=0,0,INDIRECT(W1285)))),0,IF($F$7=0,0,INDIRECT(W1285)))),0)</f>
        <v/>
      </c>
    </row>
    <row r="1284" ht="15" customHeight="1">
      <c r="B1284" s="88" t="inlineStr">
        <is>
          <t>Астральные путешествия</t>
        </is>
      </c>
    </row>
    <row r="1285">
      <c r="B1285" s="86" t="n"/>
      <c r="C1285" s="22" t="n">
        <v>29576</v>
      </c>
      <c r="E1285" s="22" t="inlineStr">
        <is>
          <t>Моделирование будущего во сне. Уникальные практики для развития супервозможностей</t>
        </is>
      </c>
      <c r="F1285" s="105">
        <f>ROUNDUP(N1287-(N1287/100*X1287),0)</f>
        <v/>
      </c>
      <c r="H1285" s="22" t="inlineStr">
        <is>
          <t>АСТ</t>
        </is>
      </c>
      <c r="I1285" s="22" t="n">
        <v>2014</v>
      </c>
      <c r="J1285" s="75" t="inlineStr">
        <is>
          <t>9785170945450</t>
        </is>
      </c>
      <c r="K1285" s="75" t="inlineStr">
        <is>
          <t>Книги</t>
        </is>
      </c>
      <c r="L1285" s="22">
        <f>ROUND(100-(F1287/(M1287/100)),0)</f>
        <v/>
      </c>
      <c r="M1285" s="105" t="n">
        <v>445</v>
      </c>
      <c r="N1285" s="105" t="n">
        <v>388</v>
      </c>
      <c r="O1285" s="20" t="inlineStr">
        <is>
          <t>https://magic-kniga.ru/items/29576</t>
        </is>
      </c>
      <c r="Q1285" s="66" t="inlineStr">
        <is>
          <t>Мало</t>
        </is>
      </c>
      <c r="R1285" s="20" t="n">
        <v>5</v>
      </c>
      <c r="V1285" s="36">
        <f>MATCH(R1287,discounts!A:A)</f>
        <v/>
      </c>
      <c r="W1285" s="36">
        <f>ADDRESS(V1287,$F$7+1,,,"discounts")</f>
        <v/>
      </c>
      <c r="X1285" s="36">
        <f>ROUND(IF(ISNA(IF($F$7=0,0,INDIRECT(W1287))),0,IF($F$7=0,0,INDIRECT(W1287))),0)</f>
        <v/>
      </c>
    </row>
    <row r="1286" ht="15" customHeight="1">
      <c r="B1286" s="88" t="inlineStr">
        <is>
          <t>Прошлые жизни</t>
        </is>
      </c>
    </row>
    <row r="1287">
      <c r="B1287" s="86" t="n"/>
      <c r="C1287" s="22" t="n">
        <v>29880</v>
      </c>
      <c r="D1287" s="22" t="inlineStr">
        <is>
          <t>Дара Преображенская</t>
        </is>
      </c>
      <c r="E1287" s="22" t="inlineStr">
        <is>
          <t>Как стать оракулом</t>
        </is>
      </c>
      <c r="F1287" s="105">
        <f>ROUNDUP(N1289-(N1289/100*X1289),0)</f>
        <v/>
      </c>
      <c r="H1287" s="22" t="inlineStr">
        <is>
          <t>Золотое сечение</t>
        </is>
      </c>
      <c r="I1287" s="22" t="n">
        <v>2017</v>
      </c>
      <c r="J1287" s="75" t="inlineStr">
        <is>
          <t>9785910783250</t>
        </is>
      </c>
      <c r="K1287" s="75" t="inlineStr">
        <is>
          <t>Книги</t>
        </is>
      </c>
      <c r="L1287" s="22">
        <f>ROUND(100-(F1289/(M1289/100)),0)</f>
        <v/>
      </c>
      <c r="M1287" s="105" t="n">
        <v>164</v>
      </c>
      <c r="N1287" s="105" t="n">
        <v>143</v>
      </c>
      <c r="O1287" s="20" t="inlineStr">
        <is>
          <t>https://magic-kniga.ru/items/29880</t>
        </is>
      </c>
      <c r="Q1287" s="66" t="inlineStr">
        <is>
          <t>Мало</t>
        </is>
      </c>
      <c r="R1287" s="20" t="n">
        <v>6</v>
      </c>
      <c r="V1287" s="36">
        <f>MATCH(R1289,discounts!A:A)</f>
        <v/>
      </c>
      <c r="W1287" s="36">
        <f>ADDRESS(V1289,$F$7+1,,,"discounts")</f>
        <v/>
      </c>
      <c r="X1287" s="36">
        <f>ROUND(_xlfn.SINGLE(IF(ISNA(_xlfn.SINGLE(IF($F$7=0,0,INDIRECT(W1289)))),0,IF($F$7=0,0,INDIRECT(W1289)))),0)</f>
        <v/>
      </c>
    </row>
    <row r="1288">
      <c r="B1288" s="86" t="n"/>
      <c r="C1288" s="22" t="n">
        <v>31604</v>
      </c>
      <c r="E1288" s="22" t="inlineStr">
        <is>
          <t>Как выжить после смерти</t>
        </is>
      </c>
      <c r="F1288" s="105">
        <f>ROUNDUP(N1290-(N1290/100*X1290),0)</f>
        <v/>
      </c>
      <c r="H1288" s="22" t="inlineStr">
        <is>
          <t>Т8 RUGRAM</t>
        </is>
      </c>
      <c r="I1288" s="22" t="n">
        <v>2017</v>
      </c>
      <c r="J1288" s="75" t="inlineStr">
        <is>
          <t>9785521056187</t>
        </is>
      </c>
      <c r="K1288" s="75" t="inlineStr">
        <is>
          <t>Книги</t>
        </is>
      </c>
      <c r="L1288" s="22">
        <f>ROUND(100-(F1290/(M1290/100)),0)</f>
        <v/>
      </c>
      <c r="M1288" s="105" t="n">
        <v>455</v>
      </c>
      <c r="N1288" s="105" t="n">
        <v>396</v>
      </c>
      <c r="O1288" s="20" t="inlineStr">
        <is>
          <t>https://magic-kniga.ru/items/31604</t>
        </is>
      </c>
      <c r="Q1288" s="66" t="inlineStr">
        <is>
          <t>Мало</t>
        </is>
      </c>
      <c r="R1288" s="20" t="n">
        <v>5</v>
      </c>
      <c r="V1288" s="36">
        <f>MATCH(R1290,discounts!A:A)</f>
        <v/>
      </c>
      <c r="W1288" s="36">
        <f>ADDRESS(V1290,$F$7+1,,,"discounts")</f>
        <v/>
      </c>
      <c r="X1288" s="36">
        <f>ROUND(_xlfn.SINGLE(IF(ISNA(_xlfn.SINGLE(IF($F$7=0,0,INDIRECT(W1290)))),0,IF($F$7=0,0,INDIRECT(W1290)))),0)</f>
        <v/>
      </c>
    </row>
    <row r="1289">
      <c r="B1289" s="86" t="n"/>
      <c r="C1289" s="22" t="n">
        <v>39409</v>
      </c>
      <c r="D1289" s="22" t="inlineStr">
        <is>
          <t>Ульянецкий Максим</t>
        </is>
      </c>
      <c r="E1289" s="22" t="inlineStr">
        <is>
          <t>Хирургия Души</t>
        </is>
      </c>
      <c r="F1289" s="105">
        <f>ROUNDUP(N1291-(N1291/100*X1291),0)</f>
        <v/>
      </c>
      <c r="H1289" s="22" t="inlineStr">
        <is>
          <t>Magic-Kniga</t>
        </is>
      </c>
      <c r="I1289" s="22" t="n">
        <v>2020</v>
      </c>
      <c r="J1289" s="75" t="inlineStr">
        <is>
          <t>9785604458907</t>
        </is>
      </c>
      <c r="K1289" s="75" t="inlineStr">
        <is>
          <t>Книги</t>
        </is>
      </c>
      <c r="L1289" s="22">
        <f>ROUND(100-(F1291/(M1291/100)),0)</f>
        <v/>
      </c>
      <c r="M1289" s="105" t="n">
        <v>702</v>
      </c>
      <c r="N1289" s="105" t="n">
        <v>611</v>
      </c>
      <c r="O1289" s="20" t="inlineStr">
        <is>
          <t>https://magic-kniga.ru/items/39409</t>
        </is>
      </c>
      <c r="P1289" s="22" t="n">
        <v>162</v>
      </c>
      <c r="Q1289" s="66" t="inlineStr">
        <is>
          <t>Больше 10</t>
        </is>
      </c>
      <c r="R1289" s="20" t="n">
        <v>1</v>
      </c>
      <c r="V1289" s="36">
        <f>MATCH(R1291,discounts!A:A)</f>
        <v/>
      </c>
      <c r="W1289" s="36">
        <f>ADDRESS(V1291,$F$7+1,,,"discounts")</f>
        <v/>
      </c>
      <c r="X1289" s="36">
        <f>ROUND(_xlfn.SINGLE(IF(ISNA(_xlfn.SINGLE(IF($F$7=0,0,INDIRECT(W1291)))),0,IF($F$7=0,0,INDIRECT(W1291)))),0)</f>
        <v/>
      </c>
    </row>
    <row r="1290" ht="15" customHeight="1">
      <c r="B1290" s="88" t="inlineStr">
        <is>
          <t>Оракулы</t>
        </is>
      </c>
    </row>
    <row r="1291">
      <c r="B1291" s="86" t="n"/>
      <c r="C1291" s="22" t="n">
        <v>39649</v>
      </c>
      <c r="D1291" s="22" t="inlineStr">
        <is>
          <t>Фейривульф Сторм</t>
        </is>
      </c>
      <c r="E1291" s="22" t="inlineStr">
        <is>
          <t>Комплект: Спиритический оракул тотемов + Книга «На границе миров»</t>
        </is>
      </c>
      <c r="F1291" s="105">
        <f>ROUNDUP(N1293-(N1293/100*X1293),0)</f>
        <v/>
      </c>
      <c r="H1291" s="22" t="inlineStr">
        <is>
          <t>Весь</t>
        </is>
      </c>
      <c r="I1291" s="22" t="n">
        <v>2020</v>
      </c>
      <c r="J1291" s="75" t="inlineStr">
        <is>
          <t>9785944364609</t>
        </is>
      </c>
      <c r="K1291" s="75" t="inlineStr">
        <is>
          <t>Книги</t>
        </is>
      </c>
      <c r="L1291" s="22">
        <f>ROUND(100-(F1293/(M1293/100)),0)</f>
        <v/>
      </c>
      <c r="M1291" s="105" t="n">
        <v>2666</v>
      </c>
      <c r="N1291" s="105" t="n">
        <v>2320</v>
      </c>
      <c r="O1291" s="20" t="inlineStr">
        <is>
          <t>https://magic-kniga.ru/items/39649</t>
        </is>
      </c>
      <c r="Q1291" s="66" t="inlineStr">
        <is>
          <t>Мало</t>
        </is>
      </c>
      <c r="R1291" s="20" t="n">
        <v>3</v>
      </c>
      <c r="V1291" s="36">
        <f>MATCH(R1293,discounts!A:A)</f>
        <v/>
      </c>
      <c r="W1291" s="36">
        <f>ADDRESS(V1293,$F$7+1,,,"discounts")</f>
        <v/>
      </c>
      <c r="X1291" s="36">
        <f>ROUND(IF(ISNA(IF($F$7=0,0,INDIRECT(W1293))),0,IF($F$7=0,0,INDIRECT(W1293))),0)</f>
        <v/>
      </c>
    </row>
    <row r="1292" ht="15" customHeight="1">
      <c r="B1292" s="88" t="inlineStr">
        <is>
          <t>Гадание на картах</t>
        </is>
      </c>
    </row>
    <row r="1293">
      <c r="B1293" s="86" t="n"/>
      <c r="C1293" s="22" t="n">
        <v>40332</v>
      </c>
      <c r="D1293" s="22" t="inlineStr">
        <is>
          <t>Любовь Никифорова</t>
        </is>
      </c>
      <c r="E1293" s="22" t="inlineStr">
        <is>
          <t>36 Миссий в картах Мадам Ленорман.Авторский курс</t>
        </is>
      </c>
      <c r="F1293" s="105">
        <f>ROUNDUP(N1295-(N1295/100*X1295),0)</f>
        <v/>
      </c>
      <c r="H1293" s="22" t="inlineStr">
        <is>
          <t>Велигор</t>
        </is>
      </c>
      <c r="I1293" s="22" t="n">
        <v>2020</v>
      </c>
      <c r="J1293" s="75" t="inlineStr">
        <is>
          <t>9785888757987</t>
        </is>
      </c>
      <c r="K1293" s="75" t="inlineStr">
        <is>
          <t>Книги</t>
        </is>
      </c>
      <c r="L1293" s="22">
        <f>ROUND(100-(F1295/(M1295/100)),0)</f>
        <v/>
      </c>
      <c r="M1293" s="105" t="n">
        <v>1213</v>
      </c>
      <c r="N1293" s="105" t="n">
        <v>1056</v>
      </c>
      <c r="O1293" s="20" t="inlineStr">
        <is>
          <t>https://magic-kniga.ru/items/40332</t>
        </is>
      </c>
      <c r="Q1293" s="66" t="inlineStr">
        <is>
          <t>Мало</t>
        </is>
      </c>
      <c r="R1293" s="20" t="n">
        <v>5</v>
      </c>
      <c r="V1293" s="36">
        <f>MATCH(R1295,discounts!A:A)</f>
        <v/>
      </c>
      <c r="W1293" s="36">
        <f>ADDRESS(V1295,$F$7+1,,,"discounts")</f>
        <v/>
      </c>
      <c r="X1293" s="36">
        <f>ROUND(_xlfn.SINGLE(IF(ISNA(_xlfn.SINGLE(IF($F$7=0,0,INDIRECT(W1295)))),0,IF($F$7=0,0,INDIRECT(W1295)))),0)</f>
        <v/>
      </c>
    </row>
    <row r="1294">
      <c r="B1294" s="86" t="n"/>
      <c r="C1294" s="22" t="n">
        <v>35896</v>
      </c>
      <c r="D1294" s="22" t="inlineStr">
        <is>
          <t>Эндрю Тэйвас</t>
        </is>
      </c>
      <c r="E1294" s="22" t="inlineStr">
        <is>
          <t>Книга «Цыганское Таро. Искусство прогнозировать»</t>
        </is>
      </c>
      <c r="F1294" s="105">
        <f>ROUNDUP(N1296-(N1296/100*X1296),0)</f>
        <v/>
      </c>
      <c r="H1294" s="22" t="inlineStr">
        <is>
          <t>Велигор</t>
        </is>
      </c>
      <c r="I1294" s="22" t="n">
        <v>2019</v>
      </c>
      <c r="J1294" s="75" t="inlineStr">
        <is>
          <t>9785888756676</t>
        </is>
      </c>
      <c r="K1294" s="75" t="inlineStr">
        <is>
          <t>Книги</t>
        </is>
      </c>
      <c r="L1294" s="22">
        <f>ROUND(100-(F1296/(M1296/100)),0)</f>
        <v/>
      </c>
      <c r="M1294" s="105" t="n">
        <v>743</v>
      </c>
      <c r="N1294" s="105" t="n">
        <v>647</v>
      </c>
      <c r="O1294" s="20" t="inlineStr">
        <is>
          <t>https://magic-kniga.ru/items/35896</t>
        </is>
      </c>
      <c r="Q1294" s="66" t="inlineStr">
        <is>
          <t>Мало</t>
        </is>
      </c>
      <c r="R1294" s="20" t="n">
        <v>5</v>
      </c>
      <c r="V1294" s="36">
        <f>MATCH(R1296,discounts!A:A)</f>
        <v/>
      </c>
      <c r="W1294" s="36">
        <f>ADDRESS(V1296,$F$7+1,,,"discounts")</f>
        <v/>
      </c>
      <c r="X1294" s="36">
        <f>ROUND(_xlfn.SINGLE(IF(ISNA(_xlfn.SINGLE(IF($F$7=0,0,INDIRECT(W1296)))),0,IF($F$7=0,0,INDIRECT(W1296)))),0)</f>
        <v/>
      </c>
    </row>
    <row r="1295" ht="15" customHeight="1">
      <c r="B1295" s="88" t="inlineStr">
        <is>
          <t>Книги по сновидениям</t>
        </is>
      </c>
    </row>
    <row r="1296">
      <c r="B1296" s="86" t="n"/>
      <c r="C1296" s="22" t="n">
        <v>38966</v>
      </c>
      <c r="D1296" s="22" t="inlineStr">
        <is>
          <t>Данилова Елизавета</t>
        </is>
      </c>
      <c r="E1296" s="22" t="inlineStr">
        <is>
          <t>Сонник в дорогу</t>
        </is>
      </c>
      <c r="F1296" s="105">
        <f>ROUNDUP(N1298-(N1298/100*X1298),0)</f>
        <v/>
      </c>
      <c r="H1296" s="22" t="inlineStr">
        <is>
          <t>Т8 RUGRAM</t>
        </is>
      </c>
      <c r="I1296" s="22" t="n">
        <v>2019</v>
      </c>
      <c r="J1296" s="75" t="inlineStr">
        <is>
          <t>9785517011022</t>
        </is>
      </c>
      <c r="K1296" s="75" t="inlineStr">
        <is>
          <t>Книги</t>
        </is>
      </c>
      <c r="L1296" s="22">
        <f>ROUND(100-(F1298/(M1298/100)),0)</f>
        <v/>
      </c>
      <c r="M1296" s="105" t="n">
        <v>219</v>
      </c>
      <c r="N1296" s="105" t="n">
        <v>191</v>
      </c>
      <c r="O1296" s="20" t="inlineStr">
        <is>
          <t>https://magic-kniga.ru/items/38966</t>
        </is>
      </c>
      <c r="Q1296" s="66" t="inlineStr">
        <is>
          <t>Мало</t>
        </is>
      </c>
      <c r="R1296" s="20" t="n">
        <v>5</v>
      </c>
      <c r="V1296" s="36">
        <f>MATCH(R1298,discounts!A:A)</f>
        <v/>
      </c>
      <c r="W1296" s="36">
        <f>ADDRESS(V1298,$F$7+1,,,"discounts")</f>
        <v/>
      </c>
      <c r="X1296" s="36">
        <f>ROUND(IF(ISNA(IF($F$7=0,0,INDIRECT(W1298))),0,IF($F$7=0,0,INDIRECT(W1298))),0)</f>
        <v/>
      </c>
    </row>
    <row r="1297">
      <c r="B1297" s="86" t="n"/>
      <c r="C1297" s="22" t="n">
        <v>39221</v>
      </c>
      <c r="D1297" s="22" t="inlineStr">
        <is>
          <t>Рублева Д.</t>
        </is>
      </c>
      <c r="E1297" s="22" t="inlineStr">
        <is>
          <t>Ваш личный сонник</t>
        </is>
      </c>
      <c r="F1297" s="105">
        <f>ROUNDUP(N1299-(N1299/100*X1299),0)</f>
        <v/>
      </c>
      <c r="H1297" s="22" t="inlineStr">
        <is>
          <t>Т8 RUGRAM</t>
        </is>
      </c>
      <c r="I1297" s="22" t="n">
        <v>2019</v>
      </c>
      <c r="J1297" s="75" t="inlineStr">
        <is>
          <t>9785517010698</t>
        </is>
      </c>
      <c r="K1297" s="75" t="inlineStr">
        <is>
          <t>Книги</t>
        </is>
      </c>
      <c r="L1297" s="22">
        <f>ROUND(100-(F1299/(M1299/100)),0)</f>
        <v/>
      </c>
      <c r="M1297" s="105" t="n">
        <v>626</v>
      </c>
      <c r="N1297" s="105" t="n">
        <v>545</v>
      </c>
      <c r="O1297" s="20" t="inlineStr">
        <is>
          <t>https://magic-kniga.ru/items/39221</t>
        </is>
      </c>
      <c r="Q1297" s="66" t="inlineStr">
        <is>
          <t>Мало</t>
        </is>
      </c>
      <c r="R1297" s="20" t="n">
        <v>5</v>
      </c>
      <c r="V1297" s="36">
        <f>MATCH(R1299,discounts!A:A)</f>
        <v/>
      </c>
      <c r="W1297" s="36">
        <f>ADDRESS(V1299,$F$7+1,,,"discounts")</f>
        <v/>
      </c>
      <c r="X1297" s="36">
        <f>ROUND(IF(ISNA(IF($F$7=0,0,INDIRECT(W1299))),0,IF($F$7=0,0,INDIRECT(W1299))),0)</f>
        <v/>
      </c>
    </row>
    <row r="1298">
      <c r="B1298" s="86" t="n"/>
      <c r="C1298" s="22" t="n">
        <v>39223</v>
      </c>
      <c r="D1298" s="22" t="inlineStr">
        <is>
          <t>Рублева Д.</t>
        </is>
      </c>
      <c r="E1298" s="22" t="inlineStr">
        <is>
          <t>Интимный сонник</t>
        </is>
      </c>
      <c r="F1298" s="105">
        <f>ROUNDUP(N1300-(N1300/100*X1300),0)</f>
        <v/>
      </c>
      <c r="H1298" s="22" t="inlineStr">
        <is>
          <t>Т8 RUGRAM</t>
        </is>
      </c>
      <c r="I1298" s="22" t="n">
        <v>2019</v>
      </c>
      <c r="J1298" s="75" t="inlineStr">
        <is>
          <t>9785517010711</t>
        </is>
      </c>
      <c r="K1298" s="75" t="inlineStr">
        <is>
          <t>Книги</t>
        </is>
      </c>
      <c r="L1298" s="22">
        <f>ROUND(100-(F1300/(M1300/100)),0)</f>
        <v/>
      </c>
      <c r="M1298" s="105" t="n">
        <v>1252</v>
      </c>
      <c r="N1298" s="105" t="n">
        <v>1090</v>
      </c>
      <c r="O1298" s="20" t="inlineStr">
        <is>
          <t>https://magic-kniga.ru/items/39223</t>
        </is>
      </c>
      <c r="Q1298" s="66" t="inlineStr">
        <is>
          <t>Мало</t>
        </is>
      </c>
      <c r="R1298" s="20" t="n">
        <v>5</v>
      </c>
      <c r="V1298" s="36">
        <f>MATCH(R1300,discounts!A:A)</f>
        <v/>
      </c>
      <c r="W1298" s="36">
        <f>ADDRESS(V1300,$F$7+1,,,"discounts")</f>
        <v/>
      </c>
      <c r="X1298" s="36">
        <f>ROUND(IF(ISNA(IF($F$7=0,0,INDIRECT(W1300))),0,IF($F$7=0,0,INDIRECT(W1300))),0)</f>
        <v/>
      </c>
    </row>
    <row r="1299">
      <c r="B1299" s="86" t="n"/>
      <c r="C1299" s="22" t="n">
        <v>39226</v>
      </c>
      <c r="D1299" s="22" t="inlineStr">
        <is>
          <t>Рублева Д.</t>
        </is>
      </c>
      <c r="E1299" s="22" t="inlineStr">
        <is>
          <t>Сонник Григория Распутина</t>
        </is>
      </c>
      <c r="F1299" s="105">
        <f>ROUNDUP(N1301-(N1301/100*X1301),0)</f>
        <v/>
      </c>
      <c r="H1299" s="22" t="inlineStr">
        <is>
          <t>Т8 RUGRAM</t>
        </is>
      </c>
      <c r="I1299" s="22" t="n">
        <v>2019</v>
      </c>
      <c r="J1299" s="75" t="inlineStr">
        <is>
          <t>9785517012852</t>
        </is>
      </c>
      <c r="K1299" s="75" t="inlineStr">
        <is>
          <t>Книги</t>
        </is>
      </c>
      <c r="L1299" s="22">
        <f>ROUND(100-(F1301/(M1301/100)),0)</f>
        <v/>
      </c>
      <c r="M1299" s="105" t="n">
        <v>1252</v>
      </c>
      <c r="N1299" s="105" t="n">
        <v>1090</v>
      </c>
      <c r="O1299" s="20" t="inlineStr">
        <is>
          <t>https://magic-kniga.ru/items/39226</t>
        </is>
      </c>
      <c r="Q1299" s="66" t="inlineStr">
        <is>
          <t>Мало</t>
        </is>
      </c>
      <c r="R1299" s="20" t="n">
        <v>5</v>
      </c>
      <c r="V1299" s="36">
        <f>MATCH(R1301,discounts!A:A)</f>
        <v/>
      </c>
      <c r="W1299" s="36">
        <f>ADDRESS(V1301,$F$7+1,,,"discounts")</f>
        <v/>
      </c>
      <c r="X1299" s="36">
        <f>ROUND(IF(ISNA(IF($F$7=0,0,INDIRECT(W1301))),0,IF($F$7=0,0,INDIRECT(W1301))),0)</f>
        <v/>
      </c>
    </row>
    <row r="1300">
      <c r="B1300" s="86" t="n"/>
      <c r="C1300" s="22" t="n">
        <v>39227</v>
      </c>
      <c r="D1300" s="22" t="inlineStr">
        <is>
          <t>Рублева Д.</t>
        </is>
      </c>
      <c r="E1300" s="22" t="inlineStr">
        <is>
          <t>Сонник Екатерины II</t>
        </is>
      </c>
      <c r="F1300" s="105">
        <f>ROUNDUP(N1302-(N1302/100*X1302),0)</f>
        <v/>
      </c>
      <c r="H1300" s="22" t="inlineStr">
        <is>
          <t>Т8 RUGRAM</t>
        </is>
      </c>
      <c r="I1300" s="22" t="n">
        <v>2019</v>
      </c>
      <c r="J1300" s="75" t="inlineStr">
        <is>
          <t>9785517011015</t>
        </is>
      </c>
      <c r="K1300" s="75" t="inlineStr">
        <is>
          <t>Книги</t>
        </is>
      </c>
      <c r="L1300" s="22">
        <f>ROUND(100-(F1302/(M1302/100)),0)</f>
        <v/>
      </c>
      <c r="M1300" s="105" t="n">
        <v>1252</v>
      </c>
      <c r="N1300" s="105" t="n">
        <v>1090</v>
      </c>
      <c r="O1300" s="20" t="inlineStr">
        <is>
          <t>https://magic-kniga.ru/items/39227</t>
        </is>
      </c>
      <c r="Q1300" s="66" t="inlineStr">
        <is>
          <t>Мало</t>
        </is>
      </c>
      <c r="R1300" s="20" t="n">
        <v>5</v>
      </c>
      <c r="V1300" s="36">
        <f>MATCH(R1302,discounts!A:A)</f>
        <v/>
      </c>
      <c r="W1300" s="36">
        <f>ADDRESS(V1302,$F$7+1,,,"discounts")</f>
        <v/>
      </c>
      <c r="X1300" s="36">
        <f>ROUND(IF(ISNA(IF($F$7=0,0,INDIRECT(W1302))),0,IF($F$7=0,0,INDIRECT(W1302))),0)</f>
        <v/>
      </c>
    </row>
    <row r="1301">
      <c r="B1301" s="86" t="n"/>
      <c r="C1301" s="22" t="n">
        <v>39228</v>
      </c>
      <c r="D1301" s="22" t="inlineStr">
        <is>
          <t>Рублева Д.</t>
        </is>
      </c>
      <c r="E1301" s="22" t="inlineStr">
        <is>
          <t>Сонник Менделеева</t>
        </is>
      </c>
      <c r="F1301" s="105">
        <f>ROUNDUP(N1303-(N1303/100*X1303),0)</f>
        <v/>
      </c>
      <c r="H1301" s="22" t="inlineStr">
        <is>
          <t>Т8 RUGRAM</t>
        </is>
      </c>
      <c r="I1301" s="22" t="n">
        <v>2019</v>
      </c>
      <c r="J1301" s="75" t="inlineStr">
        <is>
          <t>9785517010957</t>
        </is>
      </c>
      <c r="K1301" s="75" t="inlineStr">
        <is>
          <t>Книги</t>
        </is>
      </c>
      <c r="L1301" s="22">
        <f>ROUND(100-(F1303/(M1303/100)),0)</f>
        <v/>
      </c>
      <c r="M1301" s="105" t="n">
        <v>1252</v>
      </c>
      <c r="N1301" s="105" t="n">
        <v>1090</v>
      </c>
      <c r="O1301" s="20" t="inlineStr">
        <is>
          <t>https://magic-kniga.ru/items/39228</t>
        </is>
      </c>
      <c r="Q1301" s="66" t="inlineStr">
        <is>
          <t>Мало</t>
        </is>
      </c>
      <c r="R1301" s="20" t="n">
        <v>5</v>
      </c>
      <c r="V1301" s="36">
        <f>MATCH(R1303,discounts!A:A)</f>
        <v/>
      </c>
      <c r="W1301" s="36">
        <f>ADDRESS(V1303,$F$7+1,,,"discounts")</f>
        <v/>
      </c>
      <c r="X1301" s="36">
        <f>ROUND(IF(ISNA(IF($F$7=0,0,INDIRECT(W1303))),0,IF($F$7=0,0,INDIRECT(W1303))),0)</f>
        <v/>
      </c>
    </row>
    <row r="1302">
      <c r="B1302" s="86" t="n"/>
      <c r="C1302" s="22" t="n">
        <v>39229</v>
      </c>
      <c r="D1302" s="22" t="inlineStr">
        <is>
          <t>Рублева Д.</t>
        </is>
      </c>
      <c r="E1302" s="22" t="inlineStr">
        <is>
          <t>Сонник Нострадамуса</t>
        </is>
      </c>
      <c r="F1302" s="105">
        <f>ROUNDUP(N1304-(N1304/100*X1304),0)</f>
        <v/>
      </c>
      <c r="H1302" s="22" t="inlineStr">
        <is>
          <t>Т8 RUGRAM</t>
        </is>
      </c>
      <c r="I1302" s="22" t="n">
        <v>2019</v>
      </c>
      <c r="J1302" s="75" t="inlineStr">
        <is>
          <t>9785517011077</t>
        </is>
      </c>
      <c r="K1302" s="75" t="inlineStr">
        <is>
          <t>Книги</t>
        </is>
      </c>
      <c r="L1302" s="22">
        <f>ROUND(100-(F1304/(M1304/100)),0)</f>
        <v/>
      </c>
      <c r="M1302" s="105" t="n">
        <v>1252</v>
      </c>
      <c r="N1302" s="105" t="n">
        <v>1090</v>
      </c>
      <c r="O1302" s="20" t="inlineStr">
        <is>
          <t>https://magic-kniga.ru/items/39229</t>
        </is>
      </c>
      <c r="Q1302" s="66" t="inlineStr">
        <is>
          <t>Мало</t>
        </is>
      </c>
      <c r="R1302" s="20" t="n">
        <v>5</v>
      </c>
      <c r="V1302" s="36">
        <f>MATCH(R1304,discounts!A:A)</f>
        <v/>
      </c>
      <c r="W1302" s="36">
        <f>ADDRESS(V1304,$F$7+1,,,"discounts")</f>
        <v/>
      </c>
      <c r="X1302" s="36">
        <f>ROUND(IF(ISNA(IF($F$7=0,0,INDIRECT(W1304))),0,IF($F$7=0,0,INDIRECT(W1304))),0)</f>
        <v/>
      </c>
    </row>
    <row r="1303">
      <c r="B1303" s="86" t="n"/>
      <c r="C1303" s="22" t="n">
        <v>39230</v>
      </c>
      <c r="D1303" s="22" t="inlineStr">
        <is>
          <t>Рублева Д.</t>
        </is>
      </c>
      <c r="E1303" s="22" t="inlineStr">
        <is>
          <t>Сонник Петра I</t>
        </is>
      </c>
      <c r="F1303" s="105">
        <f>ROUNDUP(N1305-(N1305/100*X1305),0)</f>
        <v/>
      </c>
      <c r="H1303" s="22" t="inlineStr">
        <is>
          <t>Т8 RUGRAM</t>
        </is>
      </c>
      <c r="I1303" s="22" t="n">
        <v>2019</v>
      </c>
      <c r="J1303" s="75" t="inlineStr">
        <is>
          <t>9785517011008</t>
        </is>
      </c>
      <c r="K1303" s="75" t="inlineStr">
        <is>
          <t>Книги</t>
        </is>
      </c>
      <c r="L1303" s="22">
        <f>ROUND(100-(F1305/(M1305/100)),0)</f>
        <v/>
      </c>
      <c r="M1303" s="105" t="n">
        <v>1252</v>
      </c>
      <c r="N1303" s="105" t="n">
        <v>1090</v>
      </c>
      <c r="O1303" s="20" t="inlineStr">
        <is>
          <t>https://magic-kniga.ru/items/39230</t>
        </is>
      </c>
      <c r="Q1303" s="66" t="inlineStr">
        <is>
          <t>Мало</t>
        </is>
      </c>
      <c r="R1303" s="20" t="n">
        <v>5</v>
      </c>
      <c r="V1303" s="36">
        <f>MATCH(R1305,discounts!A:A)</f>
        <v/>
      </c>
      <c r="W1303" s="36">
        <f>ADDRESS(V1305,$F$7+1,,,"discounts")</f>
        <v/>
      </c>
      <c r="X1303" s="36">
        <f>ROUND(IF(ISNA(IF($F$7=0,0,INDIRECT(W1305))),0,IF($F$7=0,0,INDIRECT(W1305))),0)</f>
        <v/>
      </c>
    </row>
    <row r="1304">
      <c r="B1304" s="86" t="n"/>
      <c r="C1304" s="22" t="n">
        <v>39231</v>
      </c>
      <c r="D1304" s="22" t="inlineStr">
        <is>
          <t>Рублева Д.</t>
        </is>
      </c>
      <c r="E1304" s="22" t="inlineStr">
        <is>
          <t>Сонник Пушкина</t>
        </is>
      </c>
      <c r="F1304" s="105">
        <f>ROUNDUP(N1306-(N1306/100*X1306),0)</f>
        <v/>
      </c>
      <c r="H1304" s="22" t="inlineStr">
        <is>
          <t>Т8 RUGRAM</t>
        </is>
      </c>
      <c r="I1304" s="22" t="n">
        <v>2019</v>
      </c>
      <c r="J1304" s="75" t="inlineStr">
        <is>
          <t>9785517011084</t>
        </is>
      </c>
      <c r="K1304" s="75" t="inlineStr">
        <is>
          <t>Книги</t>
        </is>
      </c>
      <c r="L1304" s="22">
        <f>ROUND(100-(F1306/(M1306/100)),0)</f>
        <v/>
      </c>
      <c r="M1304" s="105" t="n">
        <v>1252</v>
      </c>
      <c r="N1304" s="105" t="n">
        <v>1090</v>
      </c>
      <c r="O1304" s="20" t="inlineStr">
        <is>
          <t>https://magic-kniga.ru/items/39231</t>
        </is>
      </c>
      <c r="Q1304" s="66" t="inlineStr">
        <is>
          <t>Мало</t>
        </is>
      </c>
      <c r="R1304" s="20" t="n">
        <v>5</v>
      </c>
      <c r="V1304" s="36">
        <f>MATCH(R1306,discounts!A:A)</f>
        <v/>
      </c>
      <c r="W1304" s="36">
        <f>ADDRESS(V1306,$F$7+1,,,"discounts")</f>
        <v/>
      </c>
      <c r="X1304" s="36">
        <f>ROUND(IF(ISNA(IF($F$7=0,0,INDIRECT(W1306))),0,IF($F$7=0,0,INDIRECT(W1306))),0)</f>
        <v/>
      </c>
    </row>
    <row r="1305">
      <c r="B1305" s="86" t="n"/>
      <c r="C1305" s="22" t="n">
        <v>39232</v>
      </c>
      <c r="D1305" s="22" t="inlineStr">
        <is>
          <t>Рублева Д.</t>
        </is>
      </c>
      <c r="E1305" s="22" t="inlineStr">
        <is>
          <t>Сонник Эзопа</t>
        </is>
      </c>
      <c r="F1305" s="105">
        <f>ROUNDUP(N1307-(N1307/100*X1307),0)</f>
        <v/>
      </c>
      <c r="H1305" s="22" t="inlineStr">
        <is>
          <t>Т8 RUGRAM</t>
        </is>
      </c>
      <c r="I1305" s="22" t="n">
        <v>2019</v>
      </c>
      <c r="J1305" s="75" t="inlineStr">
        <is>
          <t>9785517012845</t>
        </is>
      </c>
      <c r="K1305" s="75" t="inlineStr">
        <is>
          <t>Книги</t>
        </is>
      </c>
      <c r="L1305" s="22">
        <f>ROUND(100-(F1307/(M1307/100)),0)</f>
        <v/>
      </c>
      <c r="M1305" s="105" t="n">
        <v>1252</v>
      </c>
      <c r="N1305" s="105" t="n">
        <v>1090</v>
      </c>
      <c r="O1305" s="20" t="inlineStr">
        <is>
          <t>https://magic-kniga.ru/items/39232</t>
        </is>
      </c>
      <c r="Q1305" s="66" t="inlineStr">
        <is>
          <t>Мало</t>
        </is>
      </c>
      <c r="R1305" s="20" t="n">
        <v>5</v>
      </c>
      <c r="V1305" s="36">
        <f>MATCH(R1307,discounts!A:A)</f>
        <v/>
      </c>
      <c r="W1305" s="36">
        <f>ADDRESS(V1307,$F$7+1,,,"discounts")</f>
        <v/>
      </c>
      <c r="X1305" s="36">
        <f>ROUND(IF(ISNA(IF($F$7=0,0,INDIRECT(W1307))),0,IF($F$7=0,0,INDIRECT(W1307))),0)</f>
        <v/>
      </c>
    </row>
    <row r="1306">
      <c r="B1306" s="86" t="n"/>
      <c r="C1306" s="22" t="n">
        <v>39233</v>
      </c>
      <c r="D1306" s="22" t="inlineStr">
        <is>
          <t>Рублева Д.</t>
        </is>
      </c>
      <c r="E1306" s="22" t="inlineStr">
        <is>
          <t>Эротический сонник</t>
        </is>
      </c>
      <c r="F1306" s="105">
        <f>ROUNDUP(N1308-(N1308/100*X1308),0)</f>
        <v/>
      </c>
      <c r="H1306" s="22" t="inlineStr">
        <is>
          <t>Т8 RUGRAM</t>
        </is>
      </c>
      <c r="I1306" s="22" t="n">
        <v>2019</v>
      </c>
      <c r="J1306" s="75" t="inlineStr">
        <is>
          <t>9785517011091</t>
        </is>
      </c>
      <c r="K1306" s="75" t="inlineStr">
        <is>
          <t>Книги</t>
        </is>
      </c>
      <c r="L1306" s="22">
        <f>ROUND(100-(F1308/(M1308/100)),0)</f>
        <v/>
      </c>
      <c r="M1306" s="105" t="n">
        <v>1252</v>
      </c>
      <c r="N1306" s="105" t="n">
        <v>1090</v>
      </c>
      <c r="O1306" s="20" t="inlineStr">
        <is>
          <t>https://magic-kniga.ru/items/39233</t>
        </is>
      </c>
      <c r="Q1306" s="66" t="inlineStr">
        <is>
          <t>Мало</t>
        </is>
      </c>
      <c r="R1306" s="20" t="n">
        <v>5</v>
      </c>
      <c r="V1306" s="36">
        <f>MATCH(R1308,discounts!A:A)</f>
        <v/>
      </c>
      <c r="W1306" s="36">
        <f>ADDRESS(V1308,$F$7+1,,,"discounts")</f>
        <v/>
      </c>
      <c r="X1306" s="36">
        <f>ROUND(IF(ISNA(IF($F$7=0,0,INDIRECT(W1308))),0,IF($F$7=0,0,INDIRECT(W1308))),0)</f>
        <v/>
      </c>
    </row>
    <row r="1307">
      <c r="B1307" s="86" t="n"/>
      <c r="C1307" s="22" t="n">
        <v>39234</v>
      </c>
      <c r="D1307" s="22" t="inlineStr">
        <is>
          <t>Рублева Д.</t>
        </is>
      </c>
      <c r="E1307" s="22" t="inlineStr">
        <is>
          <t>Детский сонник</t>
        </is>
      </c>
      <c r="F1307" s="105">
        <f>ROUNDUP(N1309-(N1309/100*X1309),0)</f>
        <v/>
      </c>
      <c r="H1307" s="22" t="inlineStr">
        <is>
          <t>Т8 RUGRAM</t>
        </is>
      </c>
      <c r="I1307" s="22" t="n">
        <v>2019</v>
      </c>
      <c r="J1307" s="75" t="inlineStr">
        <is>
          <t>9785517014252</t>
        </is>
      </c>
      <c r="K1307" s="75" t="inlineStr">
        <is>
          <t>Книги</t>
        </is>
      </c>
      <c r="L1307" s="22">
        <f>ROUND(100-(F1309/(M1309/100)),0)</f>
        <v/>
      </c>
      <c r="M1307" s="105" t="n">
        <v>1252</v>
      </c>
      <c r="N1307" s="105" t="n">
        <v>1090</v>
      </c>
      <c r="O1307" s="20" t="inlineStr">
        <is>
          <t>https://magic-kniga.ru/items/39234</t>
        </is>
      </c>
      <c r="Q1307" s="66" t="inlineStr">
        <is>
          <t>Мало</t>
        </is>
      </c>
      <c r="R1307" s="20" t="n">
        <v>5</v>
      </c>
      <c r="V1307" s="36">
        <f>MATCH(R1309,discounts!A:A)</f>
        <v/>
      </c>
      <c r="W1307" s="36">
        <f>ADDRESS(V1309,$F$7+1,,,"discounts")</f>
        <v/>
      </c>
      <c r="X1307" s="36">
        <f>ROUND(IF(ISNA(IF($F$7=0,0,INDIRECT(W1309))),0,IF($F$7=0,0,INDIRECT(W1309))),0)</f>
        <v/>
      </c>
    </row>
    <row r="1308">
      <c r="B1308" s="86" t="n"/>
      <c r="C1308" s="22" t="n">
        <v>39235</v>
      </c>
      <c r="D1308" s="22" t="inlineStr">
        <is>
          <t>Рублева Д.</t>
        </is>
      </c>
      <c r="E1308" s="22" t="inlineStr">
        <is>
          <t>Сонник для девочек</t>
        </is>
      </c>
      <c r="F1308" s="105">
        <f>ROUNDUP(N1310-(N1310/100*X1310),0)</f>
        <v/>
      </c>
      <c r="H1308" s="22" t="inlineStr">
        <is>
          <t>Т8 RUGRAM</t>
        </is>
      </c>
      <c r="I1308" s="22" t="n">
        <v>2019</v>
      </c>
      <c r="J1308" s="75" t="inlineStr">
        <is>
          <t>9785517014269</t>
        </is>
      </c>
      <c r="K1308" s="75" t="inlineStr">
        <is>
          <t>Книги</t>
        </is>
      </c>
      <c r="L1308" s="22">
        <f>ROUND(100-(F1310/(M1310/100)),0)</f>
        <v/>
      </c>
      <c r="M1308" s="105" t="n">
        <v>1252</v>
      </c>
      <c r="N1308" s="105" t="n">
        <v>1090</v>
      </c>
      <c r="O1308" s="20" t="inlineStr">
        <is>
          <t>https://magic-kniga.ru/items/39235</t>
        </is>
      </c>
      <c r="Q1308" s="66" t="inlineStr">
        <is>
          <t>Мало</t>
        </is>
      </c>
      <c r="R1308" s="20" t="n">
        <v>5</v>
      </c>
      <c r="V1308" s="36">
        <f>MATCH(R1310,discounts!A:A)</f>
        <v/>
      </c>
      <c r="W1308" s="36">
        <f>ADDRESS(V1310,$F$7+1,,,"discounts")</f>
        <v/>
      </c>
      <c r="X1308" s="36">
        <f>ROUND(IF(ISNA(IF($F$7=0,0,INDIRECT(W1310))),0,IF($F$7=0,0,INDIRECT(W1310))),0)</f>
        <v/>
      </c>
    </row>
    <row r="1309">
      <c r="B1309" s="86" t="n"/>
      <c r="C1309" s="22" t="n">
        <v>39248</v>
      </c>
      <c r="D1309" s="22" t="inlineStr">
        <is>
          <t>Денисова Полина</t>
        </is>
      </c>
      <c r="E1309" s="22" t="inlineStr">
        <is>
          <t>Современный сонник</t>
        </is>
      </c>
      <c r="F1309" s="105">
        <f>ROUNDUP(N1311-(N1311/100*X1311),0)</f>
        <v/>
      </c>
      <c r="H1309" s="22" t="inlineStr">
        <is>
          <t>Т8 RUGRAM</t>
        </is>
      </c>
      <c r="I1309" s="22" t="n">
        <v>2019</v>
      </c>
      <c r="J1309" s="75" t="inlineStr">
        <is>
          <t>9785517010940</t>
        </is>
      </c>
      <c r="K1309" s="75" t="inlineStr">
        <is>
          <t>Книги</t>
        </is>
      </c>
      <c r="L1309" s="22">
        <f>ROUND(100-(F1311/(M1311/100)),0)</f>
        <v/>
      </c>
      <c r="M1309" s="105" t="n">
        <v>1252</v>
      </c>
      <c r="N1309" s="105" t="n">
        <v>1090</v>
      </c>
      <c r="O1309" s="20" t="inlineStr">
        <is>
          <t>https://magic-kniga.ru/items/39248</t>
        </is>
      </c>
      <c r="Q1309" s="66" t="inlineStr">
        <is>
          <t>Мало</t>
        </is>
      </c>
      <c r="R1309" s="20" t="n">
        <v>5</v>
      </c>
      <c r="V1309" s="36">
        <f>MATCH(R1311,discounts!A:A)</f>
        <v/>
      </c>
      <c r="W1309" s="36">
        <f>ADDRESS(V1311,$F$7+1,,,"discounts")</f>
        <v/>
      </c>
      <c r="X1309" s="36">
        <f>ROUND(IF(ISNA(IF($F$7=0,0,INDIRECT(W1311))),0,IF($F$7=0,0,INDIRECT(W1311))),0)</f>
        <v/>
      </c>
    </row>
    <row r="1310">
      <c r="B1310" s="86" t="n"/>
      <c r="C1310" s="22" t="n">
        <v>29489</v>
      </c>
      <c r="D1310" s="22" t="inlineStr">
        <is>
          <t>Максимова</t>
        </is>
      </c>
      <c r="E1310" s="22" t="inlineStr">
        <is>
          <t>Сонник на каждый день</t>
        </is>
      </c>
      <c r="F1310" s="105">
        <f>ROUNDUP(N1312-(N1312/100*X1312),0)</f>
        <v/>
      </c>
      <c r="H1310" s="22" t="inlineStr">
        <is>
          <t>Виват</t>
        </is>
      </c>
      <c r="I1310" s="22" t="n">
        <v>2017</v>
      </c>
      <c r="J1310" s="75" t="inlineStr">
        <is>
          <t>9786176909101</t>
        </is>
      </c>
      <c r="K1310" s="75" t="inlineStr">
        <is>
          <t>Книги</t>
        </is>
      </c>
      <c r="L1310" s="22">
        <f>ROUND(100-(F1312/(M1312/100)),0)</f>
        <v/>
      </c>
      <c r="M1310" s="105" t="n">
        <v>393</v>
      </c>
      <c r="N1310" s="105" t="n">
        <v>342</v>
      </c>
      <c r="O1310" s="20" t="inlineStr">
        <is>
          <t>https://magic-kniga.ru/items/29489</t>
        </is>
      </c>
      <c r="Q1310" s="66" t="inlineStr">
        <is>
          <t>Мало</t>
        </is>
      </c>
      <c r="R1310" s="20" t="n">
        <v>6</v>
      </c>
      <c r="V1310" s="36">
        <f>MATCH(R1312,discounts!A:A)</f>
        <v/>
      </c>
      <c r="W1310" s="36">
        <f>ADDRESS(V1312,$F$7+1,,,"discounts")</f>
        <v/>
      </c>
      <c r="X1310" s="36">
        <f>ROUND(IF(ISNA(IF($F$7=0,0,INDIRECT(W1312))),0,IF($F$7=0,0,INDIRECT(W1312))),0)</f>
        <v/>
      </c>
    </row>
    <row r="1311">
      <c r="B1311" s="86" t="n"/>
      <c r="C1311" s="22" t="n">
        <v>29576</v>
      </c>
      <c r="E1311" s="22" t="inlineStr">
        <is>
          <t>Моделирование будущего во сне. Уникальные практики для развития супервозможностей</t>
        </is>
      </c>
      <c r="F1311" s="105">
        <f>ROUNDUP(N1313-(N1313/100*X1313),0)</f>
        <v/>
      </c>
      <c r="H1311" s="22" t="inlineStr">
        <is>
          <t>АСТ</t>
        </is>
      </c>
      <c r="I1311" s="22" t="n">
        <v>2014</v>
      </c>
      <c r="J1311" s="75" t="inlineStr">
        <is>
          <t>9785170945450</t>
        </is>
      </c>
      <c r="K1311" s="75" t="inlineStr">
        <is>
          <t>Книги</t>
        </is>
      </c>
      <c r="L1311" s="22">
        <f>ROUND(100-(F1313/(M1313/100)),0)</f>
        <v/>
      </c>
      <c r="M1311" s="105" t="n">
        <v>445</v>
      </c>
      <c r="N1311" s="105" t="n">
        <v>388</v>
      </c>
      <c r="O1311" s="20" t="inlineStr">
        <is>
          <t>https://magic-kniga.ru/items/29576</t>
        </is>
      </c>
      <c r="Q1311" s="66" t="inlineStr">
        <is>
          <t>Мало</t>
        </is>
      </c>
      <c r="R1311" s="20" t="n">
        <v>5</v>
      </c>
      <c r="V1311" s="36">
        <f>MATCH(R1313,discounts!A:A)</f>
        <v/>
      </c>
      <c r="W1311" s="36">
        <f>ADDRESS(V1313,$F$7+1,,,"discounts")</f>
        <v/>
      </c>
      <c r="X1311" s="36">
        <f>ROUND(IF(ISNA(IF($F$7=0,0,INDIRECT(W1313))),0,IF($F$7=0,0,INDIRECT(W1313))),0)</f>
        <v/>
      </c>
    </row>
    <row r="1312">
      <c r="B1312" s="86" t="n"/>
      <c r="C1312" s="22" t="n">
        <v>29876</v>
      </c>
      <c r="D1312" s="22" t="inlineStr">
        <is>
          <t>Лайман Перт</t>
        </is>
      </c>
      <c r="E1312" s="22" t="inlineStr">
        <is>
          <t>Путеводитель по сновидениям. Практическое руководство по толкованию знаков и знамений</t>
        </is>
      </c>
      <c r="F1312" s="105">
        <f>ROUNDUP(N1314-(N1314/100*X1314),0)</f>
        <v/>
      </c>
      <c r="H1312" s="22" t="inlineStr">
        <is>
          <t>Велигор</t>
        </is>
      </c>
      <c r="I1312" s="22" t="n">
        <v>2017</v>
      </c>
      <c r="J1312" s="75" t="inlineStr">
        <is>
          <t>9785888754849</t>
        </is>
      </c>
      <c r="K1312" s="75" t="inlineStr">
        <is>
          <t>Книги</t>
        </is>
      </c>
      <c r="L1312" s="22">
        <f>ROUND(100-(F1314/(M1314/100)),0)</f>
        <v/>
      </c>
      <c r="M1312" s="105" t="n">
        <v>164</v>
      </c>
      <c r="N1312" s="105" t="n">
        <v>143</v>
      </c>
      <c r="O1312" s="20" t="inlineStr">
        <is>
          <t>https://magic-kniga.ru/items/29876</t>
        </is>
      </c>
      <c r="Q1312" s="66" t="inlineStr">
        <is>
          <t>Мало</t>
        </is>
      </c>
      <c r="R1312" s="20" t="n">
        <v>6</v>
      </c>
      <c r="V1312" s="36">
        <f>MATCH(R1314,discounts!A:A)</f>
        <v/>
      </c>
      <c r="W1312" s="36">
        <f>ADDRESS(V1314,$F$7+1,,,"discounts")</f>
        <v/>
      </c>
      <c r="X1312" s="36">
        <f>ROUND(IF(ISNA(IF($F$7=0,0,INDIRECT(W1314))),0,IF($F$7=0,0,INDIRECT(W1314))),0)</f>
        <v/>
      </c>
    </row>
    <row r="1313">
      <c r="B1313" s="86" t="n"/>
      <c r="C1313" s="22" t="n">
        <v>30967</v>
      </c>
      <c r="E1313" s="22" t="inlineStr">
        <is>
          <t>Оракул сновидений</t>
        </is>
      </c>
      <c r="F1313" s="105">
        <f>ROUNDUP(N1315-(N1315/100*X1315),0)</f>
        <v/>
      </c>
      <c r="H1313" s="22" t="inlineStr">
        <is>
          <t>Т8 RUGRAM</t>
        </is>
      </c>
      <c r="I1313" s="22" t="n">
        <v>2017</v>
      </c>
      <c r="J1313" s="75" t="inlineStr">
        <is>
          <t>9785521059041</t>
        </is>
      </c>
      <c r="K1313" s="75" t="inlineStr">
        <is>
          <t>Книги</t>
        </is>
      </c>
      <c r="L1313" s="22">
        <f>ROUND(100-(F1315/(M1315/100)),0)</f>
        <v/>
      </c>
      <c r="M1313" s="105" t="n">
        <v>956</v>
      </c>
      <c r="N1313" s="105" t="n">
        <v>832</v>
      </c>
      <c r="O1313" s="20" t="inlineStr">
        <is>
          <t>https://magic-kniga.ru/items/30967</t>
        </is>
      </c>
      <c r="Q1313" s="66" t="inlineStr">
        <is>
          <t>Мало</t>
        </is>
      </c>
      <c r="R1313" s="20" t="n">
        <v>5</v>
      </c>
      <c r="V1313" s="36">
        <f>MATCH(R1315,discounts!A:A)</f>
        <v/>
      </c>
      <c r="W1313" s="36">
        <f>ADDRESS(V1315,$F$7+1,,,"discounts")</f>
        <v/>
      </c>
      <c r="X1313" s="36">
        <f>ROUND(IF(ISNA(IF($F$7=0,0,INDIRECT(W1315))),0,IF($F$7=0,0,INDIRECT(W1315))),0)</f>
        <v/>
      </c>
    </row>
    <row r="1314">
      <c r="B1314" s="86" t="n"/>
      <c r="C1314" s="22" t="n">
        <v>30969</v>
      </c>
      <c r="E1314" s="22" t="inlineStr">
        <is>
          <t>Универсальный сонник</t>
        </is>
      </c>
      <c r="F1314" s="105">
        <f>ROUNDUP(N1316-(N1316/100*X1316),0)</f>
        <v/>
      </c>
      <c r="H1314" s="22" t="inlineStr">
        <is>
          <t>Т8 RUGRAM</t>
        </is>
      </c>
      <c r="I1314" s="22" t="n">
        <v>2017</v>
      </c>
      <c r="J1314" s="75" t="inlineStr">
        <is>
          <t>9785521056163</t>
        </is>
      </c>
      <c r="K1314" s="75" t="inlineStr">
        <is>
          <t>Книги</t>
        </is>
      </c>
      <c r="L1314" s="22">
        <f>ROUND(100-(F1316/(M1316/100)),0)</f>
        <v/>
      </c>
      <c r="M1314" s="105" t="n">
        <v>956</v>
      </c>
      <c r="N1314" s="105" t="n">
        <v>832</v>
      </c>
      <c r="O1314" s="20" t="inlineStr">
        <is>
          <t>https://magic-kniga.ru/items/30969</t>
        </is>
      </c>
      <c r="Q1314" s="66" t="inlineStr">
        <is>
          <t>Мало</t>
        </is>
      </c>
      <c r="R1314" s="20" t="n">
        <v>5</v>
      </c>
      <c r="V1314" s="36">
        <f>MATCH(R1316,discounts!A:A)</f>
        <v/>
      </c>
      <c r="W1314" s="36">
        <f>ADDRESS(V1316,$F$7+1,,,"discounts")</f>
        <v/>
      </c>
      <c r="X1314" s="36">
        <f>ROUND(IF(ISNA(IF($F$7=0,0,INDIRECT(W1316))),0,IF($F$7=0,0,INDIRECT(W1316))),0)</f>
        <v/>
      </c>
    </row>
    <row r="1315">
      <c r="B1315" s="86" t="n"/>
      <c r="C1315" s="22" t="n">
        <v>38906</v>
      </c>
      <c r="D1315" s="22" t="inlineStr">
        <is>
          <t>Данилова Е.И.</t>
        </is>
      </c>
      <c r="E1315" s="22" t="inlineStr">
        <is>
          <t xml:space="preserve">Домашний сонник                                                       </t>
        </is>
      </c>
      <c r="F1315" s="105">
        <f>ROUNDUP(N1317-(N1317/100*X1317),0)</f>
        <v/>
      </c>
      <c r="H1315" s="22" t="inlineStr">
        <is>
          <t>Т8 RUGRAM</t>
        </is>
      </c>
      <c r="I1315" s="22" t="n">
        <v>2019</v>
      </c>
      <c r="J1315" s="75" t="inlineStr">
        <is>
          <t>9785517010704</t>
        </is>
      </c>
      <c r="K1315" s="75" t="inlineStr">
        <is>
          <t>Книги</t>
        </is>
      </c>
      <c r="L1315" s="22">
        <f>ROUND(100-(F1317/(M1317/100)),0)</f>
        <v/>
      </c>
      <c r="M1315" s="105" t="n">
        <v>380</v>
      </c>
      <c r="N1315" s="105" t="n">
        <v>331</v>
      </c>
      <c r="O1315" s="20" t="inlineStr">
        <is>
          <t>https://magic-kniga.ru/items/38906</t>
        </is>
      </c>
      <c r="Q1315" s="66" t="inlineStr">
        <is>
          <t>Мало</t>
        </is>
      </c>
      <c r="R1315" s="20" t="n">
        <v>5</v>
      </c>
      <c r="V1315" s="36">
        <f>MATCH(R1317,discounts!A:A)</f>
        <v/>
      </c>
      <c r="W1315" s="36">
        <f>ADDRESS(V1317,$F$7+1,,,"discounts")</f>
        <v/>
      </c>
      <c r="X1315" s="36">
        <f>ROUND(IF(ISNA(IF($F$7=0,0,INDIRECT(W1317))),0,IF($F$7=0,0,INDIRECT(W1317))),0)</f>
        <v/>
      </c>
    </row>
    <row r="1316" ht="15" customHeight="1">
      <c r="B1316" s="88" t="inlineStr">
        <is>
          <t>Хиромантия</t>
        </is>
      </c>
    </row>
    <row r="1317">
      <c r="B1317" s="86" t="n"/>
      <c r="C1317" s="22" t="n">
        <v>39217</v>
      </c>
      <c r="D1317" s="22" t="inlineStr">
        <is>
          <t>Фентон Саша</t>
        </is>
      </c>
      <c r="E1317" s="22" t="inlineStr">
        <is>
          <t>Хиромантия</t>
        </is>
      </c>
      <c r="F1317" s="105">
        <f>ROUNDUP(N1319-(N1319/100*X1319),0)</f>
        <v/>
      </c>
      <c r="H1317" s="22" t="inlineStr">
        <is>
          <t>КоЛибри</t>
        </is>
      </c>
      <c r="I1317" s="22" t="n">
        <v>2019</v>
      </c>
      <c r="J1317" s="75" t="inlineStr">
        <is>
          <t>9785389154612</t>
        </is>
      </c>
      <c r="K1317" s="75" t="inlineStr">
        <is>
          <t>Книги</t>
        </is>
      </c>
      <c r="L1317" s="22">
        <f>ROUND(100-(F1319/(M1319/100)),0)</f>
        <v/>
      </c>
      <c r="M1317" s="105" t="n">
        <v>1005</v>
      </c>
      <c r="N1317" s="105" t="n">
        <v>875</v>
      </c>
      <c r="O1317" s="20" t="inlineStr">
        <is>
          <t>https://magic-kniga.ru/items/39217</t>
        </is>
      </c>
      <c r="Q1317" s="66" t="inlineStr">
        <is>
          <t>Мало</t>
        </is>
      </c>
      <c r="R1317" s="20" t="n">
        <v>5</v>
      </c>
      <c r="V1317" s="36">
        <f>MATCH(R1319,discounts!A:A)</f>
        <v/>
      </c>
      <c r="W1317" s="36">
        <f>ADDRESS(V1319,$F$7+1,,,"discounts")</f>
        <v/>
      </c>
      <c r="X1317" s="36">
        <f>ROUND(_xlfn.SINGLE(IF(ISNA(_xlfn.SINGLE(IF($F$7=0,0,INDIRECT(W1319)))),0,IF($F$7=0,0,INDIRECT(W1319)))),0)</f>
        <v/>
      </c>
    </row>
    <row r="1318">
      <c r="B1318" s="86" t="n"/>
      <c r="C1318" s="22" t="n">
        <v>39284</v>
      </c>
      <c r="D1318" s="22" t="inlineStr">
        <is>
          <t>Сант Хил Катарина</t>
        </is>
      </c>
      <c r="E1318" s="22" t="inlineStr">
        <is>
          <t>Медицинская хиромантия</t>
        </is>
      </c>
      <c r="F1318" s="105">
        <f>ROUNDUP(N1320-(N1320/100*X1320),0)</f>
        <v/>
      </c>
      <c r="H1318" s="22" t="inlineStr">
        <is>
          <t>Велигор</t>
        </is>
      </c>
      <c r="I1318" s="22" t="n">
        <v>2020</v>
      </c>
      <c r="J1318" s="75" t="inlineStr">
        <is>
          <t>9785888757512</t>
        </is>
      </c>
      <c r="K1318" s="75" t="inlineStr">
        <is>
          <t>Книги</t>
        </is>
      </c>
      <c r="L1318" s="22">
        <f>ROUND(100-(F1320/(M1320/100)),0)</f>
        <v/>
      </c>
      <c r="M1318" s="105" t="n">
        <v>7746</v>
      </c>
      <c r="N1318" s="105" t="n">
        <v>6740</v>
      </c>
      <c r="O1318" s="20" t="inlineStr">
        <is>
          <t>https://magic-kniga.ru/items/39284</t>
        </is>
      </c>
      <c r="Q1318" s="66" t="inlineStr">
        <is>
          <t>Мало</t>
        </is>
      </c>
      <c r="R1318" s="20" t="n">
        <v>9</v>
      </c>
      <c r="V1318" s="36">
        <f>MATCH(R1320,discounts!A:A)</f>
        <v/>
      </c>
      <c r="W1318" s="36">
        <f>ADDRESS(V1320,$F$7+1,,,"discounts")</f>
        <v/>
      </c>
      <c r="X1318" s="36">
        <f>ROUND(_xlfn.SINGLE(IF(ISNA(_xlfn.SINGLE(IF($F$7=0,0,INDIRECT(W1320)))),0,IF($F$7=0,0,INDIRECT(W1320)))),0)</f>
        <v/>
      </c>
    </row>
    <row r="1319" ht="15" customHeight="1">
      <c r="B1319" s="88" t="inlineStr">
        <is>
          <t>И-Цзин книга перемен</t>
        </is>
      </c>
    </row>
    <row r="1320">
      <c r="B1320" s="86" t="n"/>
      <c r="C1320" s="22" t="n">
        <v>37500</v>
      </c>
      <c r="D1320" s="22" t="inlineStr">
        <is>
          <t>Склярова Вера Анатольевна</t>
        </is>
      </c>
      <c r="E1320" s="22" t="inlineStr">
        <is>
          <t>Книга «И-Цзин и Зодиак»</t>
        </is>
      </c>
      <c r="F1320" s="105">
        <f>ROUNDUP(N1322-(N1322/100*X1322),0)</f>
        <v/>
      </c>
      <c r="H1320" s="22" t="inlineStr">
        <is>
          <t>Magic-Kniga</t>
        </is>
      </c>
      <c r="I1320" s="22" t="n">
        <v>2020</v>
      </c>
      <c r="J1320" s="75" t="inlineStr">
        <is>
          <t>9785604441169</t>
        </is>
      </c>
      <c r="K1320" s="75" t="inlineStr">
        <is>
          <t>Книги</t>
        </is>
      </c>
      <c r="L1320" s="22">
        <f>ROUND(100-(F1322/(M1322/100)),0)</f>
        <v/>
      </c>
      <c r="M1320" s="105" t="n">
        <v>757</v>
      </c>
      <c r="N1320" s="105" t="n">
        <v>659</v>
      </c>
      <c r="O1320" s="20" t="inlineStr">
        <is>
          <t>https://magic-kniga.ru/items/37500</t>
        </is>
      </c>
      <c r="P1320" s="22" t="n">
        <v>180</v>
      </c>
      <c r="Q1320" s="66" t="inlineStr">
        <is>
          <t>Мало</t>
        </is>
      </c>
      <c r="R1320" s="20" t="n">
        <v>1</v>
      </c>
      <c r="V1320" s="36">
        <f>MATCH(R1322,discounts!A:A)</f>
        <v/>
      </c>
      <c r="W1320" s="36">
        <f>ADDRESS(V1322,$F$7+1,,,"discounts")</f>
        <v/>
      </c>
      <c r="X1320" s="36">
        <f>ROUND(IF(ISNA(IF($F$7=0,0,INDIRECT(W1322))),0,IF($F$7=0,0,INDIRECT(W1322))),0)</f>
        <v/>
      </c>
    </row>
    <row r="1321" ht="15" customHeight="1">
      <c r="B1321" s="88" t="inlineStr">
        <is>
          <t>Астрологические практики</t>
        </is>
      </c>
    </row>
    <row r="1322">
      <c r="B1322" s="86" t="n"/>
      <c r="C1322" s="22" t="n">
        <v>36929</v>
      </c>
      <c r="D1322" s="22" t="inlineStr">
        <is>
          <t>Радьяр Дэйн</t>
        </is>
      </c>
      <c r="E1322" s="22" t="inlineStr">
        <is>
          <t>Астрологическая мандала</t>
        </is>
      </c>
      <c r="F1322" s="105">
        <f>ROUNDUP(N1324-(N1324/100*X1324),0)</f>
        <v/>
      </c>
      <c r="H1322" s="22" t="inlineStr">
        <is>
          <t>Велигор</t>
        </is>
      </c>
      <c r="I1322" s="22" t="n">
        <v>2019</v>
      </c>
      <c r="J1322" s="75" t="inlineStr">
        <is>
          <t>9785888756904</t>
        </is>
      </c>
      <c r="K1322" s="75" t="inlineStr">
        <is>
          <t>Книги</t>
        </is>
      </c>
      <c r="L1322" s="22">
        <f>ROUND(100-(F1324/(M1324/100)),0)</f>
        <v/>
      </c>
      <c r="M1322" s="105" t="n">
        <v>350</v>
      </c>
      <c r="N1322" s="105" t="n">
        <v>305</v>
      </c>
      <c r="O1322" s="20" t="inlineStr">
        <is>
          <t>https://magic-kniga.ru/items/36929</t>
        </is>
      </c>
      <c r="Q1322" s="66" t="inlineStr">
        <is>
          <t>Мало</t>
        </is>
      </c>
      <c r="R1322" s="20" t="n">
        <v>9</v>
      </c>
      <c r="V1322" s="36">
        <f>MATCH(R1324,discounts!A:A)</f>
        <v/>
      </c>
      <c r="W1322" s="36">
        <f>ADDRESS(V1324,$F$7+1,,,"discounts")</f>
        <v/>
      </c>
      <c r="X1322" s="36">
        <f>ROUND(IF(ISNA(IF($F$7=0,0,INDIRECT(W1324))),0,IF($F$7=0,0,INDIRECT(W1324))),0)</f>
        <v/>
      </c>
    </row>
    <row r="1323">
      <c r="B1323" s="86" t="n"/>
      <c r="C1323" s="22" t="n">
        <v>38404</v>
      </c>
      <c r="D1323" s="22" t="inlineStr">
        <is>
          <t>Таурте Светлана</t>
        </is>
      </c>
      <c r="E1323" s="22" t="inlineStr">
        <is>
          <t>Магия Лунных дней</t>
        </is>
      </c>
      <c r="F1323" s="105">
        <f>ROUNDUP(N1325-(N1325/100*X1325),0)</f>
        <v/>
      </c>
      <c r="H1323" s="22" t="inlineStr">
        <is>
          <t>Magic-Kniga</t>
        </is>
      </c>
      <c r="I1323" s="22" t="n">
        <v>2020</v>
      </c>
      <c r="J1323" s="75" t="inlineStr">
        <is>
          <t>9785604395288</t>
        </is>
      </c>
      <c r="K1323" s="75" t="inlineStr">
        <is>
          <t>Книги</t>
        </is>
      </c>
      <c r="L1323" s="22">
        <f>ROUND(100-(F1325/(M1325/100)),0)</f>
        <v/>
      </c>
      <c r="M1323" s="105" t="n">
        <v>347</v>
      </c>
      <c r="N1323" s="105" t="n">
        <v>302</v>
      </c>
      <c r="O1323" s="20" t="inlineStr">
        <is>
          <t>https://magic-kniga.ru/items/38404</t>
        </is>
      </c>
      <c r="P1323" s="22" t="n">
        <v>364</v>
      </c>
      <c r="Q1323" s="66" t="inlineStr">
        <is>
          <t>Больше 50</t>
        </is>
      </c>
      <c r="R1323" s="20" t="n">
        <v>1</v>
      </c>
      <c r="V1323" s="36">
        <f>MATCH(R1325,discounts!A:A)</f>
        <v/>
      </c>
      <c r="W1323" s="36">
        <f>ADDRESS(V1325,$F$7+1,,,"discounts")</f>
        <v/>
      </c>
      <c r="X1323" s="36">
        <f>ROUND(IF(ISNA(IF($F$7=0,0,INDIRECT(W1325))),0,IF($F$7=0,0,INDIRECT(W1325))),0)</f>
        <v/>
      </c>
    </row>
    <row r="1324">
      <c r="B1324" s="86" t="n"/>
      <c r="C1324" s="22" t="n">
        <v>38431</v>
      </c>
      <c r="D1324" s="22" t="inlineStr">
        <is>
          <t>Джоан Мак-Эверс</t>
        </is>
      </c>
      <c r="E1324" s="22" t="inlineStr">
        <is>
          <t>Лучший способ выучить астрологию. Том II. Математические методы и техники толкования</t>
        </is>
      </c>
      <c r="F1324" s="105">
        <f>ROUNDUP(N1326-(N1326/100*X1326),0)</f>
        <v/>
      </c>
      <c r="H1324" s="22" t="inlineStr">
        <is>
          <t>Велигор</t>
        </is>
      </c>
      <c r="I1324" s="22" t="n">
        <v>2020</v>
      </c>
      <c r="J1324" s="75" t="inlineStr">
        <is>
          <t>9785888757192</t>
        </is>
      </c>
      <c r="K1324" s="75" t="inlineStr">
        <is>
          <t>Книги</t>
        </is>
      </c>
      <c r="L1324" s="22">
        <f>ROUND(100-(F1326/(M1326/100)),0)</f>
        <v/>
      </c>
      <c r="M1324" s="105" t="n">
        <v>1753</v>
      </c>
      <c r="N1324" s="105" t="n">
        <v>1526</v>
      </c>
      <c r="O1324" s="20" t="inlineStr">
        <is>
          <t>https://magic-kniga.ru/items/38431</t>
        </is>
      </c>
      <c r="Q1324" s="66" t="inlineStr">
        <is>
          <t>Мало</t>
        </is>
      </c>
      <c r="R1324" s="20" t="n">
        <v>9</v>
      </c>
      <c r="V1324" s="36">
        <f>MATCH(R1326,discounts!A:A)</f>
        <v/>
      </c>
      <c r="W1324" s="36">
        <f>ADDRESS(V1326,$F$7+1,,,"discounts")</f>
        <v/>
      </c>
      <c r="X1324" s="36">
        <f>ROUND(IF(ISNA(IF($F$7=0,0,INDIRECT(W1326))),0,IF($F$7=0,0,INDIRECT(W1326))),0)</f>
        <v/>
      </c>
    </row>
    <row r="1325">
      <c r="B1325" s="86" t="n"/>
      <c r="C1325" s="22" t="n">
        <v>38443</v>
      </c>
      <c r="D1325" s="22" t="inlineStr">
        <is>
          <t>Джоан Мак-Эверс</t>
        </is>
      </c>
      <c r="E1325" s="22" t="inlineStr">
        <is>
          <t>Лучший способ выучить астрологию. Том III. Анализ гороскопа</t>
        </is>
      </c>
      <c r="F1325" s="105">
        <f>ROUNDUP(N1327-(N1327/100*X1327),0)</f>
        <v/>
      </c>
      <c r="H1325" s="22" t="inlineStr">
        <is>
          <t>Велигор</t>
        </is>
      </c>
      <c r="I1325" s="22" t="n">
        <v>2020</v>
      </c>
      <c r="J1325" s="75" t="inlineStr">
        <is>
          <t>9785888757208</t>
        </is>
      </c>
      <c r="K1325" s="75" t="inlineStr">
        <is>
          <t>Книги</t>
        </is>
      </c>
      <c r="L1325" s="22">
        <f>ROUND(100-(F1327/(M1327/100)),0)</f>
        <v/>
      </c>
      <c r="M1325" s="105" t="n">
        <v>1753</v>
      </c>
      <c r="N1325" s="105" t="n">
        <v>1526</v>
      </c>
      <c r="O1325" s="20" t="inlineStr">
        <is>
          <t>https://magic-kniga.ru/items/38443</t>
        </is>
      </c>
      <c r="Q1325" s="66" t="inlineStr">
        <is>
          <t>Мало</t>
        </is>
      </c>
      <c r="R1325" s="20" t="n">
        <v>9</v>
      </c>
      <c r="V1325" s="36">
        <f>MATCH(R1327,discounts!A:A)</f>
        <v/>
      </c>
      <c r="W1325" s="36">
        <f>ADDRESS(V1327,$F$7+1,,,"discounts")</f>
        <v/>
      </c>
      <c r="X1325" s="36">
        <f>ROUND(IF(ISNA(IF($F$7=0,0,INDIRECT(W1327))),0,IF($F$7=0,0,INDIRECT(W1327))),0)</f>
        <v/>
      </c>
    </row>
    <row r="1326">
      <c r="B1326" s="86" t="n"/>
      <c r="C1326" s="22" t="n">
        <v>39215</v>
      </c>
      <c r="D1326" s="22" t="inlineStr">
        <is>
          <t>Касс Джейни</t>
        </is>
      </c>
      <c r="E1326" s="22" t="inlineStr">
        <is>
          <t>Астрология</t>
        </is>
      </c>
      <c r="F1326" s="105">
        <f>ROUNDUP(N1328-(N1328/100*X1328),0)</f>
        <v/>
      </c>
      <c r="H1326" s="22" t="inlineStr">
        <is>
          <t>КоЛибри</t>
        </is>
      </c>
      <c r="I1326" s="22" t="n">
        <v>2019</v>
      </c>
      <c r="J1326" s="75" t="inlineStr">
        <is>
          <t>9785389154582</t>
        </is>
      </c>
      <c r="K1326" s="75" t="inlineStr">
        <is>
          <t>Книги</t>
        </is>
      </c>
      <c r="L1326" s="22">
        <f>ROUND(100-(F1328/(M1328/100)),0)</f>
        <v/>
      </c>
      <c r="M1326" s="105" t="n">
        <v>1005</v>
      </c>
      <c r="N1326" s="105" t="n">
        <v>875</v>
      </c>
      <c r="O1326" s="20" t="inlineStr">
        <is>
          <t>https://magic-kniga.ru/items/39215</t>
        </is>
      </c>
      <c r="Q1326" s="66" t="inlineStr">
        <is>
          <t>Мало</t>
        </is>
      </c>
      <c r="R1326" s="20" t="n">
        <v>5</v>
      </c>
      <c r="V1326" s="36">
        <f>MATCH(R1328,discounts!A:A)</f>
        <v/>
      </c>
      <c r="W1326" s="36">
        <f>ADDRESS(V1328,$F$7+1,,,"discounts")</f>
        <v/>
      </c>
      <c r="X1326" s="36">
        <f>ROUND(IF(ISNA(IF($F$7=0,0,INDIRECT(W1328))),0,IF($F$7=0,0,INDIRECT(W1328))),0)</f>
        <v/>
      </c>
    </row>
    <row r="1327">
      <c r="B1327" s="86" t="n"/>
      <c r="C1327" s="22" t="n">
        <v>39300</v>
      </c>
      <c r="D1327" s="22" t="inlineStr">
        <is>
          <t>Подводный Авессалом</t>
        </is>
      </c>
      <c r="E1327" s="22" t="inlineStr">
        <is>
          <t>Общая астрология. Знаки Зодиака. Часть 1</t>
        </is>
      </c>
      <c r="F1327" s="105">
        <f>ROUNDUP(N1329-(N1329/100*X1329),0)</f>
        <v/>
      </c>
      <c r="H1327" s="22" t="inlineStr">
        <is>
          <t>Magic-Kniga</t>
        </is>
      </c>
      <c r="I1327" s="22" t="n">
        <v>2020</v>
      </c>
      <c r="J1327" s="75" t="inlineStr">
        <is>
          <t>9785604395295</t>
        </is>
      </c>
      <c r="K1327" s="75" t="inlineStr">
        <is>
          <t>Книги</t>
        </is>
      </c>
      <c r="L1327" s="22">
        <f>ROUND(100-(F1329/(M1329/100)),0)</f>
        <v/>
      </c>
      <c r="M1327" s="105" t="n">
        <v>758</v>
      </c>
      <c r="N1327" s="105" t="n">
        <v>660</v>
      </c>
      <c r="O1327" s="20" t="inlineStr">
        <is>
          <t>https://magic-kniga.ru/items/39300</t>
        </is>
      </c>
      <c r="P1327" s="22" t="n">
        <v>367</v>
      </c>
      <c r="Q1327" s="66" t="inlineStr">
        <is>
          <t>Больше 50</t>
        </is>
      </c>
      <c r="R1327" s="20" t="n">
        <v>1</v>
      </c>
      <c r="V1327" s="36">
        <f>MATCH(R1329,discounts!A:A)</f>
        <v/>
      </c>
      <c r="W1327" s="36">
        <f>ADDRESS(V1329,$F$7+1,,,"discounts")</f>
        <v/>
      </c>
      <c r="X1327" s="36">
        <f>ROUND(IF(ISNA(IF($F$7=0,0,INDIRECT(W1329))),0,IF($F$7=0,0,INDIRECT(W1329))),0)</f>
        <v/>
      </c>
    </row>
    <row r="1328">
      <c r="B1328" s="86" t="n"/>
      <c r="C1328" s="22" t="n">
        <v>39302</v>
      </c>
      <c r="D1328" s="22" t="inlineStr">
        <is>
          <t>Подводный Авессалом</t>
        </is>
      </c>
      <c r="E1328" s="22" t="inlineStr">
        <is>
          <t>Общая астрология. Дома. Часть 3</t>
        </is>
      </c>
      <c r="F1328" s="105">
        <f>ROUNDUP(N1330-(N1330/100*X1330),0)</f>
        <v/>
      </c>
      <c r="H1328" s="22" t="inlineStr">
        <is>
          <t>Magic-Kniga</t>
        </is>
      </c>
      <c r="I1328" s="22" t="n">
        <v>2020</v>
      </c>
      <c r="J1328" s="75" t="inlineStr">
        <is>
          <t>9785604458891</t>
        </is>
      </c>
      <c r="K1328" s="75" t="inlineStr">
        <is>
          <t>Книги</t>
        </is>
      </c>
      <c r="L1328" s="22">
        <f>ROUND(100-(F1330/(M1330/100)),0)</f>
        <v/>
      </c>
      <c r="M1328" s="105" t="n">
        <v>1300</v>
      </c>
      <c r="N1328" s="105" t="n">
        <v>1131</v>
      </c>
      <c r="O1328" s="20" t="inlineStr">
        <is>
          <t>https://magic-kniga.ru/items/39302</t>
        </is>
      </c>
      <c r="P1328" s="22" t="n">
        <v>355</v>
      </c>
      <c r="Q1328" s="66" t="inlineStr">
        <is>
          <t>Больше 10</t>
        </is>
      </c>
      <c r="R1328" s="20" t="n">
        <v>1</v>
      </c>
      <c r="V1328" s="36">
        <f>MATCH(R1330,discounts!A:A)</f>
        <v/>
      </c>
      <c r="W1328" s="36">
        <f>ADDRESS(V1330,$F$7+1,,,"discounts")</f>
        <v/>
      </c>
      <c r="X1328" s="36">
        <f>ROUND(IF(ISNA(IF($F$7=0,0,INDIRECT(W1330))),0,IF($F$7=0,0,INDIRECT(W1330))),0)</f>
        <v/>
      </c>
    </row>
    <row r="1329">
      <c r="B1329" s="86" t="n"/>
      <c r="C1329" s="22" t="n">
        <v>39303</v>
      </c>
      <c r="D1329" s="22" t="inlineStr">
        <is>
          <t>Подводный Авессалом</t>
        </is>
      </c>
      <c r="E1329" s="22" t="inlineStr">
        <is>
          <t>Общая астрология. Аспекты. Часть 4</t>
        </is>
      </c>
      <c r="F1329" s="105">
        <f>ROUNDUP(N1331-(N1331/100*X1331),0)</f>
        <v/>
      </c>
      <c r="H1329" s="22" t="inlineStr">
        <is>
          <t>Magic-Kniga</t>
        </is>
      </c>
      <c r="I1329" s="22" t="n">
        <v>2020</v>
      </c>
      <c r="J1329" s="75" t="inlineStr">
        <is>
          <t>9785604480809</t>
        </is>
      </c>
      <c r="K1329" s="75" t="inlineStr">
        <is>
          <t>Книги</t>
        </is>
      </c>
      <c r="L1329" s="22">
        <f>ROUND(100-(F1331/(M1331/100)),0)</f>
        <v/>
      </c>
      <c r="M1329" s="105" t="n">
        <v>828</v>
      </c>
      <c r="N1329" s="105" t="n">
        <v>721</v>
      </c>
      <c r="O1329" s="20" t="inlineStr">
        <is>
          <t>https://magic-kniga.ru/items/39303</t>
        </is>
      </c>
      <c r="P1329" s="22" t="n">
        <v>360</v>
      </c>
      <c r="Q1329" s="66" t="inlineStr">
        <is>
          <t>Больше 10</t>
        </is>
      </c>
      <c r="R1329" s="20" t="n">
        <v>1</v>
      </c>
      <c r="V1329" s="36">
        <f>MATCH(R1331,discounts!A:A)</f>
        <v/>
      </c>
      <c r="W1329" s="36">
        <f>ADDRESS(V1331,$F$7+1,,,"discounts")</f>
        <v/>
      </c>
      <c r="X1329" s="36">
        <f>ROUND(IF(ISNA(IF($F$7=0,0,INDIRECT(W1331))),0,IF($F$7=0,0,INDIRECT(W1331))),0)</f>
        <v/>
      </c>
    </row>
    <row r="1330">
      <c r="B1330" s="86" t="n"/>
      <c r="C1330" s="22" t="n">
        <v>39382</v>
      </c>
      <c r="D1330" s="22" t="inlineStr">
        <is>
          <t>Шао Хэ</t>
        </is>
      </c>
      <c r="E1330" s="22" t="inlineStr">
        <is>
          <t>Астрология. Начала</t>
        </is>
      </c>
      <c r="F1330" s="105">
        <f>ROUNDUP(N1332-(N1332/100*X1332),0)</f>
        <v/>
      </c>
      <c r="H1330" s="22" t="inlineStr">
        <is>
          <t>Профит-Стайл</t>
        </is>
      </c>
      <c r="I1330" s="22" t="n">
        <v>2020</v>
      </c>
      <c r="J1330" s="75" t="inlineStr">
        <is>
          <t>9785988575221</t>
        </is>
      </c>
      <c r="K1330" s="75" t="inlineStr">
        <is>
          <t>Книги</t>
        </is>
      </c>
      <c r="L1330" s="22">
        <f>ROUND(100-(F1332/(M1332/100)),0)</f>
        <v/>
      </c>
      <c r="M1330" s="105" t="n">
        <v>446</v>
      </c>
      <c r="N1330" s="105" t="n">
        <v>389</v>
      </c>
      <c r="O1330" s="20" t="inlineStr">
        <is>
          <t>https://magic-kniga.ru/items/39382</t>
        </is>
      </c>
      <c r="Q1330" s="66" t="inlineStr">
        <is>
          <t>Мало</t>
        </is>
      </c>
      <c r="R1330" s="20" t="n">
        <v>3</v>
      </c>
      <c r="V1330" s="36">
        <f>MATCH(R1332,discounts!A:A)</f>
        <v/>
      </c>
      <c r="W1330" s="36">
        <f>ADDRESS(V1332,$F$7+1,,,"discounts")</f>
        <v/>
      </c>
      <c r="X1330" s="36">
        <f>ROUND(IF(ISNA(IF($F$7=0,0,INDIRECT(W1332))),0,IF($F$7=0,0,INDIRECT(W1332))),0)</f>
        <v/>
      </c>
    </row>
    <row r="1331">
      <c r="B1331" s="86" t="n"/>
      <c r="C1331" s="22" t="n">
        <v>39408</v>
      </c>
      <c r="D1331" s="22" t="inlineStr">
        <is>
          <t>Шао Хэ</t>
        </is>
      </c>
      <c r="E1331" s="22" t="inlineStr">
        <is>
          <t>Планеты в знаках Зодиака</t>
        </is>
      </c>
      <c r="F1331" s="105">
        <f>ROUNDUP(N1333-(N1333/100*X1333),0)</f>
        <v/>
      </c>
      <c r="H1331" s="22" t="inlineStr">
        <is>
          <t>Профит-Стайл</t>
        </is>
      </c>
      <c r="I1331" s="22" t="n">
        <v>2020</v>
      </c>
      <c r="J1331" s="75" t="inlineStr">
        <is>
          <t>9785988575207</t>
        </is>
      </c>
      <c r="K1331" s="75" t="inlineStr">
        <is>
          <t>Книги</t>
        </is>
      </c>
      <c r="L1331" s="22">
        <f>ROUND(100-(F1333/(M1333/100)),0)</f>
        <v/>
      </c>
      <c r="M1331" s="105" t="n">
        <v>667</v>
      </c>
      <c r="N1331" s="105" t="n">
        <v>581</v>
      </c>
      <c r="O1331" s="20" t="inlineStr">
        <is>
          <t>https://magic-kniga.ru/items/39408</t>
        </is>
      </c>
      <c r="Q1331" s="66" t="inlineStr">
        <is>
          <t>Мало</t>
        </is>
      </c>
      <c r="R1331" s="20" t="n">
        <v>3</v>
      </c>
      <c r="V1331" s="36">
        <f>MATCH(R1333,discounts!A:A)</f>
        <v/>
      </c>
      <c r="W1331" s="36">
        <f>ADDRESS(V1333,$F$7+1,,,"discounts")</f>
        <v/>
      </c>
      <c r="X1331" s="36">
        <f>ROUND(IF(ISNA(IF($F$7=0,0,INDIRECT(W1333))),0,IF($F$7=0,0,INDIRECT(W1333))),0)</f>
        <v/>
      </c>
    </row>
    <row r="1332">
      <c r="B1332" s="86" t="n"/>
      <c r="C1332" s="22" t="n">
        <v>39448</v>
      </c>
      <c r="D1332" s="22" t="inlineStr">
        <is>
          <t>Яросвет Самовидец</t>
        </is>
      </c>
      <c r="E1332" s="22" t="inlineStr">
        <is>
          <t>Астрология. Медитации по знакам Зодиака</t>
        </is>
      </c>
      <c r="F1332" s="105">
        <f>ROUNDUP(N1334-(N1334/100*X1334),0)</f>
        <v/>
      </c>
      <c r="H1332" s="22" t="inlineStr">
        <is>
          <t>Амрита-русь</t>
        </is>
      </c>
      <c r="I1332" s="22" t="n">
        <v>2020</v>
      </c>
      <c r="J1332" s="75" t="inlineStr">
        <is>
          <t>9785413021026</t>
        </is>
      </c>
      <c r="K1332" s="75" t="inlineStr">
        <is>
          <t>Книги</t>
        </is>
      </c>
      <c r="L1332" s="22">
        <f>ROUND(100-(F1334/(M1334/100)),0)</f>
        <v/>
      </c>
      <c r="M1332" s="105" t="n">
        <v>565</v>
      </c>
      <c r="N1332" s="105" t="n">
        <v>492</v>
      </c>
      <c r="O1332" s="20" t="inlineStr">
        <is>
          <t>https://magic-kniga.ru/items/39448</t>
        </is>
      </c>
      <c r="Q1332" s="66" t="inlineStr">
        <is>
          <t>Больше 10</t>
        </is>
      </c>
      <c r="R1332" s="20" t="n">
        <v>5</v>
      </c>
      <c r="V1332" s="36">
        <f>MATCH(R1334,discounts!A:A)</f>
        <v/>
      </c>
      <c r="W1332" s="36">
        <f>ADDRESS(V1334,$F$7+1,,,"discounts")</f>
        <v/>
      </c>
      <c r="X1332" s="36">
        <f>ROUND(IF(ISNA(IF($F$7=0,0,INDIRECT(W1334))),0,IF($F$7=0,0,INDIRECT(W1334))),0)</f>
        <v/>
      </c>
    </row>
    <row r="1333">
      <c r="B1333" s="86" t="n"/>
      <c r="C1333" s="22" t="n">
        <v>39470</v>
      </c>
      <c r="D1333" s="22" t="inlineStr">
        <is>
          <t>Шао Хэ</t>
        </is>
      </c>
      <c r="E1333" s="22" t="inlineStr">
        <is>
          <t>Добрая астрология. Астрология добра</t>
        </is>
      </c>
      <c r="F1333" s="105">
        <f>ROUNDUP(N1335-(N1335/100*X1335),0)</f>
        <v/>
      </c>
      <c r="H1333" s="22" t="inlineStr">
        <is>
          <t>Профит-Стайл</t>
        </is>
      </c>
      <c r="I1333" s="22" t="n">
        <v>2020</v>
      </c>
      <c r="J1333" s="75" t="inlineStr">
        <is>
          <t>9785988575245</t>
        </is>
      </c>
      <c r="K1333" s="75" t="inlineStr">
        <is>
          <t>Книги</t>
        </is>
      </c>
      <c r="L1333" s="22">
        <f>ROUND(100-(F1335/(M1335/100)),0)</f>
        <v/>
      </c>
      <c r="M1333" s="105" t="n">
        <v>565</v>
      </c>
      <c r="N1333" s="105" t="n">
        <v>492</v>
      </c>
      <c r="O1333" s="20" t="inlineStr">
        <is>
          <t>https://magic-kniga.ru/items/39470</t>
        </is>
      </c>
      <c r="Q1333" s="66" t="inlineStr">
        <is>
          <t>Мало</t>
        </is>
      </c>
      <c r="R1333" s="20" t="n">
        <v>2</v>
      </c>
      <c r="V1333" s="36">
        <f>MATCH(R1335,discounts!A:A)</f>
        <v/>
      </c>
      <c r="W1333" s="36">
        <f>ADDRESS(V1335,$F$7+1,,,"discounts")</f>
        <v/>
      </c>
      <c r="X1333" s="36">
        <f>ROUND(IF(ISNA(IF($F$7=0,0,INDIRECT(W1335))),0,IF($F$7=0,0,INDIRECT(W1335))),0)</f>
        <v/>
      </c>
    </row>
    <row r="1334">
      <c r="B1334" s="86" t="n"/>
      <c r="C1334" s="22" t="n">
        <v>40101</v>
      </c>
      <c r="E1334" s="22" t="inlineStr">
        <is>
          <t>Полный Таро-гороскоп 2021</t>
        </is>
      </c>
      <c r="F1334" s="105">
        <f>ROUNDUP(N1336-(N1336/100*X1336),0)</f>
        <v/>
      </c>
      <c r="H1334" s="22" t="inlineStr">
        <is>
          <t>Magic-Kniga</t>
        </is>
      </c>
      <c r="I1334" s="22" t="n">
        <v>2020</v>
      </c>
      <c r="J1334" s="75" t="inlineStr">
        <is>
          <t>9785604441299</t>
        </is>
      </c>
      <c r="K1334" s="75" t="inlineStr">
        <is>
          <t>Книги</t>
        </is>
      </c>
      <c r="L1334" s="22">
        <f>ROUND(100-(F1336/(M1336/100)),0)</f>
        <v/>
      </c>
      <c r="M1334" s="105" t="n">
        <v>1101</v>
      </c>
      <c r="N1334" s="105" t="n">
        <v>958</v>
      </c>
      <c r="O1334" s="20" t="inlineStr">
        <is>
          <t>https://magic-kniga.ru/items/40101</t>
        </is>
      </c>
      <c r="Q1334" s="66" t="inlineStr">
        <is>
          <t>Больше 10</t>
        </is>
      </c>
      <c r="R1334" s="20" t="n">
        <v>1</v>
      </c>
      <c r="V1334" s="36">
        <f>MATCH(R1336,discounts!A:A)</f>
        <v/>
      </c>
      <c r="W1334" s="36">
        <f>ADDRESS(V1336,$F$7+1,,,"discounts")</f>
        <v/>
      </c>
      <c r="X1334" s="36">
        <f>ROUND(IF(ISNA(IF($F$7=0,0,INDIRECT(W1336))),0,IF($F$7=0,0,INDIRECT(W1336))),0)</f>
        <v/>
      </c>
    </row>
    <row r="1335">
      <c r="B1335" s="86" t="n"/>
      <c r="C1335" s="22" t="n">
        <v>40265</v>
      </c>
      <c r="D1335" s="22" t="inlineStr">
        <is>
          <t>Лурье Элен</t>
        </is>
      </c>
      <c r="E1335" s="22" t="inlineStr">
        <is>
          <t>Правила луны на каждый день</t>
        </is>
      </c>
      <c r="F1335" s="105">
        <f>ROUNDUP(N1337-(N1337/100*X1337),0)</f>
        <v/>
      </c>
      <c r="H1335" s="22" t="inlineStr">
        <is>
          <t>Библос</t>
        </is>
      </c>
      <c r="I1335" s="22" t="n">
        <v>2020</v>
      </c>
      <c r="J1335" s="75" t="inlineStr">
        <is>
          <t>9785905641107</t>
        </is>
      </c>
      <c r="K1335" s="75" t="inlineStr">
        <is>
          <t>Книги</t>
        </is>
      </c>
      <c r="L1335" s="22">
        <f>ROUND(100-(F1337/(M1337/100)),0)</f>
        <v/>
      </c>
      <c r="M1335" s="105" t="n">
        <v>419</v>
      </c>
      <c r="N1335" s="105" t="n">
        <v>365</v>
      </c>
      <c r="O1335" s="20" t="inlineStr">
        <is>
          <t>https://magic-kniga.ru/items/40265</t>
        </is>
      </c>
      <c r="Q1335" s="66" t="inlineStr">
        <is>
          <t>Мало</t>
        </is>
      </c>
      <c r="R1335" s="20" t="n">
        <v>5</v>
      </c>
      <c r="S1335" s="22" t="n">
        <v>12</v>
      </c>
      <c r="V1335" s="36">
        <f>MATCH(R1337,discounts!A:A)</f>
        <v/>
      </c>
      <c r="W1335" s="36">
        <f>ADDRESS(V1337,$F$7+1,,,"discounts")</f>
        <v/>
      </c>
      <c r="X1335" s="36">
        <f>ROUND(IF(ISNA(IF($F$7=0,0,INDIRECT(W1337))),0,IF($F$7=0,0,INDIRECT(W1337))),0)</f>
        <v/>
      </c>
    </row>
    <row r="1336">
      <c r="B1336" s="86" t="n"/>
      <c r="C1336" s="22" t="n">
        <v>26349</v>
      </c>
      <c r="D1336" s="22" t="inlineStr">
        <is>
          <t>Масло Владислав</t>
        </is>
      </c>
      <c r="E1336" s="22" t="inlineStr">
        <is>
          <t>Наука Карт Астрологическая система</t>
        </is>
      </c>
      <c r="F1336" s="105">
        <f>ROUNDUP(N1338-(N1338/100*X1338),0)</f>
        <v/>
      </c>
      <c r="H1336" s="22" t="inlineStr">
        <is>
          <t>Велигор</t>
        </is>
      </c>
      <c r="I1336" s="22" t="n">
        <v>2018</v>
      </c>
      <c r="J1336" s="75" t="inlineStr">
        <is>
          <t>9785888756096</t>
        </is>
      </c>
      <c r="K1336" s="75" t="inlineStr">
        <is>
          <t>Книги</t>
        </is>
      </c>
      <c r="L1336" s="22">
        <f>ROUND(100-(F1338/(M1338/100)),0)</f>
        <v/>
      </c>
      <c r="M1336" s="105" t="n">
        <v>428</v>
      </c>
      <c r="N1336" s="105" t="n">
        <v>373</v>
      </c>
      <c r="O1336" s="20" t="inlineStr">
        <is>
          <t>https://magic-kniga.ru/items/26349</t>
        </is>
      </c>
      <c r="Q1336" s="66" t="inlineStr">
        <is>
          <t>Мало</t>
        </is>
      </c>
      <c r="R1336" s="20" t="n">
        <v>6</v>
      </c>
      <c r="V1336" s="36">
        <f>MATCH(R1338,discounts!A:A)</f>
        <v/>
      </c>
      <c r="W1336" s="36">
        <f>ADDRESS(V1338,$F$7+1,,,"discounts")</f>
        <v/>
      </c>
      <c r="X1336" s="36">
        <f>ROUND(IF(ISNA(IF($F$7=0,0,INDIRECT(W1338))),0,IF($F$7=0,0,INDIRECT(W1338))),0)</f>
        <v/>
      </c>
    </row>
    <row r="1337">
      <c r="B1337" s="86" t="n"/>
      <c r="C1337" s="22" t="n">
        <v>28653</v>
      </c>
      <c r="D1337" s="22" t="inlineStr">
        <is>
          <t>Владимиров В. Ю.</t>
        </is>
      </c>
      <c r="E1337" s="22" t="inlineStr">
        <is>
          <t>Планеты и судьбы. Астрология выживания 2019-2020 гг. Точки смерти. Гороскопы России и США до 2025 г</t>
        </is>
      </c>
      <c r="F1337" s="105">
        <f>ROUNDUP(N1339-(N1339/100*X1339),0)</f>
        <v/>
      </c>
      <c r="H1337" s="22" t="inlineStr">
        <is>
          <t>Амрита-русь</t>
        </is>
      </c>
      <c r="I1337" s="22" t="n">
        <v>2019</v>
      </c>
      <c r="J1337" s="75" t="inlineStr">
        <is>
          <t>9785413019337</t>
        </is>
      </c>
      <c r="K1337" s="75" t="inlineStr">
        <is>
          <t>Книги</t>
        </is>
      </c>
      <c r="L1337" s="22">
        <f>ROUND(100-(F1339/(M1339/100)),0)</f>
        <v/>
      </c>
      <c r="M1337" s="105" t="n">
        <v>35</v>
      </c>
      <c r="N1337" s="105" t="n">
        <v>31</v>
      </c>
      <c r="O1337" s="20" t="inlineStr">
        <is>
          <t>https://magic-kniga.ru/items/28653</t>
        </is>
      </c>
      <c r="Q1337" s="66" t="inlineStr">
        <is>
          <t>Мало</t>
        </is>
      </c>
      <c r="R1337" s="20" t="n">
        <v>3</v>
      </c>
      <c r="V1337" s="36">
        <f>MATCH(R1339,discounts!A:A)</f>
        <v/>
      </c>
      <c r="W1337" s="36">
        <f>ADDRESS(V1339,$F$7+1,,,"discounts")</f>
        <v/>
      </c>
      <c r="X1337" s="36">
        <f>ROUND(IF(ISNA(IF($F$7=0,0,INDIRECT(W1339))),0,IF($F$7=0,0,INDIRECT(W1339))),0)</f>
        <v/>
      </c>
    </row>
    <row r="1338">
      <c r="B1338" s="86" t="n"/>
      <c r="C1338" s="22" t="n">
        <v>28706</v>
      </c>
      <c r="D1338" s="22" t="inlineStr">
        <is>
          <t>Элфферст Джуст</t>
        </is>
      </c>
      <c r="E1338" s="22" t="inlineStr">
        <is>
          <t>Путь по звездам. Ключ к тайнам вашей судьбы</t>
        </is>
      </c>
      <c r="F1338" s="105">
        <f>ROUNDUP(N1340-(N1340/100*X1340),0)</f>
        <v/>
      </c>
      <c r="H1338" s="22" t="inlineStr">
        <is>
          <t>Рипол Классик</t>
        </is>
      </c>
      <c r="I1338" s="22" t="n">
        <v>2017</v>
      </c>
      <c r="J1338" s="75" t="inlineStr">
        <is>
          <t>9785386097660</t>
        </is>
      </c>
      <c r="K1338" s="75" t="inlineStr">
        <is>
          <t>Книги</t>
        </is>
      </c>
      <c r="L1338" s="22">
        <f>ROUND(100-(F1340/(M1340/100)),0)</f>
        <v/>
      </c>
      <c r="M1338" s="105" t="n">
        <v>689</v>
      </c>
      <c r="N1338" s="105" t="n">
        <v>600</v>
      </c>
      <c r="O1338" s="20" t="inlineStr">
        <is>
          <t>https://magic-kniga.ru/items/28706</t>
        </is>
      </c>
      <c r="Q1338" s="66" t="inlineStr">
        <is>
          <t>Мало</t>
        </is>
      </c>
      <c r="R1338" s="20" t="n">
        <v>5</v>
      </c>
      <c r="V1338" s="36">
        <f>MATCH(R1340,discounts!A:A)</f>
        <v/>
      </c>
      <c r="W1338" s="36">
        <f>ADDRESS(V1340,$F$7+1,,,"discounts")</f>
        <v/>
      </c>
      <c r="X1338" s="36">
        <f>ROUND(IF(ISNA(IF($F$7=0,0,INDIRECT(W1340))),0,IF($F$7=0,0,INDIRECT(W1340))),0)</f>
        <v/>
      </c>
    </row>
    <row r="1339">
      <c r="B1339" s="86" t="n"/>
      <c r="C1339" s="22" t="n">
        <v>29605</v>
      </c>
      <c r="D1339" s="22" t="inlineStr">
        <is>
          <t>Голдшнайдер Гэри</t>
        </is>
      </c>
      <c r="E1339" s="22" t="inlineStr">
        <is>
          <t>Полный гороскоп совместимости. Ключ к тайне отношений</t>
        </is>
      </c>
      <c r="F1339" s="105">
        <f>ROUNDUP(N1341-(N1341/100*X1341),0)</f>
        <v/>
      </c>
      <c r="H1339" s="22" t="inlineStr">
        <is>
          <t>Рипол Классик</t>
        </is>
      </c>
      <c r="I1339" s="22" t="n">
        <v>2017</v>
      </c>
      <c r="J1339" s="75" t="inlineStr">
        <is>
          <t>9785386098391</t>
        </is>
      </c>
      <c r="K1339" s="75" t="inlineStr">
        <is>
          <t>Книги</t>
        </is>
      </c>
      <c r="L1339" s="22">
        <f>ROUND(100-(F1341/(M1341/100)),0)</f>
        <v/>
      </c>
      <c r="M1339" s="105" t="n">
        <v>471</v>
      </c>
      <c r="N1339" s="105" t="n">
        <v>410</v>
      </c>
      <c r="O1339" s="20" t="inlineStr">
        <is>
          <t>https://magic-kniga.ru/items/29605</t>
        </is>
      </c>
      <c r="Q1339" s="66" t="inlineStr">
        <is>
          <t>Мало</t>
        </is>
      </c>
      <c r="R1339" s="20" t="n">
        <v>5</v>
      </c>
      <c r="V1339" s="36">
        <f>MATCH(R1341,discounts!A:A)</f>
        <v/>
      </c>
      <c r="W1339" s="36">
        <f>ADDRESS(V1341,$F$7+1,,,"discounts")</f>
        <v/>
      </c>
      <c r="X1339" s="36">
        <f>ROUND(IF(ISNA(IF($F$7=0,0,INDIRECT(W1341))),0,IF($F$7=0,0,INDIRECT(W1341))),0)</f>
        <v/>
      </c>
    </row>
    <row r="1340">
      <c r="B1340" s="86" t="n"/>
      <c r="C1340" s="22" t="n">
        <v>32075</v>
      </c>
      <c r="D1340" s="22" t="inlineStr">
        <is>
          <t>Астрогор Александр</t>
        </is>
      </c>
      <c r="E1340" s="22" t="inlineStr">
        <is>
          <t>Сила Формулы души. Учебное пособие к книге Формула души</t>
        </is>
      </c>
      <c r="F1340" s="105">
        <f>ROUNDUP(N1342-(N1342/100*X1342),0)</f>
        <v/>
      </c>
      <c r="H1340" s="22" t="inlineStr">
        <is>
          <t>Амрита-русь</t>
        </is>
      </c>
      <c r="I1340" s="22" t="n">
        <v>2018</v>
      </c>
      <c r="J1340" s="75" t="inlineStr">
        <is>
          <t>9785413018170</t>
        </is>
      </c>
      <c r="K1340" s="75" t="inlineStr">
        <is>
          <t>Книги</t>
        </is>
      </c>
      <c r="L1340" s="22">
        <f>ROUND(100-(F1342/(M1342/100)),0)</f>
        <v/>
      </c>
      <c r="M1340" s="105" t="n">
        <v>794</v>
      </c>
      <c r="N1340" s="105" t="n">
        <v>691</v>
      </c>
      <c r="O1340" s="20" t="inlineStr">
        <is>
          <t>https://magic-kniga.ru/items/32075</t>
        </is>
      </c>
      <c r="Q1340" s="66" t="inlineStr">
        <is>
          <t>Мало</t>
        </is>
      </c>
      <c r="R1340" s="20" t="n">
        <v>6</v>
      </c>
      <c r="V1340" s="36">
        <f>MATCH(R1342,discounts!A:A)</f>
        <v/>
      </c>
      <c r="W1340" s="36">
        <f>ADDRESS(V1342,$F$7+1,,,"discounts")</f>
        <v/>
      </c>
      <c r="X1340" s="36">
        <f>ROUND(IF(ISNA(IF($F$7=0,0,INDIRECT(W1342))),0,IF($F$7=0,0,INDIRECT(W1342))),0)</f>
        <v/>
      </c>
    </row>
    <row r="1341" ht="15" customHeight="1">
      <c r="B1341" s="88" t="inlineStr">
        <is>
          <t>Восточная медицина</t>
        </is>
      </c>
    </row>
    <row r="1342">
      <c r="B1342" s="86" t="n"/>
      <c r="C1342" s="22" t="n">
        <v>32335</v>
      </c>
      <c r="D1342" s="22" t="inlineStr">
        <is>
          <t>Макаренко А. Н.</t>
        </is>
      </c>
      <c r="E1342" s="22" t="inlineStr">
        <is>
          <t>Ведущие лекарственные средства Китая</t>
        </is>
      </c>
      <c r="F1342" s="105">
        <f>ROUNDUP(N1344-(N1344/100*X1344),0)</f>
        <v/>
      </c>
      <c r="H1342" s="22" t="inlineStr">
        <is>
          <t>Стигмарион</t>
        </is>
      </c>
      <c r="I1342" s="22" t="n">
        <v>2015</v>
      </c>
      <c r="J1342" s="75" t="inlineStr">
        <is>
          <t>9786177241323</t>
        </is>
      </c>
      <c r="K1342" s="75" t="inlineStr">
        <is>
          <t>Книги</t>
        </is>
      </c>
      <c r="L1342" s="22">
        <f>ROUND(100-(F1344/(M1344/100)),0)</f>
        <v/>
      </c>
      <c r="M1342" s="105" t="n">
        <v>1011</v>
      </c>
      <c r="N1342" s="105" t="n">
        <v>880</v>
      </c>
      <c r="O1342" s="20" t="inlineStr">
        <is>
          <t>https://magic-kniga.ru/items/32335</t>
        </is>
      </c>
      <c r="Q1342" s="66" t="inlineStr">
        <is>
          <t>Мало</t>
        </is>
      </c>
      <c r="R1342" s="20" t="n">
        <v>6</v>
      </c>
      <c r="V1342" s="36">
        <f>MATCH(R1344,discounts!A:A)</f>
        <v/>
      </c>
      <c r="W1342" s="36">
        <f>ADDRESS(V1344,$F$7+1,,,"discounts")</f>
        <v/>
      </c>
      <c r="X1342" s="36">
        <f>ROUND(IF(ISNA(IF($F$7=0,0,INDIRECT(W1344))),0,IF($F$7=0,0,INDIRECT(W1344))),0)</f>
        <v/>
      </c>
    </row>
    <row r="1343" ht="15" customHeight="1">
      <c r="B1343" s="88" t="inlineStr">
        <is>
          <t>Экстрасенсорика</t>
        </is>
      </c>
    </row>
    <row r="1344">
      <c r="B1344" s="86" t="n"/>
      <c r="C1344" s="22" t="n">
        <v>38214</v>
      </c>
      <c r="D1344" s="22" t="inlineStr">
        <is>
          <t>Каларатри</t>
        </is>
      </c>
      <c r="E1344" s="22" t="inlineStr">
        <is>
          <t>Развитие экстрасенсорных способностей. Основы медиумизма и спиритуализма. Магия Чакр</t>
        </is>
      </c>
      <c r="F1344" s="105">
        <f>ROUNDUP(N1346-(N1346/100*X1346),0)</f>
        <v/>
      </c>
      <c r="H1344" s="22" t="inlineStr">
        <is>
          <t>Велигор</t>
        </is>
      </c>
      <c r="I1344" s="22" t="n">
        <v>2020</v>
      </c>
      <c r="J1344" s="75" t="inlineStr">
        <is>
          <t>9785888757147</t>
        </is>
      </c>
      <c r="K1344" s="75" t="inlineStr">
        <is>
          <t>Книги</t>
        </is>
      </c>
      <c r="L1344" s="22">
        <f>ROUND(100-(F1346/(M1346/100)),0)</f>
        <v/>
      </c>
      <c r="M1344" s="105" t="n">
        <v>1530</v>
      </c>
      <c r="N1344" s="105" t="n">
        <v>1332</v>
      </c>
      <c r="O1344" s="20" t="inlineStr">
        <is>
          <t>https://magic-kniga.ru/items/38214</t>
        </is>
      </c>
      <c r="Q1344" s="66" t="inlineStr">
        <is>
          <t>Мало</t>
        </is>
      </c>
      <c r="R1344" s="20" t="n">
        <v>9</v>
      </c>
      <c r="V1344" s="36">
        <f>MATCH(R1346,discounts!A:A)</f>
        <v/>
      </c>
      <c r="W1344" s="36">
        <f>ADDRESS(V1346,$F$7+1,,,"discounts")</f>
        <v/>
      </c>
      <c r="X1344" s="36">
        <f>ROUND(IF(ISNA(IF($F$7=0,0,INDIRECT(W1346))),0,IF($F$7=0,0,INDIRECT(W1346))),0)</f>
        <v/>
      </c>
    </row>
    <row r="1345" ht="15" customHeight="1">
      <c r="B1345" s="88" t="inlineStr">
        <is>
          <t>Общение с ангелами</t>
        </is>
      </c>
    </row>
    <row r="1346">
      <c r="B1346" s="86" t="n"/>
      <c r="C1346" s="22" t="n">
        <v>36142</v>
      </c>
      <c r="D1346" s="22" t="inlineStr">
        <is>
          <t>Медведев Александр Николаевич</t>
        </is>
      </c>
      <c r="E1346" s="22" t="inlineStr">
        <is>
          <t>Гороскоп ангелов-хранителей</t>
        </is>
      </c>
      <c r="F1346" s="105">
        <f>ROUNDUP(N1348-(N1348/100*X1348),0)</f>
        <v/>
      </c>
      <c r="H1346" s="22" t="inlineStr">
        <is>
          <t>АСТ</t>
        </is>
      </c>
      <c r="I1346" s="22" t="n">
        <v>2006</v>
      </c>
      <c r="J1346" s="75" t="inlineStr">
        <is>
          <t>9785170355723</t>
        </is>
      </c>
      <c r="K1346" s="75" t="inlineStr">
        <is>
          <t>Книги</t>
        </is>
      </c>
      <c r="L1346" s="22">
        <f>ROUND(100-(F1348/(M1348/100)),0)</f>
        <v/>
      </c>
      <c r="M1346" s="105" t="n">
        <v>287</v>
      </c>
      <c r="N1346" s="105" t="n">
        <v>250</v>
      </c>
      <c r="O1346" s="20" t="inlineStr">
        <is>
          <t>https://magic-kniga.ru/items/36142</t>
        </is>
      </c>
      <c r="Q1346" s="66" t="inlineStr">
        <is>
          <t>Мало</t>
        </is>
      </c>
      <c r="R1346" s="20" t="n">
        <v>4</v>
      </c>
      <c r="V1346" s="36">
        <f>MATCH(R1348,discounts!A:A)</f>
        <v/>
      </c>
      <c r="W1346" s="36">
        <f>ADDRESS(V1348,$F$7+1,,,"discounts")</f>
        <v/>
      </c>
      <c r="X1346" s="36">
        <f>ROUND(IF(ISNA(IF($F$7=0,0,INDIRECT(W1348))),0,IF($F$7=0,0,INDIRECT(W1348))),0)</f>
        <v/>
      </c>
    </row>
    <row r="1347" ht="15" customHeight="1">
      <c r="B1347" s="88" t="inlineStr">
        <is>
          <t>Новые эзотерические учения</t>
        </is>
      </c>
    </row>
    <row r="1348">
      <c r="B1348" s="86" t="n"/>
      <c r="C1348" s="22" t="n">
        <v>37001</v>
      </c>
      <c r="D1348" s="22" t="inlineStr">
        <is>
          <t>Тулин Алексей Владиславович</t>
        </is>
      </c>
      <c r="E1348" s="22" t="inlineStr">
        <is>
          <t>Справочник по трансперсональной психологии</t>
        </is>
      </c>
      <c r="F1348" s="105">
        <f>ROUNDUP(N1350-(N1350/100*X1350),0)</f>
        <v/>
      </c>
      <c r="H1348" s="22" t="inlineStr">
        <is>
          <t>Magic-Kniga</t>
        </is>
      </c>
      <c r="I1348" s="22" t="n">
        <v>2019</v>
      </c>
      <c r="J1348" s="75" t="inlineStr">
        <is>
          <t>9785604282298</t>
        </is>
      </c>
      <c r="K1348" s="75" t="inlineStr">
        <is>
          <t>Книги</t>
        </is>
      </c>
      <c r="L1348" s="22">
        <f>ROUND(100-(F1350/(M1350/100)),0)</f>
        <v/>
      </c>
      <c r="M1348" s="105" t="n">
        <v>388</v>
      </c>
      <c r="N1348" s="105" t="n">
        <v>338</v>
      </c>
      <c r="O1348" s="20" t="inlineStr">
        <is>
          <t>https://magic-kniga.ru/items/37001</t>
        </is>
      </c>
      <c r="P1348" s="22" t="n">
        <v>183</v>
      </c>
      <c r="Q1348" s="66" t="inlineStr">
        <is>
          <t>Больше 10</t>
        </is>
      </c>
      <c r="R1348" s="20" t="n">
        <v>1</v>
      </c>
      <c r="V1348" s="36">
        <f>MATCH(R1350,discounts!A:A)</f>
        <v/>
      </c>
      <c r="W1348" s="36">
        <f>ADDRESS(V1350,$F$7+1,,,"discounts")</f>
        <v/>
      </c>
      <c r="X1348" s="36">
        <f>ROUND(IF(ISNA(IF($F$7=0,0,INDIRECT(W1350))),0,IF($F$7=0,0,INDIRECT(W1350))),0)</f>
        <v/>
      </c>
    </row>
    <row r="1349">
      <c r="B1349" s="86" t="n"/>
      <c r="C1349" s="22" t="n">
        <v>39990</v>
      </c>
      <c r="D1349" s="22" t="inlineStr">
        <is>
          <t>Алана Фэрчайлд</t>
        </is>
      </c>
      <c r="E1349" s="22" t="inlineStr">
        <is>
          <t>Кристальные ангелы 444. Исцеление Божественной силой Небо и Земли</t>
        </is>
      </c>
      <c r="F1349" s="105">
        <f>ROUNDUP(N1351-(N1351/100*X1351),0)</f>
        <v/>
      </c>
      <c r="H1349" s="22" t="inlineStr">
        <is>
          <t>Велигор</t>
        </is>
      </c>
      <c r="I1349" s="22" t="n">
        <v>2020</v>
      </c>
      <c r="J1349" s="75" t="inlineStr">
        <is>
          <t>9785888757710</t>
        </is>
      </c>
      <c r="K1349" s="75" t="inlineStr">
        <is>
          <t>Книги</t>
        </is>
      </c>
      <c r="L1349" s="22">
        <f>ROUND(100-(F1351/(M1351/100)),0)</f>
        <v/>
      </c>
      <c r="M1349" s="105" t="n">
        <v>2912</v>
      </c>
      <c r="N1349" s="105" t="n">
        <v>2534</v>
      </c>
      <c r="O1349" s="20" t="inlineStr">
        <is>
          <t>https://magic-kniga.ru/items/39990</t>
        </is>
      </c>
      <c r="Q1349" s="66" t="inlineStr">
        <is>
          <t>Мало</t>
        </is>
      </c>
      <c r="R1349" s="20" t="n">
        <v>9</v>
      </c>
      <c r="V1349" s="36">
        <f>MATCH(R1351,discounts!A:A)</f>
        <v/>
      </c>
      <c r="W1349" s="36">
        <f>ADDRESS(V1351,$F$7+1,,,"discounts")</f>
        <v/>
      </c>
      <c r="X1349" s="36">
        <f>ROUND(IF(ISNA(IF($F$7=0,0,INDIRECT(W1351))),0,IF($F$7=0,0,INDIRECT(W1351))),0)</f>
        <v/>
      </c>
    </row>
    <row r="1350">
      <c r="B1350" s="86" t="n"/>
      <c r="C1350" s="22" t="n">
        <v>30627</v>
      </c>
      <c r="D1350" s="22" t="inlineStr">
        <is>
          <t>Кирютин Владимир</t>
        </is>
      </c>
      <c r="E1350" s="22" t="inlineStr">
        <is>
          <t>Сказка силы. Удивительные странствия доктора Шокша</t>
        </is>
      </c>
      <c r="F1350" s="105">
        <f>ROUNDUP(N1352-(N1352/100*X1352),0)</f>
        <v/>
      </c>
      <c r="H1350" s="22" t="inlineStr">
        <is>
          <t>Золотое сечение</t>
        </is>
      </c>
      <c r="I1350" s="22" t="n">
        <v>2017</v>
      </c>
      <c r="J1350" s="75" t="inlineStr">
        <is>
          <t>9785910783342</t>
        </is>
      </c>
      <c r="K1350" s="75" t="inlineStr">
        <is>
          <t>Книги</t>
        </is>
      </c>
      <c r="L1350" s="22">
        <f>ROUND(100-(F1352/(M1352/100)),0)</f>
        <v/>
      </c>
      <c r="M1350" s="105" t="n">
        <v>850</v>
      </c>
      <c r="N1350" s="105" t="n">
        <v>740</v>
      </c>
      <c r="O1350" s="20" t="inlineStr">
        <is>
          <t>https://magic-kniga.ru/items/30627</t>
        </is>
      </c>
      <c r="Q1350" s="66" t="inlineStr">
        <is>
          <t>Мало</t>
        </is>
      </c>
      <c r="R1350" s="20" t="n">
        <v>6</v>
      </c>
      <c r="V1350" s="36">
        <f>MATCH(R1352,discounts!A:A)</f>
        <v/>
      </c>
      <c r="W1350" s="36">
        <f>ADDRESS(V1352,$F$7+1,,,"discounts")</f>
        <v/>
      </c>
      <c r="X1350" s="36">
        <f>ROUND(IF(ISNA(IF($F$7=0,0,INDIRECT(W1352))),0,IF($F$7=0,0,INDIRECT(W1352))),0)</f>
        <v/>
      </c>
    </row>
    <row r="1351">
      <c r="B1351" s="86" t="n"/>
      <c r="C1351" s="22" t="n">
        <v>30929</v>
      </c>
      <c r="D1351" s="22" t="inlineStr">
        <is>
          <t>Долорес Кэннон</t>
        </is>
      </c>
      <c r="E1351" s="22" t="inlineStr">
        <is>
          <t>Смотрители сада</t>
        </is>
      </c>
      <c r="F1351" s="105">
        <f>ROUNDUP(N1353-(N1353/100*X1353),0)</f>
        <v/>
      </c>
      <c r="H1351" s="22" t="inlineStr">
        <is>
          <t>Стигмарион</t>
        </is>
      </c>
      <c r="I1351" s="22" t="n">
        <v>2017</v>
      </c>
      <c r="J1351" s="75" t="inlineStr">
        <is>
          <t>9785903469819</t>
        </is>
      </c>
      <c r="K1351" s="75" t="inlineStr">
        <is>
          <t>Книги</t>
        </is>
      </c>
      <c r="L1351" s="22">
        <f>ROUND(100-(F1353/(M1353/100)),0)</f>
        <v/>
      </c>
      <c r="M1351" s="105" t="n">
        <v>956</v>
      </c>
      <c r="N1351" s="105" t="n">
        <v>832</v>
      </c>
      <c r="O1351" s="20" t="inlineStr">
        <is>
          <t>https://magic-kniga.ru/items/30929</t>
        </is>
      </c>
      <c r="Q1351" s="66" t="inlineStr">
        <is>
          <t>Мало</t>
        </is>
      </c>
      <c r="R1351" s="20" t="n">
        <v>6</v>
      </c>
      <c r="V1351" s="36">
        <f>MATCH(R1353,discounts!A:A)</f>
        <v/>
      </c>
      <c r="W1351" s="36">
        <f>ADDRESS(V1353,$F$7+1,,,"discounts")</f>
        <v/>
      </c>
      <c r="X1351" s="36">
        <f>ROUND(IF(ISNA(IF($F$7=0,0,INDIRECT(W1353))),0,IF($F$7=0,0,INDIRECT(W1353))),0)</f>
        <v/>
      </c>
    </row>
    <row r="1352">
      <c r="B1352" s="86" t="n"/>
      <c r="C1352" s="22" t="n">
        <v>26325</v>
      </c>
      <c r="D1352" s="22" t="inlineStr">
        <is>
          <t>Айви Пол Эли</t>
        </is>
      </c>
      <c r="E1352" s="22" t="inlineStr">
        <is>
          <t>Сияние Халсиона</t>
        </is>
      </c>
      <c r="F1352" s="105">
        <f>ROUNDUP(N1354-(N1354/100*X1354),0)</f>
        <v/>
      </c>
      <c r="H1352" s="22" t="inlineStr">
        <is>
          <t>Дельфис</t>
        </is>
      </c>
      <c r="I1352" s="22" t="n">
        <v>2016</v>
      </c>
      <c r="J1352" s="75" t="inlineStr">
        <is>
          <t>9785933660644</t>
        </is>
      </c>
      <c r="K1352" s="75" t="inlineStr">
        <is>
          <t>Книги</t>
        </is>
      </c>
      <c r="L1352" s="22">
        <f>ROUND(100-(F1354/(M1354/100)),0)</f>
        <v/>
      </c>
      <c r="M1352" s="105" t="n">
        <v>318</v>
      </c>
      <c r="N1352" s="105" t="n">
        <v>277</v>
      </c>
      <c r="O1352" s="20" t="inlineStr">
        <is>
          <t>https://magic-kniga.ru/items/26325</t>
        </is>
      </c>
      <c r="Q1352" s="66" t="inlineStr">
        <is>
          <t>Мало</t>
        </is>
      </c>
      <c r="R1352" s="20" t="n">
        <v>5</v>
      </c>
      <c r="V1352" s="36">
        <f>MATCH(R1354,discounts!A:A)</f>
        <v/>
      </c>
      <c r="W1352" s="36">
        <f>ADDRESS(V1354,$F$7+1,,,"discounts")</f>
        <v/>
      </c>
      <c r="X1352" s="36">
        <f>ROUND(IF(ISNA(IF($F$7=0,0,INDIRECT(W1354))),0,IF($F$7=0,0,INDIRECT(W1354))),0)</f>
        <v/>
      </c>
    </row>
    <row r="1353">
      <c r="B1353" s="86" t="n"/>
      <c r="C1353" s="22" t="n">
        <v>27759</v>
      </c>
      <c r="D1353" s="22" t="inlineStr">
        <is>
          <t>Стэннард Р.</t>
        </is>
      </c>
      <c r="E1353" s="22" t="inlineStr">
        <is>
          <t>Загадки и тайны жизни. Сближение взглядов науки и религии о Вселенной, Боге и Человеке</t>
        </is>
      </c>
      <c r="F1353" s="105">
        <f>ROUNDUP(N1355-(N1355/100*X1355),0)</f>
        <v/>
      </c>
      <c r="H1353" s="22" t="inlineStr">
        <is>
          <t>ИПЛ</t>
        </is>
      </c>
      <c r="I1353" s="22" t="n">
        <v>2016</v>
      </c>
      <c r="J1353" s="75" t="inlineStr">
        <is>
          <t>9785426001008</t>
        </is>
      </c>
      <c r="K1353" s="75" t="inlineStr">
        <is>
          <t>Книги</t>
        </is>
      </c>
      <c r="L1353" s="22">
        <f>ROUND(100-(F1355/(M1355/100)),0)</f>
        <v/>
      </c>
      <c r="M1353" s="105" t="n">
        <v>1311</v>
      </c>
      <c r="N1353" s="105" t="n">
        <v>1141</v>
      </c>
      <c r="O1353" s="20" t="inlineStr">
        <is>
          <t>https://magic-kniga.ru/items/27759</t>
        </is>
      </c>
      <c r="Q1353" s="66" t="inlineStr">
        <is>
          <t>Мало</t>
        </is>
      </c>
      <c r="R1353" s="20" t="n">
        <v>2</v>
      </c>
      <c r="V1353" s="36">
        <f>MATCH(R1355,discounts!A:A)</f>
        <v/>
      </c>
      <c r="W1353" s="36">
        <f>ADDRESS(V1355,$F$7+1,,,"discounts")</f>
        <v/>
      </c>
      <c r="X1353" s="36">
        <f>ROUND(IF(ISNA(IF($F$7=0,0,INDIRECT(W1355))),0,IF($F$7=0,0,INDIRECT(W1355))),0)</f>
        <v/>
      </c>
    </row>
    <row r="1354">
      <c r="B1354" s="86" t="n"/>
      <c r="C1354" s="22" t="n">
        <v>28047</v>
      </c>
      <c r="D1354" s="22" t="inlineStr">
        <is>
          <t>Зорин П.</t>
        </is>
      </c>
      <c r="E1354" s="22" t="inlineStr">
        <is>
          <t>Под защитой неведения</t>
        </is>
      </c>
      <c r="F1354" s="105">
        <f>ROUNDUP(N1356-(N1356/100*X1356),0)</f>
        <v/>
      </c>
      <c r="H1354" s="22" t="inlineStr">
        <is>
          <t>ИПЛ</t>
        </is>
      </c>
      <c r="I1354" s="22" t="n">
        <v>2016</v>
      </c>
      <c r="J1354" s="75" t="inlineStr">
        <is>
          <t>9785426002302</t>
        </is>
      </c>
      <c r="K1354" s="75" t="inlineStr">
        <is>
          <t>Книги</t>
        </is>
      </c>
      <c r="L1354" s="22">
        <f>ROUND(100-(F1356/(M1356/100)),0)</f>
        <v/>
      </c>
      <c r="M1354" s="105" t="n">
        <v>350</v>
      </c>
      <c r="N1354" s="105" t="n">
        <v>305</v>
      </c>
      <c r="O1354" s="20" t="inlineStr">
        <is>
          <t>https://magic-kniga.ru/items/28047</t>
        </is>
      </c>
      <c r="Q1354" s="66" t="inlineStr">
        <is>
          <t>Мало</t>
        </is>
      </c>
      <c r="R1354" s="20" t="n">
        <v>2</v>
      </c>
      <c r="V1354" s="36">
        <f>MATCH(R1356,discounts!A:A)</f>
        <v/>
      </c>
      <c r="W1354" s="36">
        <f>ADDRESS(V1356,$F$7+1,,,"discounts")</f>
        <v/>
      </c>
      <c r="X1354" s="36">
        <f>ROUND(IF(ISNA(IF($F$7=0,0,INDIRECT(W1356))),0,IF($F$7=0,0,INDIRECT(W1356))),0)</f>
        <v/>
      </c>
    </row>
    <row r="1355">
      <c r="B1355" s="86" t="n"/>
      <c r="C1355" s="22" t="n">
        <v>28097</v>
      </c>
      <c r="D1355" s="22" t="inlineStr">
        <is>
          <t>Крем Бенджамин</t>
        </is>
      </c>
      <c r="E1355" s="22" t="inlineStr">
        <is>
          <t>Майтрейя. Послания</t>
        </is>
      </c>
      <c r="F1355" s="105">
        <f>ROUNDUP(N1357-(N1357/100*X1357),0)</f>
        <v/>
      </c>
      <c r="H1355" s="22" t="inlineStr">
        <is>
          <t>Амрита-русь</t>
        </is>
      </c>
      <c r="I1355" s="22" t="n">
        <v>2016</v>
      </c>
      <c r="J1355" s="75" t="inlineStr">
        <is>
          <t>9785413012956</t>
        </is>
      </c>
      <c r="K1355" s="75" t="inlineStr">
        <is>
          <t>Книги</t>
        </is>
      </c>
      <c r="L1355" s="22">
        <f>ROUND(100-(F1357/(M1357/100)),0)</f>
        <v/>
      </c>
      <c r="M1355" s="105" t="n">
        <v>367</v>
      </c>
      <c r="N1355" s="105" t="n">
        <v>320</v>
      </c>
      <c r="O1355" s="20" t="inlineStr">
        <is>
          <t>https://magic-kniga.ru/items/28097</t>
        </is>
      </c>
      <c r="Q1355" s="66" t="inlineStr">
        <is>
          <t>Мало</t>
        </is>
      </c>
      <c r="R1355" s="20" t="n">
        <v>2</v>
      </c>
      <c r="V1355" s="36">
        <f>MATCH(R1357,discounts!A:A)</f>
        <v/>
      </c>
      <c r="W1355" s="36">
        <f>ADDRESS(V1357,$F$7+1,,,"discounts")</f>
        <v/>
      </c>
      <c r="X1355" s="36">
        <f>ROUND(IF(ISNA(IF($F$7=0,0,INDIRECT(W1357))),0,IF($F$7=0,0,INDIRECT(W1357))),0)</f>
        <v/>
      </c>
    </row>
    <row r="1356">
      <c r="B1356" s="86" t="n"/>
      <c r="C1356" s="22" t="n">
        <v>28233</v>
      </c>
      <c r="D1356" s="22" t="inlineStr">
        <is>
          <t>Враджев Валерий</t>
        </is>
      </c>
      <c r="E1356" s="22" t="inlineStr">
        <is>
          <t>Правильно мыслишь - хорошо живешь. Афоризмы, цитаты и мудрые изречения на все случаи жизни</t>
        </is>
      </c>
      <c r="F1356" s="105">
        <f>ROUNDUP(N1358-(N1358/100*X1358),0)</f>
        <v/>
      </c>
      <c r="H1356" s="22" t="inlineStr">
        <is>
          <t>Философская Книга</t>
        </is>
      </c>
      <c r="I1356" s="22" t="n">
        <v>2016</v>
      </c>
      <c r="J1356" s="75" t="inlineStr">
        <is>
          <t>9785820503603</t>
        </is>
      </c>
      <c r="K1356" s="75" t="inlineStr">
        <is>
          <t>Книги</t>
        </is>
      </c>
      <c r="L1356" s="22">
        <f>ROUND(100-(F1358/(M1358/100)),0)</f>
        <v/>
      </c>
      <c r="M1356" s="105" t="n">
        <v>1070</v>
      </c>
      <c r="N1356" s="105" t="n">
        <v>931</v>
      </c>
      <c r="O1356" s="20" t="inlineStr">
        <is>
          <t>https://magic-kniga.ru/items/28233</t>
        </is>
      </c>
      <c r="Q1356" s="66" t="inlineStr">
        <is>
          <t>Мало</t>
        </is>
      </c>
      <c r="R1356" s="20" t="n">
        <v>6</v>
      </c>
      <c r="V1356" s="36">
        <f>MATCH(R1358,discounts!A:A)</f>
        <v/>
      </c>
      <c r="W1356" s="36">
        <f>ADDRESS(V1358,$F$7+1,,,"discounts")</f>
        <v/>
      </c>
      <c r="X1356" s="36">
        <f>ROUND(IF(ISNA(IF($F$7=0,0,INDIRECT(W1358))),0,IF($F$7=0,0,INDIRECT(W1358))),0)</f>
        <v/>
      </c>
    </row>
    <row r="1357" ht="15" customHeight="1">
      <c r="B1357" s="88" t="inlineStr">
        <is>
          <t>Эзотерическая философия</t>
        </is>
      </c>
    </row>
    <row r="1358">
      <c r="B1358" s="86" t="n"/>
      <c r="C1358" s="22" t="n">
        <v>27837</v>
      </c>
      <c r="D1358" s="22" t="inlineStr">
        <is>
          <t>Громов Алекс</t>
        </is>
      </c>
      <c r="E1358" s="22" t="inlineStr">
        <is>
          <t>Аксессуары и артефакты: Антология</t>
        </is>
      </c>
      <c r="F1358" s="105">
        <f>ROUNDUP(N1360-(N1360/100*X1360),0)</f>
        <v/>
      </c>
      <c r="H1358" s="22" t="inlineStr">
        <is>
          <t>Неизвестно</t>
        </is>
      </c>
      <c r="I1358" s="22" t="n">
        <v>2019</v>
      </c>
      <c r="J1358" s="75" t="inlineStr">
        <is>
          <t>9785000539941</t>
        </is>
      </c>
      <c r="K1358" s="75" t="inlineStr">
        <is>
          <t>Книги</t>
        </is>
      </c>
      <c r="L1358" s="22">
        <f>ROUND(100-(F1360/(M1360/100)),0)</f>
        <v/>
      </c>
      <c r="M1358" s="105" t="n">
        <v>1110</v>
      </c>
      <c r="N1358" s="105" t="n">
        <v>966</v>
      </c>
      <c r="O1358" s="20" t="inlineStr">
        <is>
          <t>https://magic-kniga.ru/items/27837</t>
        </is>
      </c>
      <c r="Q1358" s="66" t="inlineStr">
        <is>
          <t>Мало</t>
        </is>
      </c>
      <c r="R1358" s="20" t="n">
        <v>3</v>
      </c>
      <c r="V1358" s="36">
        <f>MATCH(R1360,discounts!A:A)</f>
        <v/>
      </c>
      <c r="W1358" s="36">
        <f>ADDRESS(V1360,$F$7+1,,,"discounts")</f>
        <v/>
      </c>
      <c r="X1358" s="36">
        <f>ROUND(IF(ISNA(IF($F$7=0,0,INDIRECT(W1360))),0,IF($F$7=0,0,INDIRECT(W1360))),0)</f>
        <v/>
      </c>
    </row>
    <row r="1359">
      <c r="B1359" s="86" t="n"/>
      <c r="C1359" s="22" t="n">
        <v>27839</v>
      </c>
      <c r="D1359" s="22" t="inlineStr">
        <is>
          <t>Савицкая С.</t>
        </is>
      </c>
      <c r="E1359" s="22" t="inlineStr">
        <is>
          <t>Ванга. Секреты времени</t>
        </is>
      </c>
      <c r="F1359" s="105">
        <f>ROUNDUP(N1361-(N1361/100*X1361),0)</f>
        <v/>
      </c>
      <c r="H1359" s="22" t="inlineStr">
        <is>
          <t>Амрита-русь</t>
        </is>
      </c>
      <c r="I1359" s="22" t="n">
        <v>2019</v>
      </c>
      <c r="J1359" s="75" t="inlineStr">
        <is>
          <t>9785413018910</t>
        </is>
      </c>
      <c r="K1359" s="75" t="inlineStr">
        <is>
          <t>Книги</t>
        </is>
      </c>
      <c r="L1359" s="22">
        <f>ROUND(100-(F1361/(M1361/100)),0)</f>
        <v/>
      </c>
      <c r="M1359" s="105" t="n">
        <v>1110</v>
      </c>
      <c r="N1359" s="105" t="n">
        <v>966</v>
      </c>
      <c r="O1359" s="20" t="inlineStr">
        <is>
          <t>https://magic-kniga.ru/items/27839</t>
        </is>
      </c>
      <c r="Q1359" s="66" t="inlineStr">
        <is>
          <t>Мало</t>
        </is>
      </c>
      <c r="R1359" s="20" t="n">
        <v>3</v>
      </c>
      <c r="V1359" s="36">
        <f>MATCH(R1361,discounts!A:A)</f>
        <v/>
      </c>
      <c r="W1359" s="36">
        <f>ADDRESS(V1361,$F$7+1,,,"discounts")</f>
        <v/>
      </c>
      <c r="X1359" s="36">
        <f>ROUND(IF(ISNA(IF($F$7=0,0,INDIRECT(W1361))),0,IF($F$7=0,0,INDIRECT(W1361))),0)</f>
        <v/>
      </c>
    </row>
    <row r="1360">
      <c r="B1360" s="86" t="n"/>
      <c r="C1360" s="22" t="n">
        <v>28131</v>
      </c>
      <c r="E1360" s="22" t="inlineStr">
        <is>
          <t>Иллюзии реальности</t>
        </is>
      </c>
      <c r="F1360" s="105">
        <f>ROUNDUP(N1362-(N1362/100*X1362),0)</f>
        <v/>
      </c>
      <c r="H1360" s="22" t="inlineStr">
        <is>
          <t>Амрита-русь</t>
        </is>
      </c>
      <c r="I1360" s="22" t="n">
        <v>2019</v>
      </c>
      <c r="J1360" s="75" t="inlineStr">
        <is>
          <t>9785413018934</t>
        </is>
      </c>
      <c r="K1360" s="75" t="inlineStr">
        <is>
          <t>Книги</t>
        </is>
      </c>
      <c r="L1360" s="22">
        <f>ROUND(100-(F1362/(M1362/100)),0)</f>
        <v/>
      </c>
      <c r="M1360" s="105" t="n">
        <v>502</v>
      </c>
      <c r="N1360" s="105" t="n">
        <v>437</v>
      </c>
      <c r="O1360" s="20" t="inlineStr">
        <is>
          <t>https://magic-kniga.ru/items/28131</t>
        </is>
      </c>
      <c r="Q1360" s="66" t="inlineStr">
        <is>
          <t>Мало</t>
        </is>
      </c>
      <c r="R1360" s="20" t="n">
        <v>3</v>
      </c>
      <c r="V1360" s="36">
        <f>MATCH(R1362,discounts!A:A)</f>
        <v/>
      </c>
      <c r="W1360" s="36">
        <f>ADDRESS(V1362,$F$7+1,,,"discounts")</f>
        <v/>
      </c>
      <c r="X1360" s="36">
        <f>ROUND(IF(ISNA(IF($F$7=0,0,INDIRECT(W1362))),0,IF($F$7=0,0,INDIRECT(W1362))),0)</f>
        <v/>
      </c>
    </row>
    <row r="1361">
      <c r="B1361" s="86" t="n"/>
      <c r="C1361" s="22" t="n">
        <v>29424</v>
      </c>
      <c r="D1361" s="22" t="inlineStr">
        <is>
          <t>Askr Svarte</t>
        </is>
      </c>
      <c r="E1361" s="22" t="inlineStr">
        <is>
          <t>Чарующая бездна. Путь Левой Руки в Одинизме</t>
        </is>
      </c>
      <c r="F1361" s="105">
        <f>ROUNDUP(N1363-(N1363/100*X1363),0)</f>
        <v/>
      </c>
      <c r="H1361" s="22" t="inlineStr">
        <is>
          <t>Велигор</t>
        </is>
      </c>
      <c r="I1361" s="22" t="n">
        <v>2017</v>
      </c>
      <c r="J1361" s="75" t="inlineStr">
        <is>
          <t>9785888754801</t>
        </is>
      </c>
      <c r="K1361" s="75" t="inlineStr">
        <is>
          <t>Книги</t>
        </is>
      </c>
      <c r="L1361" s="22">
        <f>ROUND(100-(F1363/(M1363/100)),0)</f>
        <v/>
      </c>
      <c r="M1361" s="105" t="n">
        <v>272</v>
      </c>
      <c r="N1361" s="105" t="n">
        <v>237</v>
      </c>
      <c r="O1361" s="20" t="inlineStr">
        <is>
          <t>https://magic-kniga.ru/items/29424</t>
        </is>
      </c>
      <c r="Q1361" s="66" t="inlineStr">
        <is>
          <t>Мало</t>
        </is>
      </c>
      <c r="R1361" s="20" t="n">
        <v>6</v>
      </c>
      <c r="V1361" s="36">
        <f>MATCH(R1363,discounts!A:A)</f>
        <v/>
      </c>
      <c r="W1361" s="36">
        <f>ADDRESS(V1363,$F$7+1,,,"discounts")</f>
        <v/>
      </c>
      <c r="X1361" s="36">
        <f>ROUND(IF(ISNA(IF($F$7=0,0,INDIRECT(W1363))),0,IF($F$7=0,0,INDIRECT(W1363))),0)</f>
        <v/>
      </c>
    </row>
    <row r="1362">
      <c r="B1362" s="86" t="n"/>
      <c r="C1362" s="22" t="n">
        <v>29476</v>
      </c>
      <c r="D1362" s="22" t="inlineStr">
        <is>
          <t>Куджаев А.М.</t>
        </is>
      </c>
      <c r="E1362" s="22" t="inlineStr">
        <is>
          <t>Концепция приобретения знаний</t>
        </is>
      </c>
      <c r="F1362" s="105">
        <f>ROUNDUP(N1364-(N1364/100*X1364),0)</f>
        <v/>
      </c>
      <c r="H1362" s="22" t="inlineStr">
        <is>
          <t>Диля</t>
        </is>
      </c>
      <c r="I1362" s="22" t="n">
        <v>2017</v>
      </c>
      <c r="J1362" s="75" t="inlineStr">
        <is>
          <t>9785423603397</t>
        </is>
      </c>
      <c r="K1362" s="75" t="inlineStr">
        <is>
          <t>Книги</t>
        </is>
      </c>
      <c r="L1362" s="22">
        <f>ROUND(100-(F1364/(M1364/100)),0)</f>
        <v/>
      </c>
      <c r="M1362" s="105" t="n">
        <v>393</v>
      </c>
      <c r="N1362" s="105" t="n">
        <v>342</v>
      </c>
      <c r="O1362" s="20" t="inlineStr">
        <is>
          <t>https://magic-kniga.ru/items/29476</t>
        </is>
      </c>
      <c r="Q1362" s="66" t="inlineStr">
        <is>
          <t>Мало</t>
        </is>
      </c>
      <c r="R1362" s="20" t="n">
        <v>5</v>
      </c>
      <c r="V1362" s="36">
        <f>MATCH(R1364,discounts!A:A)</f>
        <v/>
      </c>
      <c r="W1362" s="36">
        <f>ADDRESS(V1364,$F$7+1,,,"discounts")</f>
        <v/>
      </c>
      <c r="X1362" s="36">
        <f>ROUND(IF(ISNA(IF($F$7=0,0,INDIRECT(W1364))),0,IF($F$7=0,0,INDIRECT(W1364))),0)</f>
        <v/>
      </c>
    </row>
    <row r="1363">
      <c r="B1363" s="86" t="n"/>
      <c r="C1363" s="22" t="n">
        <v>39415</v>
      </c>
      <c r="D1363" s="22" t="inlineStr">
        <is>
          <t>Лифантьев Сергей (Скрытимир Волк)</t>
        </is>
      </c>
      <c r="E1363" s="22" t="inlineStr">
        <is>
          <t>Язычество против псевдоязычества</t>
        </is>
      </c>
      <c r="F1363" s="105">
        <f>ROUNDUP(N1365-(N1365/100*X1365),0)</f>
        <v/>
      </c>
      <c r="H1363" s="22" t="inlineStr">
        <is>
          <t>Велигор</t>
        </is>
      </c>
      <c r="I1363" s="22" t="n">
        <v>2020</v>
      </c>
      <c r="J1363" s="75" t="inlineStr">
        <is>
          <t>9785888757598</t>
        </is>
      </c>
      <c r="K1363" s="75" t="inlineStr">
        <is>
          <t>Книги</t>
        </is>
      </c>
      <c r="L1363" s="22">
        <f>ROUND(100-(F1365/(M1365/100)),0)</f>
        <v/>
      </c>
      <c r="M1363" s="105" t="n">
        <v>702</v>
      </c>
      <c r="N1363" s="105" t="n">
        <v>611</v>
      </c>
      <c r="O1363" s="20" t="inlineStr">
        <is>
          <t>https://magic-kniga.ru/items/39415</t>
        </is>
      </c>
      <c r="Q1363" s="66" t="inlineStr">
        <is>
          <t>Мало</t>
        </is>
      </c>
      <c r="R1363" s="20" t="n">
        <v>9</v>
      </c>
      <c r="V1363" s="36">
        <f>MATCH(R1365,discounts!A:A)</f>
        <v/>
      </c>
      <c r="W1363" s="36">
        <f>ADDRESS(V1365,$F$7+1,,,"discounts")</f>
        <v/>
      </c>
      <c r="X1363" s="36">
        <f>ROUND(IF(ISNA(IF($F$7=0,0,INDIRECT(W1365))),0,IF($F$7=0,0,INDIRECT(W1365))),0)</f>
        <v/>
      </c>
    </row>
    <row r="1364">
      <c r="B1364" s="86" t="n"/>
      <c r="C1364" s="22" t="n">
        <v>33559</v>
      </c>
      <c r="D1364" s="22" t="inlineStr">
        <is>
          <t>Силков Вячеслав</t>
        </is>
      </c>
      <c r="E1364" s="22" t="inlineStr">
        <is>
          <t>Сиян-путешествие. Черное море - Белое море</t>
        </is>
      </c>
      <c r="F1364" s="105">
        <f>ROUNDUP(N1366-(N1366/100*X1366),0)</f>
        <v/>
      </c>
      <c r="H1364" s="22" t="inlineStr">
        <is>
          <t>Золотое сечение</t>
        </is>
      </c>
      <c r="I1364" s="22" t="n">
        <v>2018</v>
      </c>
      <c r="J1364" s="75" t="inlineStr">
        <is>
          <t>9785910783359</t>
        </is>
      </c>
      <c r="K1364" s="75" t="inlineStr">
        <is>
          <t>Книги</t>
        </is>
      </c>
      <c r="L1364" s="22">
        <f>ROUND(100-(F1366/(M1366/100)),0)</f>
        <v/>
      </c>
      <c r="M1364" s="105" t="n">
        <v>766</v>
      </c>
      <c r="N1364" s="105" t="n">
        <v>667</v>
      </c>
      <c r="O1364" s="20" t="inlineStr">
        <is>
          <t>https://magic-kniga.ru/items/33559</t>
        </is>
      </c>
      <c r="Q1364" s="66" t="inlineStr">
        <is>
          <t>Мало</t>
        </is>
      </c>
      <c r="R1364" s="20" t="n">
        <v>7</v>
      </c>
      <c r="V1364" s="36">
        <f>MATCH(R1366,discounts!A:A)</f>
        <v/>
      </c>
      <c r="W1364" s="36">
        <f>ADDRESS(V1366,$F$7+1,,,"discounts")</f>
        <v/>
      </c>
      <c r="X1364" s="36">
        <f>ROUND(IF(ISNA(IF($F$7=0,0,INDIRECT(W1366))),0,IF($F$7=0,0,INDIRECT(W1366))),0)</f>
        <v/>
      </c>
    </row>
    <row r="1365">
      <c r="B1365" s="86" t="n"/>
      <c r="C1365" s="22" t="n">
        <v>36746</v>
      </c>
      <c r="E1365" s="22" t="inlineStr">
        <is>
          <t>Праздник навсегда. Красивая повесть о бессмертии</t>
        </is>
      </c>
      <c r="F1365" s="105">
        <f>ROUNDUP(N1367-(N1367/100*X1367),0)</f>
        <v/>
      </c>
      <c r="H1365" s="22" t="inlineStr">
        <is>
          <t>Амрита-русь</t>
        </is>
      </c>
      <c r="I1365" s="22" t="n">
        <v>2019</v>
      </c>
      <c r="J1365" s="75" t="inlineStr">
        <is>
          <t>9785000537060</t>
        </is>
      </c>
      <c r="K1365" s="75" t="inlineStr">
        <is>
          <t>Книги</t>
        </is>
      </c>
      <c r="L1365" s="22">
        <f>ROUND(100-(F1367/(M1367/100)),0)</f>
        <v/>
      </c>
      <c r="M1365" s="105" t="n">
        <v>307</v>
      </c>
      <c r="N1365" s="105" t="n">
        <v>268</v>
      </c>
      <c r="O1365" s="20" t="inlineStr">
        <is>
          <t>https://magic-kniga.ru/items/36746</t>
        </is>
      </c>
      <c r="Q1365" s="66" t="inlineStr">
        <is>
          <t>Мало</t>
        </is>
      </c>
      <c r="R1365" s="20" t="n">
        <v>3</v>
      </c>
      <c r="V1365" s="36">
        <f>MATCH(R1367,discounts!A:A)</f>
        <v/>
      </c>
      <c r="W1365" s="36">
        <f>ADDRESS(V1367,$F$7+1,,,"discounts")</f>
        <v/>
      </c>
      <c r="X1365" s="36">
        <f>ROUND(IF(ISNA(IF($F$7=0,0,INDIRECT(W1367))),0,IF($F$7=0,0,INDIRECT(W1367))),0)</f>
        <v/>
      </c>
    </row>
    <row r="1366">
      <c r="B1366" s="86" t="n"/>
      <c r="C1366" s="22" t="n">
        <v>36881</v>
      </c>
      <c r="D1366" s="22" t="inlineStr">
        <is>
          <t>Домашева-Самойленко Н.</t>
        </is>
      </c>
      <c r="E1366" s="22" t="inlineStr">
        <is>
          <t>Жемчужины Истины. Шаги становления человека в Богочеловека. Книга 2</t>
        </is>
      </c>
      <c r="F1366" s="105">
        <f>ROUNDUP(N1368-(N1368/100*X1368),0)</f>
        <v/>
      </c>
      <c r="H1366" s="22" t="inlineStr">
        <is>
          <t>Амрита-русь</t>
        </is>
      </c>
      <c r="I1366" s="22" t="n">
        <v>2019</v>
      </c>
      <c r="J1366" s="75" t="inlineStr">
        <is>
          <t>9785413020548</t>
        </is>
      </c>
      <c r="K1366" s="75" t="inlineStr">
        <is>
          <t>Книги</t>
        </is>
      </c>
      <c r="L1366" s="22">
        <f>ROUND(100-(F1368/(M1368/100)),0)</f>
        <v/>
      </c>
      <c r="M1366" s="105" t="n">
        <v>447</v>
      </c>
      <c r="N1366" s="105" t="n">
        <v>389</v>
      </c>
      <c r="O1366" s="20" t="inlineStr">
        <is>
          <t>https://magic-kniga.ru/items/36881</t>
        </is>
      </c>
      <c r="Q1366" s="66" t="inlineStr">
        <is>
          <t>Мало</t>
        </is>
      </c>
      <c r="R1366" s="20" t="n">
        <v>5</v>
      </c>
      <c r="S1366" s="22" t="n">
        <v>16</v>
      </c>
      <c r="V1366" s="36">
        <f>MATCH(R1368,discounts!A:A)</f>
        <v/>
      </c>
      <c r="W1366" s="36">
        <f>ADDRESS(V1368,$F$7+1,,,"discounts")</f>
        <v/>
      </c>
      <c r="X1366" s="36">
        <f>ROUND(IF(ISNA(IF($F$7=0,0,INDIRECT(W1368))),0,IF($F$7=0,0,INDIRECT(W1368))),0)</f>
        <v/>
      </c>
    </row>
    <row r="1367">
      <c r="B1367" s="86" t="n"/>
      <c r="C1367" s="22" t="n">
        <v>37298</v>
      </c>
      <c r="D1367" s="22" t="inlineStr">
        <is>
          <t>Некрасов Анатолий</t>
        </is>
      </c>
      <c r="E1367" s="22" t="inlineStr">
        <is>
          <t>Живые мысли. Таблетка на каждый день</t>
        </is>
      </c>
      <c r="F1367" s="105">
        <f>ROUNDUP(N1369-(N1369/100*X1369),0)</f>
        <v/>
      </c>
      <c r="H1367" s="22" t="inlineStr">
        <is>
          <t>Центрполиграф</t>
        </is>
      </c>
      <c r="I1367" s="22" t="n">
        <v>2019</v>
      </c>
      <c r="J1367" s="75" t="inlineStr">
        <is>
          <t>9785227084736</t>
        </is>
      </c>
      <c r="K1367" s="75" t="inlineStr">
        <is>
          <t>Книги</t>
        </is>
      </c>
      <c r="L1367" s="22">
        <f>ROUND(100-(F1369/(M1369/100)),0)</f>
        <v/>
      </c>
      <c r="M1367" s="105" t="n">
        <v>484</v>
      </c>
      <c r="N1367" s="105" t="n">
        <v>422</v>
      </c>
      <c r="O1367" s="20" t="inlineStr">
        <is>
          <t>https://magic-kniga.ru/items/37298</t>
        </is>
      </c>
      <c r="Q1367" s="66" t="inlineStr">
        <is>
          <t>Мало</t>
        </is>
      </c>
      <c r="R1367" s="20" t="n">
        <v>5</v>
      </c>
      <c r="V1367" s="36">
        <f>MATCH(R1369,discounts!A:A)</f>
        <v/>
      </c>
      <c r="W1367" s="36">
        <f>ADDRESS(V1369,$F$7+1,,,"discounts")</f>
        <v/>
      </c>
      <c r="X1367" s="36">
        <f>ROUND(IF(ISNA(IF($F$7=0,0,INDIRECT(W1369))),0,IF($F$7=0,0,INDIRECT(W1369))),0)</f>
        <v/>
      </c>
    </row>
    <row r="1368">
      <c r="B1368" s="86" t="n"/>
      <c r="C1368" s="22" t="n">
        <v>37482</v>
      </c>
      <c r="D1368" s="22" t="inlineStr">
        <is>
          <t>Воробьева Н. К.</t>
        </is>
      </c>
      <c r="E1368" s="22" t="inlineStr">
        <is>
          <t>Биобиблиографический указатель Л.В. Шапошниковой</t>
        </is>
      </c>
      <c r="F1368" s="105">
        <f>ROUNDUP(N1370-(N1370/100*X1370),0)</f>
        <v/>
      </c>
      <c r="H1368" s="22" t="inlineStr">
        <is>
          <t>МЦР</t>
        </is>
      </c>
      <c r="I1368" s="22" t="n">
        <v>2005</v>
      </c>
      <c r="J1368" s="75" t="inlineStr">
        <is>
          <t>9785869882196</t>
        </is>
      </c>
      <c r="K1368" s="75" t="inlineStr">
        <is>
          <t>Книги</t>
        </is>
      </c>
      <c r="L1368" s="22">
        <f>ROUND(100-(F1370/(M1370/100)),0)</f>
        <v/>
      </c>
      <c r="M1368" s="105" t="n">
        <v>1006</v>
      </c>
      <c r="N1368" s="105" t="n">
        <v>876</v>
      </c>
      <c r="O1368" s="20" t="inlineStr">
        <is>
          <t>https://magic-kniga.ru/items/37482</t>
        </is>
      </c>
      <c r="Q1368" s="66" t="inlineStr">
        <is>
          <t>Мало</t>
        </is>
      </c>
      <c r="R1368" s="20" t="n">
        <v>10</v>
      </c>
      <c r="V1368" s="36">
        <f>MATCH(R1370,discounts!A:A)</f>
        <v/>
      </c>
      <c r="W1368" s="36">
        <f>ADDRESS(V1370,$F$7+1,,,"discounts")</f>
        <v/>
      </c>
      <c r="X1368" s="36">
        <f>ROUND(IF(ISNA(IF($F$7=0,0,INDIRECT(W1370))),0,IF($F$7=0,0,INDIRECT(W1370))),0)</f>
        <v/>
      </c>
    </row>
    <row r="1369">
      <c r="B1369" s="86" t="n"/>
      <c r="C1369" s="22" t="n">
        <v>37484</v>
      </c>
      <c r="D1369" s="22" t="inlineStr">
        <is>
          <t>Шишкова В.</t>
        </is>
      </c>
      <c r="E1369" s="22" t="inlineStr">
        <is>
          <t xml:space="preserve">Биобиблиографический указатель Ю.Н. Рерих </t>
        </is>
      </c>
      <c r="F1369" s="105">
        <f>ROUNDUP(N1371-(N1371/100*X1371),0)</f>
        <v/>
      </c>
      <c r="H1369" s="22" t="inlineStr">
        <is>
          <t>МЦР</t>
        </is>
      </c>
      <c r="I1369" s="22" t="n">
        <v>2002</v>
      </c>
      <c r="J1369" s="75" t="inlineStr">
        <is>
          <t>9785869881243</t>
        </is>
      </c>
      <c r="K1369" s="75" t="inlineStr">
        <is>
          <t>Книги</t>
        </is>
      </c>
      <c r="L1369" s="22">
        <f>ROUND(100-(F1371/(M1371/100)),0)</f>
        <v/>
      </c>
      <c r="M1369" s="105" t="n">
        <v>1006</v>
      </c>
      <c r="N1369" s="105" t="n">
        <v>876</v>
      </c>
      <c r="O1369" s="20" t="inlineStr">
        <is>
          <t>https://magic-kniga.ru/items/37484</t>
        </is>
      </c>
      <c r="Q1369" s="66" t="inlineStr">
        <is>
          <t>Мало</t>
        </is>
      </c>
      <c r="R1369" s="20" t="n">
        <v>10</v>
      </c>
      <c r="V1369" s="36">
        <f>MATCH(R1371,discounts!A:A)</f>
        <v/>
      </c>
      <c r="W1369" s="36">
        <f>ADDRESS(V1371,$F$7+1,,,"discounts")</f>
        <v/>
      </c>
      <c r="X1369" s="36">
        <f>ROUND(IF(ISNA(IF($F$7=0,0,INDIRECT(W1371))),0,IF($F$7=0,0,INDIRECT(W1371))),0)</f>
        <v/>
      </c>
    </row>
    <row r="1370">
      <c r="B1370" s="86" t="n"/>
      <c r="C1370" s="22" t="n">
        <v>37485</v>
      </c>
      <c r="D1370" s="22" t="inlineStr">
        <is>
          <t>Воробьева Н. К.</t>
        </is>
      </c>
      <c r="E1370" s="22" t="inlineStr">
        <is>
          <t>Биобиблиографический указатель С.Н. Рерих</t>
        </is>
      </c>
      <c r="F1370" s="105">
        <f>ROUNDUP(N1372-(N1372/100*X1372),0)</f>
        <v/>
      </c>
      <c r="H1370" s="22" t="inlineStr">
        <is>
          <t>МЦР</t>
        </is>
      </c>
      <c r="I1370" s="22" t="n">
        <v>2004</v>
      </c>
      <c r="J1370" s="75" t="inlineStr">
        <is>
          <t>9785869881427</t>
        </is>
      </c>
      <c r="K1370" s="75" t="inlineStr">
        <is>
          <t>Книги</t>
        </is>
      </c>
      <c r="L1370" s="22">
        <f>ROUND(100-(F1372/(M1372/100)),0)</f>
        <v/>
      </c>
      <c r="M1370" s="105" t="n">
        <v>1006</v>
      </c>
      <c r="N1370" s="105" t="n">
        <v>876</v>
      </c>
      <c r="O1370" s="20" t="inlineStr">
        <is>
          <t>https://magic-kniga.ru/items/37485</t>
        </is>
      </c>
      <c r="Q1370" s="66" t="inlineStr">
        <is>
          <t>Мало</t>
        </is>
      </c>
      <c r="R1370" s="20" t="n">
        <v>10</v>
      </c>
      <c r="V1370" s="36">
        <f>MATCH(R1372,discounts!A:A)</f>
        <v/>
      </c>
      <c r="W1370" s="36">
        <f>ADDRESS(V1372,$F$7+1,,,"discounts")</f>
        <v/>
      </c>
      <c r="X1370" s="36">
        <f>ROUND(IF(ISNA(IF($F$7=0,0,INDIRECT(W1372))),0,IF($F$7=0,0,INDIRECT(W1372))),0)</f>
        <v/>
      </c>
    </row>
    <row r="1371">
      <c r="B1371" s="86" t="n"/>
      <c r="C1371" s="22" t="n">
        <v>37502</v>
      </c>
      <c r="D1371" s="22" t="inlineStr">
        <is>
          <t>Шапошникова Л.В.</t>
        </is>
      </c>
      <c r="E1371" s="22" t="inlineStr">
        <is>
          <t>Меч Мира</t>
        </is>
      </c>
      <c r="F1371" s="105">
        <f>ROUNDUP(N1373-(N1373/100*X1373),0)</f>
        <v/>
      </c>
      <c r="H1371" s="22" t="inlineStr">
        <is>
          <t>МЦР</t>
        </is>
      </c>
      <c r="I1371" s="22" t="n">
        <v>2015</v>
      </c>
      <c r="J1371" s="75" t="inlineStr">
        <is>
          <t>9785869882790</t>
        </is>
      </c>
      <c r="K1371" s="75" t="inlineStr">
        <is>
          <t>Книги</t>
        </is>
      </c>
      <c r="L1371" s="22">
        <f>ROUND(100-(F1373/(M1373/100)),0)</f>
        <v/>
      </c>
      <c r="M1371" s="105" t="n">
        <v>757</v>
      </c>
      <c r="N1371" s="105" t="n">
        <v>659</v>
      </c>
      <c r="O1371" s="20" t="inlineStr">
        <is>
          <t>https://magic-kniga.ru/items/37502</t>
        </is>
      </c>
      <c r="Q1371" s="66" t="inlineStr">
        <is>
          <t>Мало</t>
        </is>
      </c>
      <c r="R1371" s="20" t="n">
        <v>10</v>
      </c>
      <c r="V1371" s="36">
        <f>MATCH(R1373,discounts!A:A)</f>
        <v/>
      </c>
      <c r="W1371" s="36">
        <f>ADDRESS(V1373,$F$7+1,,,"discounts")</f>
        <v/>
      </c>
      <c r="X1371" s="36">
        <f>ROUND(IF(ISNA(IF($F$7=0,0,INDIRECT(W1373))),0,IF($F$7=0,0,INDIRECT(W1373))),0)</f>
        <v/>
      </c>
    </row>
    <row r="1372">
      <c r="B1372" s="86" t="n"/>
      <c r="C1372" s="22" t="n">
        <v>38217</v>
      </c>
      <c r="D1372" s="22" t="inlineStr">
        <is>
          <t>Томас Вебер</t>
        </is>
      </c>
      <c r="E1372" s="22" t="inlineStr">
        <is>
          <t>Восхождение в танец Единства. Сообщение от царства насекомых</t>
        </is>
      </c>
      <c r="F1372" s="105">
        <f>ROUNDUP(N1374-(N1374/100*X1374),0)</f>
        <v/>
      </c>
      <c r="H1372" s="22" t="inlineStr">
        <is>
          <t>Велигор</t>
        </is>
      </c>
      <c r="I1372" s="22" t="n">
        <v>2020</v>
      </c>
      <c r="J1372" s="75" t="inlineStr">
        <is>
          <t>9785888757109</t>
        </is>
      </c>
      <c r="K1372" s="75" t="inlineStr">
        <is>
          <t>Книги</t>
        </is>
      </c>
      <c r="L1372" s="22">
        <f>ROUND(100-(F1374/(M1374/100)),0)</f>
        <v/>
      </c>
      <c r="M1372" s="105" t="n">
        <v>1530</v>
      </c>
      <c r="N1372" s="105" t="n">
        <v>1332</v>
      </c>
      <c r="O1372" s="20" t="inlineStr">
        <is>
          <t>https://magic-kniga.ru/items/38217</t>
        </is>
      </c>
      <c r="Q1372" s="66" t="inlineStr">
        <is>
          <t>Мало</t>
        </is>
      </c>
      <c r="R1372" s="20" t="n">
        <v>9</v>
      </c>
      <c r="V1372" s="36">
        <f>MATCH(R1374,discounts!A:A)</f>
        <v/>
      </c>
      <c r="W1372" s="36">
        <f>ADDRESS(V1374,$F$7+1,,,"discounts")</f>
        <v/>
      </c>
      <c r="X1372" s="36">
        <f>ROUND(IF(ISNA(IF($F$7=0,0,INDIRECT(W1374))),0,IF($F$7=0,0,INDIRECT(W1374))),0)</f>
        <v/>
      </c>
    </row>
    <row r="1373">
      <c r="B1373" s="86" t="n"/>
      <c r="C1373" s="22" t="n">
        <v>29583</v>
      </c>
      <c r="D1373" s="22" t="inlineStr">
        <is>
          <t>Кшанти Е.</t>
        </is>
      </c>
      <c r="E1373" s="22" t="inlineStr">
        <is>
          <t>Дыхание ветра</t>
        </is>
      </c>
      <c r="F1373" s="105">
        <f>ROUNDUP(N1375-(N1375/100*X1375),0)</f>
        <v/>
      </c>
      <c r="H1373" s="22" t="inlineStr">
        <is>
          <t>Амрита-русь</t>
        </is>
      </c>
      <c r="I1373" s="22" t="n">
        <v>2017</v>
      </c>
      <c r="J1373" s="75" t="inlineStr">
        <is>
          <t>9785000539057</t>
        </is>
      </c>
      <c r="K1373" s="75" t="inlineStr">
        <is>
          <t>Книги</t>
        </is>
      </c>
      <c r="L1373" s="22">
        <f>ROUND(100-(F1375/(M1375/100)),0)</f>
        <v/>
      </c>
      <c r="M1373" s="105" t="n">
        <v>445</v>
      </c>
      <c r="N1373" s="105" t="n">
        <v>388</v>
      </c>
      <c r="O1373" s="20" t="inlineStr">
        <is>
          <t>https://magic-kniga.ru/items/29583</t>
        </is>
      </c>
      <c r="Q1373" s="66" t="inlineStr">
        <is>
          <t>Мало</t>
        </is>
      </c>
      <c r="R1373" s="20" t="n">
        <v>2</v>
      </c>
      <c r="V1373" s="36">
        <f>MATCH(R1375,discounts!A:A)</f>
        <v/>
      </c>
      <c r="W1373" s="36">
        <f>ADDRESS(V1375,$F$7+1,,,"discounts")</f>
        <v/>
      </c>
      <c r="X1373" s="36">
        <f>ROUND(IF(ISNA(IF($F$7=0,0,INDIRECT(W1375))),0,IF($F$7=0,0,INDIRECT(W1375))),0)</f>
        <v/>
      </c>
    </row>
    <row r="1374">
      <c r="B1374" s="86" t="n"/>
      <c r="C1374" s="22" t="n">
        <v>29971</v>
      </c>
      <c r="D1374" s="22" t="inlineStr">
        <is>
          <t>Резник Людмила</t>
        </is>
      </c>
      <c r="E1374" s="22" t="inlineStr">
        <is>
          <t>Врата в иерархию</t>
        </is>
      </c>
      <c r="F1374" s="105">
        <f>ROUNDUP(N1376-(N1376/100*X1376),0)</f>
        <v/>
      </c>
      <c r="H1374" s="22" t="inlineStr">
        <is>
          <t>Неопалимая Купина</t>
        </is>
      </c>
      <c r="I1374" s="22" t="n">
        <v>2013</v>
      </c>
      <c r="J1374" s="75" t="inlineStr">
        <is>
          <t>9785902208037</t>
        </is>
      </c>
      <c r="K1374" s="75" t="inlineStr">
        <is>
          <t>Книги</t>
        </is>
      </c>
      <c r="L1374" s="22">
        <f>ROUND(100-(F1376/(M1376/100)),0)</f>
        <v/>
      </c>
      <c r="M1374" s="105" t="n">
        <v>292</v>
      </c>
      <c r="N1374" s="105" t="n">
        <v>255</v>
      </c>
      <c r="O1374" s="20" t="inlineStr">
        <is>
          <t>https://magic-kniga.ru/items/29971</t>
        </is>
      </c>
      <c r="Q1374" s="66" t="inlineStr">
        <is>
          <t>Мало</t>
        </is>
      </c>
      <c r="R1374" s="20" t="n">
        <v>9</v>
      </c>
      <c r="V1374" s="36">
        <f>MATCH(R1376,discounts!A:A)</f>
        <v/>
      </c>
      <c r="W1374" s="36">
        <f>ADDRESS(V1376,$F$7+1,,,"discounts")</f>
        <v/>
      </c>
      <c r="X1374" s="36">
        <f>ROUND(IF(ISNA(IF($F$7=0,0,INDIRECT(W1376))),0,IF($F$7=0,0,INDIRECT(W1376))),0)</f>
        <v/>
      </c>
    </row>
    <row r="1375">
      <c r="B1375" s="86" t="n"/>
      <c r="C1375" s="22" t="n">
        <v>29973</v>
      </c>
      <c r="D1375" s="22" t="inlineStr">
        <is>
          <t>Джонсон</t>
        </is>
      </c>
      <c r="E1375" s="22" t="inlineStr">
        <is>
          <t>Христианство и коммунизм</t>
        </is>
      </c>
      <c r="F1375" s="105">
        <f>ROUNDUP(N1377-(N1377/100*X1377),0)</f>
        <v/>
      </c>
      <c r="H1375" s="22" t="inlineStr">
        <is>
          <t>Неопалимая Купина</t>
        </is>
      </c>
      <c r="I1375" s="22" t="n">
        <v>2013</v>
      </c>
      <c r="J1375" s="75" t="inlineStr">
        <is>
          <t>9785902208044</t>
        </is>
      </c>
      <c r="K1375" s="75" t="inlineStr">
        <is>
          <t>Книги</t>
        </is>
      </c>
      <c r="L1375" s="22">
        <f>ROUND(100-(F1377/(M1377/100)),0)</f>
        <v/>
      </c>
      <c r="M1375" s="105" t="n">
        <v>292</v>
      </c>
      <c r="N1375" s="105" t="n">
        <v>255</v>
      </c>
      <c r="O1375" s="20" t="inlineStr">
        <is>
          <t>https://magic-kniga.ru/items/29973</t>
        </is>
      </c>
      <c r="Q1375" s="66" t="inlineStr">
        <is>
          <t>Мало</t>
        </is>
      </c>
      <c r="R1375" s="20" t="n">
        <v>9</v>
      </c>
      <c r="V1375" s="36">
        <f>MATCH(R1377,discounts!A:A)</f>
        <v/>
      </c>
      <c r="W1375" s="36">
        <f>ADDRESS(V1377,$F$7+1,,,"discounts")</f>
        <v/>
      </c>
      <c r="X1375" s="36">
        <f>ROUND(IF(ISNA(IF($F$7=0,0,INDIRECT(W1377))),0,IF($F$7=0,0,INDIRECT(W1377))),0)</f>
        <v/>
      </c>
    </row>
    <row r="1376">
      <c r="B1376" s="86" t="n"/>
      <c r="C1376" s="22" t="n">
        <v>30220</v>
      </c>
      <c r="D1376" s="22" t="inlineStr">
        <is>
          <t>Резник Людмила</t>
        </is>
      </c>
      <c r="E1376" s="22" t="inlineStr">
        <is>
          <t>Россия в XX веке. Эзотерические основы идеологии</t>
        </is>
      </c>
      <c r="F1376" s="105">
        <f>ROUNDUP(N1378-(N1378/100*X1378),0)</f>
        <v/>
      </c>
      <c r="H1376" s="22" t="inlineStr">
        <is>
          <t>Универсалист</t>
        </is>
      </c>
      <c r="I1376" s="22" t="n">
        <v>2017</v>
      </c>
      <c r="J1376" s="75" t="inlineStr">
        <is>
          <t>9785990572997</t>
        </is>
      </c>
      <c r="K1376" s="75" t="inlineStr">
        <is>
          <t>Книги</t>
        </is>
      </c>
      <c r="L1376" s="22">
        <f>ROUND(100-(F1378/(M1378/100)),0)</f>
        <v/>
      </c>
      <c r="M1376" s="105" t="n">
        <v>990</v>
      </c>
      <c r="N1376" s="105" t="n">
        <v>862</v>
      </c>
      <c r="O1376" s="20" t="inlineStr">
        <is>
          <t>https://magic-kniga.ru/items/30220</t>
        </is>
      </c>
      <c r="Q1376" s="66" t="inlineStr">
        <is>
          <t>Мало</t>
        </is>
      </c>
      <c r="R1376" s="20" t="n">
        <v>9</v>
      </c>
      <c r="V1376" s="36">
        <f>MATCH(R1378,discounts!A:A)</f>
        <v/>
      </c>
      <c r="W1376" s="36">
        <f>ADDRESS(V1378,$F$7+1,,,"discounts")</f>
        <v/>
      </c>
      <c r="X1376" s="36">
        <f>ROUND(IF(ISNA(IF($F$7=0,0,INDIRECT(W1378))),0,IF($F$7=0,0,INDIRECT(W1378))),0)</f>
        <v/>
      </c>
    </row>
    <row r="1377">
      <c r="B1377" s="86" t="n"/>
      <c r="C1377" s="22" t="n">
        <v>30221</v>
      </c>
      <c r="E1377" s="22" t="inlineStr">
        <is>
          <t>Эзотерический Зодиак и циклы в Универсальном Учении Века Водолея</t>
        </is>
      </c>
      <c r="F1377" s="105">
        <f>ROUNDUP(N1379-(N1379/100*X1379),0)</f>
        <v/>
      </c>
      <c r="H1377" s="22" t="inlineStr">
        <is>
          <t>Универсалист</t>
        </is>
      </c>
      <c r="I1377" s="22" t="n">
        <v>2017</v>
      </c>
      <c r="J1377" s="75" t="inlineStr">
        <is>
          <t>9785990572980</t>
        </is>
      </c>
      <c r="K1377" s="75" t="inlineStr">
        <is>
          <t>Книги</t>
        </is>
      </c>
      <c r="L1377" s="22">
        <f>ROUND(100-(F1379/(M1379/100)),0)</f>
        <v/>
      </c>
      <c r="M1377" s="105" t="n">
        <v>990</v>
      </c>
      <c r="N1377" s="105" t="n">
        <v>862</v>
      </c>
      <c r="O1377" s="20" t="inlineStr">
        <is>
          <t>https://magic-kniga.ru/items/30221</t>
        </is>
      </c>
      <c r="Q1377" s="66" t="inlineStr">
        <is>
          <t>Мало</t>
        </is>
      </c>
      <c r="R1377" s="20" t="n">
        <v>9</v>
      </c>
      <c r="V1377" s="36">
        <f>MATCH(R1379,discounts!A:A)</f>
        <v/>
      </c>
      <c r="W1377" s="36">
        <f>ADDRESS(V1379,$F$7+1,,,"discounts")</f>
        <v/>
      </c>
      <c r="X1377" s="36">
        <f>ROUND(IF(ISNA(IF($F$7=0,0,INDIRECT(W1379))),0,IF($F$7=0,0,INDIRECT(W1379))),0)</f>
        <v/>
      </c>
    </row>
    <row r="1378">
      <c r="B1378" s="86" t="n"/>
      <c r="C1378" s="22" t="n">
        <v>30455</v>
      </c>
      <c r="D1378" s="22" t="inlineStr">
        <is>
          <t>Мишурова Н.В.</t>
        </is>
      </c>
      <c r="E1378" s="22" t="inlineStr">
        <is>
          <t>Жизнь человека на Земле - подготовка его души к жизни Небесной</t>
        </is>
      </c>
      <c r="F1378" s="105">
        <f>ROUNDUP(N1380-(N1380/100*X1380),0)</f>
        <v/>
      </c>
      <c r="H1378" s="22" t="inlineStr">
        <is>
          <t>ИПЛ</t>
        </is>
      </c>
      <c r="I1378" s="22" t="n">
        <v>2017</v>
      </c>
      <c r="J1378" s="75" t="inlineStr">
        <is>
          <t>9785426002739</t>
        </is>
      </c>
      <c r="K1378" s="75" t="inlineStr">
        <is>
          <t>Книги</t>
        </is>
      </c>
      <c r="L1378" s="22">
        <f>ROUND(100-(F1380/(M1380/100)),0)</f>
        <v/>
      </c>
      <c r="M1378" s="105" t="n">
        <v>465</v>
      </c>
      <c r="N1378" s="105" t="n">
        <v>405</v>
      </c>
      <c r="O1378" s="20" t="inlineStr">
        <is>
          <t>https://magic-kniga.ru/items/30455</t>
        </is>
      </c>
      <c r="Q1378" s="66" t="inlineStr">
        <is>
          <t>Мало</t>
        </is>
      </c>
      <c r="R1378" s="20" t="n">
        <v>7</v>
      </c>
      <c r="V1378" s="36">
        <f>MATCH(R1380,discounts!A:A)</f>
        <v/>
      </c>
      <c r="W1378" s="36">
        <f>ADDRESS(V1380,$F$7+1,,,"discounts")</f>
        <v/>
      </c>
      <c r="X1378" s="36">
        <f>ROUND(IF(ISNA(IF($F$7=0,0,INDIRECT(W1380))),0,IF($F$7=0,0,INDIRECT(W1380))),0)</f>
        <v/>
      </c>
    </row>
    <row r="1379">
      <c r="B1379" s="86" t="n"/>
      <c r="C1379" s="22" t="n">
        <v>30783</v>
      </c>
      <c r="D1379" s="22" t="inlineStr">
        <is>
          <t>Кэрол-Перриш Харра</t>
        </is>
      </c>
      <c r="E1379" s="22" t="inlineStr">
        <is>
          <t>Как умирающего избавить от страха. Новый подход к смерти</t>
        </is>
      </c>
      <c r="F1379" s="105">
        <f>ROUNDUP(N1381-(N1381/100*X1381),0)</f>
        <v/>
      </c>
      <c r="H1379" s="22" t="inlineStr">
        <is>
          <t>Амрита-русь</t>
        </is>
      </c>
      <c r="I1379" s="22" t="n">
        <v>2017</v>
      </c>
      <c r="J1379" s="75" t="inlineStr">
        <is>
          <t>9785413016718</t>
        </is>
      </c>
      <c r="K1379" s="75" t="inlineStr">
        <is>
          <t>Книги</t>
        </is>
      </c>
      <c r="L1379" s="22">
        <f>ROUND(100-(F1381/(M1381/100)),0)</f>
        <v/>
      </c>
      <c r="M1379" s="105" t="n">
        <v>337</v>
      </c>
      <c r="N1379" s="105" t="n">
        <v>294</v>
      </c>
      <c r="O1379" s="20" t="inlineStr">
        <is>
          <t>https://magic-kniga.ru/items/30783</t>
        </is>
      </c>
      <c r="Q1379" s="66" t="inlineStr">
        <is>
          <t>Мало</t>
        </is>
      </c>
      <c r="R1379" s="20" t="n">
        <v>2</v>
      </c>
      <c r="V1379" s="36">
        <f>MATCH(R1381,discounts!A:A)</f>
        <v/>
      </c>
      <c r="W1379" s="36">
        <f>ADDRESS(V1381,$F$7+1,,,"discounts")</f>
        <v/>
      </c>
      <c r="X1379" s="36">
        <f>ROUND(IF(ISNA(IF($F$7=0,0,INDIRECT(W1381))),0,IF($F$7=0,0,INDIRECT(W1381))),0)</f>
        <v/>
      </c>
    </row>
    <row r="1380">
      <c r="B1380" s="86" t="n"/>
      <c r="C1380" s="22" t="n">
        <v>31467</v>
      </c>
      <c r="D1380" s="22" t="inlineStr">
        <is>
          <t>Кармапа Ургьен Тинлей Дордже</t>
        </is>
      </c>
      <c r="E1380" s="22" t="inlineStr">
        <is>
          <t>Взаимосвязь Жизнь в глобальном сообществе</t>
        </is>
      </c>
      <c r="F1380" s="105">
        <f>ROUNDUP(N1382-(N1382/100*X1382),0)</f>
        <v/>
      </c>
      <c r="H1380" s="22" t="inlineStr">
        <is>
          <t>Ганга</t>
        </is>
      </c>
      <c r="I1380" s="22" t="n">
        <v>2018</v>
      </c>
      <c r="J1380" s="75" t="inlineStr">
        <is>
          <t>9785907059030</t>
        </is>
      </c>
      <c r="K1380" s="75" t="inlineStr">
        <is>
          <t>Книги</t>
        </is>
      </c>
      <c r="L1380" s="22">
        <f>ROUND(100-(F1382/(M1382/100)),0)</f>
        <v/>
      </c>
      <c r="M1380" s="105" t="n">
        <v>448</v>
      </c>
      <c r="N1380" s="105" t="n">
        <v>390</v>
      </c>
      <c r="O1380" s="20" t="inlineStr">
        <is>
          <t>https://magic-kniga.ru/items/31467</t>
        </is>
      </c>
      <c r="Q1380" s="66" t="inlineStr">
        <is>
          <t>Мало</t>
        </is>
      </c>
      <c r="R1380" s="20" t="n">
        <v>7</v>
      </c>
      <c r="V1380" s="36">
        <f>MATCH(R1382,discounts!A:A)</f>
        <v/>
      </c>
      <c r="W1380" s="36">
        <f>ADDRESS(V1382,$F$7+1,,,"discounts")</f>
        <v/>
      </c>
      <c r="X1380" s="36">
        <f>ROUND(IF(ISNA(IF($F$7=0,0,INDIRECT(W1382))),0,IF($F$7=0,0,INDIRECT(W1382))),0)</f>
        <v/>
      </c>
    </row>
    <row r="1381">
      <c r="B1381" s="86" t="n"/>
      <c r="C1381" s="22" t="n">
        <v>31474</v>
      </c>
      <c r="D1381" s="22" t="inlineStr">
        <is>
          <t>Савитри Айма</t>
        </is>
      </c>
      <c r="E1381" s="22" t="inlineStr">
        <is>
          <t>Любовь</t>
        </is>
      </c>
      <c r="F1381" s="105">
        <f>ROUNDUP(N1383-(N1383/100*X1383),0)</f>
        <v/>
      </c>
      <c r="H1381" s="22" t="inlineStr">
        <is>
          <t>Deluxe</t>
        </is>
      </c>
      <c r="I1381" s="22" t="n">
        <v>2016</v>
      </c>
      <c r="J1381" s="75" t="inlineStr">
        <is>
          <t>9789662681017</t>
        </is>
      </c>
      <c r="K1381" s="75" t="inlineStr">
        <is>
          <t>Книги</t>
        </is>
      </c>
      <c r="L1381" s="22">
        <f>ROUND(100-(F1383/(M1383/100)),0)</f>
        <v/>
      </c>
      <c r="M1381" s="105" t="n">
        <v>448</v>
      </c>
      <c r="N1381" s="105" t="n">
        <v>390</v>
      </c>
      <c r="O1381" s="20" t="inlineStr">
        <is>
          <t>https://magic-kniga.ru/items/31474</t>
        </is>
      </c>
      <c r="Q1381" s="66" t="inlineStr">
        <is>
          <t>Мало</t>
        </is>
      </c>
      <c r="R1381" s="20" t="n">
        <v>9</v>
      </c>
      <c r="V1381" s="36">
        <f>MATCH(R1383,discounts!A:A)</f>
        <v/>
      </c>
      <c r="W1381" s="36">
        <f>ADDRESS(V1383,$F$7+1,,,"discounts")</f>
        <v/>
      </c>
      <c r="X1381" s="36">
        <f>ROUND(IF(ISNA(IF($F$7=0,0,INDIRECT(W1383))),0,IF($F$7=0,0,INDIRECT(W1383))),0)</f>
        <v/>
      </c>
    </row>
    <row r="1382">
      <c r="B1382" s="86" t="n"/>
      <c r="C1382" s="22" t="n">
        <v>31477</v>
      </c>
      <c r="D1382" s="22" t="inlineStr">
        <is>
          <t>Пайлот Баба</t>
        </is>
      </c>
      <c r="E1382" s="22" t="inlineStr">
        <is>
          <t>Путь тишины</t>
        </is>
      </c>
      <c r="F1382" s="105">
        <f>ROUNDUP(N1384-(N1384/100*X1384),0)</f>
        <v/>
      </c>
      <c r="H1382" s="22" t="inlineStr">
        <is>
          <t>Deluxe</t>
        </is>
      </c>
      <c r="I1382" s="22" t="n">
        <v>2018</v>
      </c>
      <c r="J1382" s="75" t="inlineStr">
        <is>
          <t>9789662681093</t>
        </is>
      </c>
      <c r="K1382" s="75" t="inlineStr">
        <is>
          <t>Книги</t>
        </is>
      </c>
      <c r="L1382" s="22">
        <f>ROUND(100-(F1384/(M1384/100)),0)</f>
        <v/>
      </c>
      <c r="M1382" s="105" t="n">
        <v>448</v>
      </c>
      <c r="N1382" s="105" t="n">
        <v>390</v>
      </c>
      <c r="O1382" s="20" t="inlineStr">
        <is>
          <t>https://magic-kniga.ru/items/31477</t>
        </is>
      </c>
      <c r="Q1382" s="66" t="inlineStr">
        <is>
          <t>Мало</t>
        </is>
      </c>
      <c r="R1382" s="20" t="n">
        <v>9</v>
      </c>
      <c r="V1382" s="36">
        <f>MATCH(R1384,discounts!A:A)</f>
        <v/>
      </c>
      <c r="W1382" s="36">
        <f>ADDRESS(V1384,$F$7+1,,,"discounts")</f>
        <v/>
      </c>
      <c r="X1382" s="36">
        <f>ROUND(IF(ISNA(IF($F$7=0,0,INDIRECT(W1384))),0,IF($F$7=0,0,INDIRECT(W1384))),0)</f>
        <v/>
      </c>
    </row>
    <row r="1383">
      <c r="B1383" s="86" t="n"/>
      <c r="C1383" s="22" t="n">
        <v>31606</v>
      </c>
      <c r="D1383" s="22" t="inlineStr">
        <is>
          <t>Ницше Фридрих</t>
        </is>
      </c>
      <c r="E1383" s="22" t="inlineStr">
        <is>
          <t>По ту сторону добра и зла</t>
        </is>
      </c>
      <c r="F1383" s="105">
        <f>ROUNDUP(N1385-(N1385/100*X1385),0)</f>
        <v/>
      </c>
      <c r="H1383" s="22" t="inlineStr">
        <is>
          <t>Россия</t>
        </is>
      </c>
      <c r="I1383" s="22" t="n">
        <v>2016</v>
      </c>
      <c r="J1383" s="75" t="inlineStr">
        <is>
          <t>9785519495691</t>
        </is>
      </c>
      <c r="K1383" s="75" t="inlineStr">
        <is>
          <t>Книги</t>
        </is>
      </c>
      <c r="L1383" s="22">
        <f>ROUND(100-(F1385/(M1385/100)),0)</f>
        <v/>
      </c>
      <c r="M1383" s="105" t="n">
        <v>455</v>
      </c>
      <c r="N1383" s="105" t="n">
        <v>396</v>
      </c>
      <c r="O1383" s="20" t="inlineStr">
        <is>
          <t>https://magic-kniga.ru/items/31606</t>
        </is>
      </c>
      <c r="Q1383" s="66" t="inlineStr">
        <is>
          <t>Мало</t>
        </is>
      </c>
      <c r="R1383" s="20" t="n">
        <v>5</v>
      </c>
      <c r="V1383" s="36">
        <f>MATCH(R1385,discounts!A:A)</f>
        <v/>
      </c>
      <c r="W1383" s="36">
        <f>ADDRESS(V1385,$F$7+1,,,"discounts")</f>
        <v/>
      </c>
      <c r="X1383" s="36">
        <f>ROUND(IF(ISNA(IF($F$7=0,0,INDIRECT(W1385))),0,IF($F$7=0,0,INDIRECT(W1385))),0)</f>
        <v/>
      </c>
    </row>
    <row r="1384">
      <c r="B1384" s="86" t="n"/>
      <c r="C1384" s="22" t="n">
        <v>31905</v>
      </c>
      <c r="D1384" s="22" t="inlineStr">
        <is>
          <t>Сиянов Николай</t>
        </is>
      </c>
      <c r="E1384" s="22" t="inlineStr">
        <is>
          <t>Фрегат Познаний</t>
        </is>
      </c>
      <c r="F1384" s="105">
        <f>ROUNDUP(N1386-(N1386/100*X1386),0)</f>
        <v/>
      </c>
      <c r="H1384" s="22" t="inlineStr">
        <is>
          <t>Стигмарион</t>
        </is>
      </c>
      <c r="I1384" s="22" t="n">
        <v>2018</v>
      </c>
      <c r="J1384" s="75" t="inlineStr">
        <is>
          <t>9785903469758</t>
        </is>
      </c>
      <c r="K1384" s="75" t="inlineStr">
        <is>
          <t>Книги</t>
        </is>
      </c>
      <c r="L1384" s="22">
        <f>ROUND(100-(F1386/(M1386/100)),0)</f>
        <v/>
      </c>
      <c r="M1384" s="105" t="n">
        <v>476</v>
      </c>
      <c r="N1384" s="105" t="n">
        <v>415</v>
      </c>
      <c r="O1384" s="20" t="inlineStr">
        <is>
          <t>https://magic-kniga.ru/items/31905</t>
        </is>
      </c>
      <c r="Q1384" s="66" t="inlineStr">
        <is>
          <t>Мало</t>
        </is>
      </c>
      <c r="R1384" s="20" t="n">
        <v>5</v>
      </c>
      <c r="V1384" s="36">
        <f>MATCH(R1386,discounts!A:A)</f>
        <v/>
      </c>
      <c r="W1384" s="36">
        <f>ADDRESS(V1386,$F$7+1,,,"discounts")</f>
        <v/>
      </c>
      <c r="X1384" s="36">
        <f>ROUND(IF(ISNA(IF($F$7=0,0,INDIRECT(W1386))),0,IF($F$7=0,0,INDIRECT(W1386))),0)</f>
        <v/>
      </c>
    </row>
    <row r="1385" ht="15" customHeight="1">
      <c r="B1385" s="88" t="inlineStr">
        <is>
          <t>В поисках Шамбалы</t>
        </is>
      </c>
    </row>
    <row r="1386">
      <c r="B1386" s="86" t="n"/>
      <c r="C1386" s="22" t="n">
        <v>31206</v>
      </c>
      <c r="E1386" s="22" t="inlineStr">
        <is>
          <t>Там, за горизонтом</t>
        </is>
      </c>
      <c r="F1386" s="105">
        <f>ROUNDUP(N1388-(N1388/100*X1388),0)</f>
        <v/>
      </c>
      <c r="H1386" s="22" t="inlineStr">
        <is>
          <t>Дельфис</t>
        </is>
      </c>
      <c r="I1386" s="22" t="n">
        <v>2017</v>
      </c>
      <c r="J1386" s="75" t="inlineStr">
        <is>
          <t>9785933660934</t>
        </is>
      </c>
      <c r="K1386" s="75" t="inlineStr">
        <is>
          <t>Книги</t>
        </is>
      </c>
      <c r="L1386" s="22">
        <f>ROUND(100-(F1388/(M1388/100)),0)</f>
        <v/>
      </c>
      <c r="M1386" s="105" t="n">
        <v>125</v>
      </c>
      <c r="N1386" s="105" t="n">
        <v>109</v>
      </c>
      <c r="O1386" s="20" t="inlineStr">
        <is>
          <t>https://magic-kniga.ru/items/31206</t>
        </is>
      </c>
      <c r="Q1386" s="66" t="inlineStr">
        <is>
          <t>Мало</t>
        </is>
      </c>
      <c r="R1386" s="20" t="n">
        <v>5</v>
      </c>
      <c r="V1386" s="36">
        <f>MATCH(R1388,discounts!A:A)</f>
        <v/>
      </c>
      <c r="W1386" s="36">
        <f>ADDRESS(V1388,$F$7+1,,,"discounts")</f>
        <v/>
      </c>
      <c r="X1386" s="36">
        <f>ROUND(_xlfn.SINGLE(IF(ISNA(_xlfn.SINGLE(IF($F$7=0,0,INDIRECT(W1388)))),0,IF($F$7=0,0,INDIRECT(W1388)))),0)</f>
        <v/>
      </c>
    </row>
    <row r="1387">
      <c r="B1387" s="86" t="n"/>
      <c r="C1387" s="22" t="n">
        <v>26742</v>
      </c>
      <c r="E1387" s="22" t="inlineStr">
        <is>
          <t>Юрий Рерих. Молодые годы</t>
        </is>
      </c>
      <c r="F1387" s="105">
        <f>ROUNDUP(N1389-(N1389/100*X1389),0)</f>
        <v/>
      </c>
      <c r="H1387" s="22" t="inlineStr">
        <is>
          <t>Дельфис</t>
        </is>
      </c>
      <c r="I1387" s="22" t="n">
        <v>2016</v>
      </c>
      <c r="J1387" s="75" t="inlineStr">
        <is>
          <t>9785933660798</t>
        </is>
      </c>
      <c r="K1387" s="75" t="inlineStr">
        <is>
          <t>Книги</t>
        </is>
      </c>
      <c r="L1387" s="22">
        <f>ROUND(100-(F1389/(M1389/100)),0)</f>
        <v/>
      </c>
      <c r="M1387" s="105" t="n">
        <v>373</v>
      </c>
      <c r="N1387" s="105" t="n">
        <v>325</v>
      </c>
      <c r="O1387" s="20" t="inlineStr">
        <is>
          <t>https://magic-kniga.ru/items/26742</t>
        </is>
      </c>
      <c r="Q1387" s="66" t="inlineStr">
        <is>
          <t>Мало</t>
        </is>
      </c>
      <c r="R1387" s="20" t="n">
        <v>5</v>
      </c>
      <c r="V1387" s="36">
        <f>MATCH(R1389,discounts!A:A)</f>
        <v/>
      </c>
      <c r="W1387" s="36">
        <f>ADDRESS(V1389,$F$7+1,,,"discounts")</f>
        <v/>
      </c>
      <c r="X1387" s="36">
        <f>ROUND(_xlfn.SINGLE(IF(ISNA(_xlfn.SINGLE(IF($F$7=0,0,INDIRECT(W1389)))),0,IF($F$7=0,0,INDIRECT(W1389)))),0)</f>
        <v/>
      </c>
    </row>
    <row r="1388" ht="15" customHeight="1">
      <c r="B1388" s="88" t="inlineStr">
        <is>
          <t>Теософия</t>
        </is>
      </c>
    </row>
    <row r="1389">
      <c r="B1389" s="86" t="n"/>
      <c r="C1389" s="22" t="n">
        <v>34965</v>
      </c>
      <c r="D1389" s="22" t="inlineStr">
        <is>
          <t>Аверьянова Т. В.</t>
        </is>
      </c>
      <c r="E1389" s="22" t="inlineStr">
        <is>
          <t>Елена Петровна Блаватская и теософия</t>
        </is>
      </c>
      <c r="F1389" s="105">
        <f>ROUNDUP(N1391-(N1391/100*X1391),0)</f>
        <v/>
      </c>
      <c r="H1389" s="22" t="inlineStr">
        <is>
          <t>Дельфис</t>
        </is>
      </c>
      <c r="I1389" s="22" t="n">
        <v>2018</v>
      </c>
      <c r="J1389" s="75" t="inlineStr">
        <is>
          <t>9785933661009</t>
        </is>
      </c>
      <c r="K1389" s="75" t="inlineStr">
        <is>
          <t>Книги</t>
        </is>
      </c>
      <c r="L1389" s="22">
        <f>ROUND(100-(F1391/(M1391/100)),0)</f>
        <v/>
      </c>
      <c r="M1389" s="105" t="n">
        <v>296</v>
      </c>
      <c r="N1389" s="105" t="n">
        <v>258</v>
      </c>
      <c r="O1389" s="20" t="inlineStr">
        <is>
          <t>https://magic-kniga.ru/items/34965</t>
        </is>
      </c>
      <c r="Q1389" s="66" t="inlineStr">
        <is>
          <t>Мало</t>
        </is>
      </c>
      <c r="R1389" s="20" t="n">
        <v>5</v>
      </c>
      <c r="V1389" s="36">
        <f>MATCH(R1391,discounts!A:A)</f>
        <v/>
      </c>
      <c r="W1389" s="36">
        <f>ADDRESS(V1391,$F$7+1,,,"discounts")</f>
        <v/>
      </c>
      <c r="X1389" s="36">
        <f>ROUND(IF(ISNA(IF($F$7=0,0,INDIRECT(W1391))),0,IF($F$7=0,0,INDIRECT(W1391))),0)</f>
        <v/>
      </c>
    </row>
    <row r="1390" ht="15" customHeight="1">
      <c r="B1390" s="88" t="inlineStr">
        <is>
          <t>Эзотерика Востока</t>
        </is>
      </c>
    </row>
    <row r="1391">
      <c r="B1391" s="86" t="n"/>
      <c r="C1391" s="22" t="n">
        <v>32334</v>
      </c>
      <c r="D1391" s="22" t="inlineStr">
        <is>
          <t>Ротшильд Джеффри</t>
        </is>
      </c>
      <c r="E1391" s="22" t="inlineStr">
        <is>
          <t>Дарующий свет. Биография д-ра Джавада Нурбахша, главы суфийского братства ниматуллахи</t>
        </is>
      </c>
      <c r="F1391" s="105">
        <f>ROUNDUP(N1393-(N1393/100*X1393),0)</f>
        <v/>
      </c>
      <c r="H1391" s="22" t="inlineStr">
        <is>
          <t>Ганга</t>
        </is>
      </c>
      <c r="I1391" s="22" t="n">
        <v>2018</v>
      </c>
      <c r="J1391" s="75" t="inlineStr">
        <is>
          <t>9785604000342</t>
        </is>
      </c>
      <c r="K1391" s="75" t="inlineStr">
        <is>
          <t>Книги</t>
        </is>
      </c>
      <c r="L1391" s="22">
        <f>ROUND(100-(F1393/(M1393/100)),0)</f>
        <v/>
      </c>
      <c r="M1391" s="105" t="n">
        <v>1011</v>
      </c>
      <c r="N1391" s="105" t="n">
        <v>880</v>
      </c>
      <c r="O1391" s="20" t="inlineStr">
        <is>
          <t>https://magic-kniga.ru/items/32334</t>
        </is>
      </c>
      <c r="Q1391" s="66" t="inlineStr">
        <is>
          <t>Мало</t>
        </is>
      </c>
      <c r="R1391" s="20" t="n">
        <v>7</v>
      </c>
      <c r="V1391" s="36">
        <f>MATCH(R1393,discounts!A:A)</f>
        <v/>
      </c>
      <c r="W1391" s="36">
        <f>ADDRESS(V1393,$F$7+1,,,"discounts")</f>
        <v/>
      </c>
      <c r="X1391" s="36">
        <f>ROUND(IF(ISNA(IF($F$7=0,0,INDIRECT(W1393))),0,IF($F$7=0,0,INDIRECT(W1393))),0)</f>
        <v/>
      </c>
    </row>
    <row r="1392">
      <c r="B1392" s="86" t="n"/>
      <c r="C1392" s="22" t="n">
        <v>36640</v>
      </c>
      <c r="D1392" s="22" t="inlineStr">
        <is>
          <t>Чаттерджи</t>
        </is>
      </c>
      <c r="E1392" s="22" t="inlineStr">
        <is>
          <t>Сокровенная религиозная философия Индии</t>
        </is>
      </c>
      <c r="F1392" s="105">
        <f>ROUNDUP(N1394-(N1394/100*X1394),0)</f>
        <v/>
      </c>
      <c r="H1392" s="22" t="inlineStr">
        <is>
          <t>Амрита-русь</t>
        </is>
      </c>
      <c r="I1392" s="22" t="n">
        <v>2019</v>
      </c>
      <c r="J1392" s="75" t="inlineStr">
        <is>
          <t>9785413020449</t>
        </is>
      </c>
      <c r="K1392" s="75" t="inlineStr">
        <is>
          <t>Книги</t>
        </is>
      </c>
      <c r="L1392" s="22">
        <f>ROUND(100-(F1394/(M1394/100)),0)</f>
        <v/>
      </c>
      <c r="M1392" s="105" t="n">
        <v>488</v>
      </c>
      <c r="N1392" s="105" t="n">
        <v>425</v>
      </c>
      <c r="O1392" s="20" t="inlineStr">
        <is>
          <t>https://magic-kniga.ru/items/36640</t>
        </is>
      </c>
      <c r="Q1392" s="66" t="inlineStr">
        <is>
          <t>Мало</t>
        </is>
      </c>
      <c r="R1392" s="20" t="n">
        <v>6</v>
      </c>
      <c r="V1392" s="36">
        <f>MATCH(R1394,discounts!A:A)</f>
        <v/>
      </c>
      <c r="W1392" s="36">
        <f>ADDRESS(V1394,$F$7+1,,,"discounts")</f>
        <v/>
      </c>
      <c r="X1392" s="36">
        <f>ROUND(IF(ISNA(IF($F$7=0,0,INDIRECT(W1394))),0,IF($F$7=0,0,INDIRECT(W1394))),0)</f>
        <v/>
      </c>
    </row>
    <row r="1393">
      <c r="B1393" s="86" t="n"/>
      <c r="C1393" s="22" t="n">
        <v>31474</v>
      </c>
      <c r="D1393" s="22" t="inlineStr">
        <is>
          <t>Савитри Айма</t>
        </is>
      </c>
      <c r="E1393" s="22" t="inlineStr">
        <is>
          <t>Любовь</t>
        </is>
      </c>
      <c r="F1393" s="105">
        <f>ROUNDUP(N1395-(N1395/100*X1395),0)</f>
        <v/>
      </c>
      <c r="H1393" s="22" t="inlineStr">
        <is>
          <t>Deluxe</t>
        </is>
      </c>
      <c r="I1393" s="22" t="n">
        <v>2016</v>
      </c>
      <c r="J1393" s="75" t="inlineStr">
        <is>
          <t>9789662681017</t>
        </is>
      </c>
      <c r="K1393" s="75" t="inlineStr">
        <is>
          <t>Книги</t>
        </is>
      </c>
      <c r="L1393" s="22">
        <f>ROUND(100-(F1395/(M1395/100)),0)</f>
        <v/>
      </c>
      <c r="M1393" s="105" t="n">
        <v>448</v>
      </c>
      <c r="N1393" s="105" t="n">
        <v>390</v>
      </c>
      <c r="O1393" s="20" t="inlineStr">
        <is>
          <t>https://magic-kniga.ru/items/31474</t>
        </is>
      </c>
      <c r="Q1393" s="66" t="inlineStr">
        <is>
          <t>Мало</t>
        </is>
      </c>
      <c r="R1393" s="20" t="n">
        <v>9</v>
      </c>
      <c r="V1393" s="36">
        <f>MATCH(R1395,discounts!A:A)</f>
        <v/>
      </c>
      <c r="W1393" s="36">
        <f>ADDRESS(V1395,$F$7+1,,,"discounts")</f>
        <v/>
      </c>
      <c r="X1393" s="36">
        <f>ROUND(IF(ISNA(IF($F$7=0,0,INDIRECT(W1395))),0,IF($F$7=0,0,INDIRECT(W1395))),0)</f>
        <v/>
      </c>
    </row>
    <row r="1394">
      <c r="B1394" s="86" t="n"/>
      <c r="C1394" s="22" t="n">
        <v>31477</v>
      </c>
      <c r="D1394" s="22" t="inlineStr">
        <is>
          <t>Пайлот Баба</t>
        </is>
      </c>
      <c r="E1394" s="22" t="inlineStr">
        <is>
          <t>Путь тишины</t>
        </is>
      </c>
      <c r="F1394" s="105">
        <f>ROUNDUP(N1396-(N1396/100*X1396),0)</f>
        <v/>
      </c>
      <c r="H1394" s="22" t="inlineStr">
        <is>
          <t>Deluxe</t>
        </is>
      </c>
      <c r="I1394" s="22" t="n">
        <v>2018</v>
      </c>
      <c r="J1394" s="75" t="inlineStr">
        <is>
          <t>9789662681093</t>
        </is>
      </c>
      <c r="K1394" s="75" t="inlineStr">
        <is>
          <t>Книги</t>
        </is>
      </c>
      <c r="L1394" s="22">
        <f>ROUND(100-(F1396/(M1396/100)),0)</f>
        <v/>
      </c>
      <c r="M1394" s="105" t="n">
        <v>448</v>
      </c>
      <c r="N1394" s="105" t="n">
        <v>390</v>
      </c>
      <c r="O1394" s="20" t="inlineStr">
        <is>
          <t>https://magic-kniga.ru/items/31477</t>
        </is>
      </c>
      <c r="Q1394" s="66" t="inlineStr">
        <is>
          <t>Мало</t>
        </is>
      </c>
      <c r="R1394" s="20" t="n">
        <v>9</v>
      </c>
      <c r="V1394" s="36">
        <f>MATCH(R1396,discounts!A:A)</f>
        <v/>
      </c>
      <c r="W1394" s="36">
        <f>ADDRESS(V1396,$F$7+1,,,"discounts")</f>
        <v/>
      </c>
      <c r="X1394" s="36">
        <f>ROUND(IF(ISNA(IF($F$7=0,0,INDIRECT(W1396))),0,IF($F$7=0,0,INDIRECT(W1396))),0)</f>
        <v/>
      </c>
    </row>
    <row r="1395">
      <c r="B1395" s="86" t="n"/>
      <c r="C1395" s="22" t="n">
        <v>31627</v>
      </c>
      <c r="D1395" s="22" t="inlineStr">
        <is>
          <t>Папа Рамдас</t>
        </is>
      </c>
      <c r="E1395" s="22" t="inlineStr">
        <is>
          <t>По пути с Богом</t>
        </is>
      </c>
      <c r="F1395" s="105">
        <f>ROUNDUP(N1397-(N1397/100*X1397),0)</f>
        <v/>
      </c>
      <c r="H1395" s="22" t="inlineStr">
        <is>
          <t>Ганга</t>
        </is>
      </c>
      <c r="I1395" s="22" t="n">
        <v>2014</v>
      </c>
      <c r="J1395" s="75" t="inlineStr">
        <is>
          <t>9785906154675</t>
        </is>
      </c>
      <c r="K1395" s="75" t="inlineStr">
        <is>
          <t>Книги</t>
        </is>
      </c>
      <c r="L1395" s="22">
        <f>ROUND(100-(F1397/(M1397/100)),0)</f>
        <v/>
      </c>
      <c r="M1395" s="105" t="n">
        <v>455</v>
      </c>
      <c r="N1395" s="105" t="n">
        <v>396</v>
      </c>
      <c r="O1395" s="20" t="inlineStr">
        <is>
          <t>https://magic-kniga.ru/items/31627</t>
        </is>
      </c>
      <c r="Q1395" s="66" t="inlineStr">
        <is>
          <t>Мало</t>
        </is>
      </c>
      <c r="R1395" s="20" t="n">
        <v>7</v>
      </c>
      <c r="V1395" s="36">
        <f>MATCH(R1397,discounts!A:A)</f>
        <v/>
      </c>
      <c r="W1395" s="36">
        <f>ADDRESS(V1397,$F$7+1,,,"discounts")</f>
        <v/>
      </c>
      <c r="X1395" s="36">
        <f>ROUND(IF(ISNA(IF($F$7=0,0,INDIRECT(W1397))),0,IF($F$7=0,0,INDIRECT(W1397))),0)</f>
        <v/>
      </c>
    </row>
    <row r="1396">
      <c r="B1396" s="86" t="n"/>
      <c r="C1396" s="22" t="n">
        <v>40243</v>
      </c>
      <c r="D1396" s="22" t="inlineStr">
        <is>
          <t>Чодрон Пема</t>
        </is>
      </c>
      <c r="E1396" s="22" t="inlineStr">
        <is>
          <t>Спокойствие в неопределенности. 108 учений о развитии бесстрашия и сострадания</t>
        </is>
      </c>
      <c r="F1396" s="105">
        <f>ROUNDUP(N1398-(N1398/100*X1398),0)</f>
        <v/>
      </c>
      <c r="H1396" s="22" t="inlineStr">
        <is>
          <t>Ганга</t>
        </is>
      </c>
      <c r="I1396" s="22" t="n">
        <v>2020</v>
      </c>
      <c r="J1396" s="75" t="inlineStr">
        <is>
          <t>9785907243378</t>
        </is>
      </c>
      <c r="K1396" s="75" t="inlineStr">
        <is>
          <t>Книги</t>
        </is>
      </c>
      <c r="L1396" s="22">
        <f>ROUND(100-(F1398/(M1398/100)),0)</f>
        <v/>
      </c>
      <c r="M1396" s="105" t="n">
        <v>419</v>
      </c>
      <c r="N1396" s="105" t="n">
        <v>365</v>
      </c>
      <c r="O1396" s="20" t="inlineStr">
        <is>
          <t>https://magic-kniga.ru/items/40243</t>
        </is>
      </c>
      <c r="Q1396" s="66" t="inlineStr">
        <is>
          <t>Мало</t>
        </is>
      </c>
      <c r="R1396" s="20" t="n">
        <v>5</v>
      </c>
      <c r="V1396" s="36">
        <f>MATCH(R1398,discounts!A:A)</f>
        <v/>
      </c>
      <c r="W1396" s="36">
        <f>ADDRESS(V1398,$F$7+1,,,"discounts")</f>
        <v/>
      </c>
      <c r="X1396" s="36">
        <f>ROUND(IF(ISNA(IF($F$7=0,0,INDIRECT(W1398))),0,IF($F$7=0,0,INDIRECT(W1398))),0)</f>
        <v/>
      </c>
    </row>
    <row r="1397" ht="15" customHeight="1">
      <c r="B1397" s="88" t="inlineStr">
        <is>
          <t>Биоэнергетика</t>
        </is>
      </c>
    </row>
    <row r="1398">
      <c r="B1398" s="86" t="n"/>
      <c r="C1398" s="22" t="n">
        <v>39480</v>
      </c>
      <c r="D1398" s="22" t="inlineStr">
        <is>
          <t>Дерюгин Евгений Евгеньевич</t>
        </is>
      </c>
      <c r="E1398" s="22" t="inlineStr">
        <is>
          <t>Загадка нашего здоровья. Книга 3</t>
        </is>
      </c>
      <c r="F1398" s="105">
        <f>ROUNDUP(N1400-(N1400/100*X1400),0)</f>
        <v/>
      </c>
      <c r="H1398" s="22" t="inlineStr">
        <is>
          <t>Амрита-русь</t>
        </is>
      </c>
      <c r="I1398" s="22" t="n">
        <v>2019</v>
      </c>
      <c r="J1398" s="75" t="inlineStr">
        <is>
          <t>9785000537930</t>
        </is>
      </c>
      <c r="K1398" s="75" t="inlineStr">
        <is>
          <t>Книги</t>
        </is>
      </c>
      <c r="L1398" s="22">
        <f>ROUND(100-(F1400/(M1400/100)),0)</f>
        <v/>
      </c>
      <c r="M1398" s="105" t="n">
        <v>565</v>
      </c>
      <c r="N1398" s="105" t="n">
        <v>492</v>
      </c>
      <c r="O1398" s="20" t="inlineStr">
        <is>
          <t>https://magic-kniga.ru/items/39480</t>
        </is>
      </c>
      <c r="Q1398" s="66" t="inlineStr">
        <is>
          <t>Мало</t>
        </is>
      </c>
      <c r="R1398" s="20" t="n">
        <v>5</v>
      </c>
      <c r="V1398" s="36">
        <f>MATCH(R1400,discounts!A:A)</f>
        <v/>
      </c>
      <c r="W1398" s="36">
        <f>ADDRESS(V1400,$F$7+1,,,"discounts")</f>
        <v/>
      </c>
      <c r="X1398" s="36">
        <f>ROUND(IF(ISNA(IF($F$7=0,0,INDIRECT(W1400))),0,IF($F$7=0,0,INDIRECT(W1400))),0)</f>
        <v/>
      </c>
    </row>
    <row r="1399">
      <c r="B1399" s="86" t="n"/>
      <c r="C1399" s="22" t="n">
        <v>39994</v>
      </c>
      <c r="D1399" s="22" t="inlineStr">
        <is>
          <t>Багисбаев К.</t>
        </is>
      </c>
      <c r="E1399" s="22" t="inlineStr">
        <is>
          <t>Последняя Вера. Книга верующего атеиста</t>
        </is>
      </c>
      <c r="F1399" s="105">
        <f>ROUNDUP(N1401-(N1401/100*X1401),0)</f>
        <v/>
      </c>
      <c r="H1399" s="22" t="inlineStr">
        <is>
          <t>АСТ</t>
        </is>
      </c>
      <c r="I1399" s="22" t="n">
        <v>2018</v>
      </c>
      <c r="J1399" s="75" t="inlineStr">
        <is>
          <t>9785171064457</t>
        </is>
      </c>
      <c r="K1399" s="75" t="inlineStr">
        <is>
          <t>Книги</t>
        </is>
      </c>
      <c r="L1399" s="22">
        <f>ROUND(100-(F1401/(M1401/100)),0)</f>
        <v/>
      </c>
      <c r="M1399" s="105" t="n">
        <v>2912</v>
      </c>
      <c r="N1399" s="105" t="n">
        <v>2534</v>
      </c>
      <c r="O1399" s="20" t="inlineStr">
        <is>
          <t>https://magic-kniga.ru/items/39994</t>
        </is>
      </c>
      <c r="Q1399" s="66" t="inlineStr">
        <is>
          <t>Мало</t>
        </is>
      </c>
      <c r="R1399" s="20" t="n">
        <v>5</v>
      </c>
      <c r="V1399" s="36">
        <f>MATCH(R1401,discounts!A:A)</f>
        <v/>
      </c>
      <c r="W1399" s="36">
        <f>ADDRESS(V1401,$F$7+1,,,"discounts")</f>
        <v/>
      </c>
      <c r="X1399" s="36">
        <f>ROUND(IF(ISNA(IF($F$7=0,0,INDIRECT(W1401))),0,IF($F$7=0,0,INDIRECT(W1401))),0)</f>
        <v/>
      </c>
    </row>
    <row r="1400">
      <c r="B1400" s="86" t="n"/>
      <c r="C1400" s="22" t="n">
        <v>30926</v>
      </c>
      <c r="D1400" s="22" t="inlineStr">
        <is>
          <t>Ошарин Р.</t>
        </is>
      </c>
      <c r="E1400" s="22" t="inlineStr">
        <is>
          <t>Защита биополя. Практические советы по коррекции судьбы</t>
        </is>
      </c>
      <c r="F1400" s="105">
        <f>ROUNDUP(N1402-(N1402/100*X1402),0)</f>
        <v/>
      </c>
      <c r="H1400" s="22" t="inlineStr">
        <is>
          <t>Велигор</t>
        </is>
      </c>
      <c r="I1400" s="22" t="n">
        <v>2017</v>
      </c>
      <c r="J1400" s="75" t="inlineStr">
        <is>
          <t>9785888755242</t>
        </is>
      </c>
      <c r="K1400" s="75" t="inlineStr">
        <is>
          <t>Книги</t>
        </is>
      </c>
      <c r="L1400" s="22">
        <f>ROUND(100-(F1402/(M1402/100)),0)</f>
        <v/>
      </c>
      <c r="M1400" s="105" t="n">
        <v>956</v>
      </c>
      <c r="N1400" s="105" t="n">
        <v>832</v>
      </c>
      <c r="O1400" s="20" t="inlineStr">
        <is>
          <t>https://magic-kniga.ru/items/30926</t>
        </is>
      </c>
      <c r="Q1400" s="66" t="inlineStr">
        <is>
          <t>Мало</t>
        </is>
      </c>
      <c r="R1400" s="20" t="n">
        <v>6</v>
      </c>
      <c r="V1400" s="36">
        <f>MATCH(R1402,discounts!A:A)</f>
        <v/>
      </c>
      <c r="W1400" s="36">
        <f>ADDRESS(V1402,$F$7+1,,,"discounts")</f>
        <v/>
      </c>
      <c r="X1400" s="36">
        <f>ROUND(IF(ISNA(IF($F$7=0,0,INDIRECT(W1402))),0,IF($F$7=0,0,INDIRECT(W1402))),0)</f>
        <v/>
      </c>
    </row>
    <row r="1401">
      <c r="B1401" s="86" t="n"/>
      <c r="C1401" s="22" t="n">
        <v>26536</v>
      </c>
      <c r="D1401" s="22" t="inlineStr">
        <is>
          <t>Ковалевич Л.</t>
        </is>
      </c>
      <c r="E1401" s="22" t="inlineStr">
        <is>
          <t>Практическое оздоровление организма</t>
        </is>
      </c>
      <c r="F1401" s="105">
        <f>ROUNDUP(N1403-(N1403/100*X1403),0)</f>
        <v/>
      </c>
      <c r="H1401" s="22" t="inlineStr">
        <is>
          <t>Золотое сечение</t>
        </is>
      </c>
      <c r="I1401" s="22" t="n">
        <v>2016</v>
      </c>
      <c r="J1401" s="75" t="inlineStr">
        <is>
          <t>9785910783120</t>
        </is>
      </c>
      <c r="K1401" s="75" t="inlineStr">
        <is>
          <t>Книги</t>
        </is>
      </c>
      <c r="L1401" s="22">
        <f>ROUND(100-(F1403/(M1403/100)),0)</f>
        <v/>
      </c>
      <c r="M1401" s="105" t="n">
        <v>168</v>
      </c>
      <c r="N1401" s="105" t="n">
        <v>147</v>
      </c>
      <c r="O1401" s="20" t="inlineStr">
        <is>
          <t>https://magic-kniga.ru/items/26536</t>
        </is>
      </c>
      <c r="Q1401" s="66" t="inlineStr">
        <is>
          <t>Мало</t>
        </is>
      </c>
      <c r="R1401" s="20" t="n">
        <v>6</v>
      </c>
      <c r="V1401" s="36">
        <f>MATCH(R1403,discounts!A:A)</f>
        <v/>
      </c>
      <c r="W1401" s="36">
        <f>ADDRESS(V1403,$F$7+1,,,"discounts")</f>
        <v/>
      </c>
      <c r="X1401" s="36">
        <f>ROUND(IF(ISNA(IF($F$7=0,0,INDIRECT(W1403))),0,IF($F$7=0,0,INDIRECT(W1403))),0)</f>
        <v/>
      </c>
    </row>
    <row r="1402">
      <c r="B1402" s="86" t="n"/>
      <c r="C1402" s="22" t="n">
        <v>26718</v>
      </c>
      <c r="D1402" s="22" t="inlineStr">
        <is>
          <t>Мидов Марк</t>
        </is>
      </c>
      <c r="E1402" s="22" t="inlineStr">
        <is>
          <t>Трансформация сексуальности, или Философия гармонического секса</t>
        </is>
      </c>
      <c r="F1402" s="105">
        <f>ROUNDUP(N1404-(N1404/100*X1404),0)</f>
        <v/>
      </c>
      <c r="H1402" s="22" t="inlineStr">
        <is>
          <t>Весь</t>
        </is>
      </c>
      <c r="I1402" s="22" t="n">
        <v>2016</v>
      </c>
      <c r="J1402" s="75" t="inlineStr">
        <is>
          <t>9785957331209</t>
        </is>
      </c>
      <c r="K1402" s="75" t="inlineStr">
        <is>
          <t>Книги</t>
        </is>
      </c>
      <c r="L1402" s="22">
        <f>ROUND(100-(F1404/(M1404/100)),0)</f>
        <v/>
      </c>
      <c r="M1402" s="105" t="n">
        <v>1161</v>
      </c>
      <c r="N1402" s="105" t="n">
        <v>1011</v>
      </c>
      <c r="O1402" s="20" t="inlineStr">
        <is>
          <t>https://magic-kniga.ru/items/26718</t>
        </is>
      </c>
      <c r="Q1402" s="66" t="inlineStr">
        <is>
          <t>Мало</t>
        </is>
      </c>
      <c r="R1402" s="20" t="n">
        <v>3</v>
      </c>
      <c r="V1402" s="36">
        <f>MATCH(R1404,discounts!A:A)</f>
        <v/>
      </c>
      <c r="W1402" s="36">
        <f>ADDRESS(V1404,$F$7+1,,,"discounts")</f>
        <v/>
      </c>
      <c r="X1402" s="36">
        <f>ROUND(IF(ISNA(IF($F$7=0,0,INDIRECT(W1404))),0,IF($F$7=0,0,INDIRECT(W1404))),0)</f>
        <v/>
      </c>
    </row>
    <row r="1403">
      <c r="B1403" s="86" t="n"/>
      <c r="C1403" s="22" t="n">
        <v>35135</v>
      </c>
      <c r="D1403" s="22" t="inlineStr">
        <is>
          <t>Пилатова Светлана</t>
        </is>
      </c>
      <c r="E1403" s="22" t="inlineStr">
        <is>
          <t>Места Силы</t>
        </is>
      </c>
      <c r="F1403" s="105">
        <f>ROUNDUP(N1405-(N1405/100*X1405),0)</f>
        <v/>
      </c>
      <c r="H1403" s="22" t="inlineStr">
        <is>
          <t>Magic-Kniga</t>
        </is>
      </c>
      <c r="I1403" s="22" t="n">
        <v>2019</v>
      </c>
      <c r="J1403" s="75" t="inlineStr">
        <is>
          <t>9785604282144</t>
        </is>
      </c>
      <c r="K1403" s="75" t="inlineStr">
        <is>
          <t>Книги</t>
        </is>
      </c>
      <c r="L1403" s="22">
        <f>ROUND(100-(F1405/(M1405/100)),0)</f>
        <v/>
      </c>
      <c r="M1403" s="105" t="n">
        <v>369</v>
      </c>
      <c r="N1403" s="105" t="n">
        <v>322</v>
      </c>
      <c r="O1403" s="20" t="inlineStr">
        <is>
          <t>https://magic-kniga.ru/items/35135</t>
        </is>
      </c>
      <c r="P1403" s="22" t="n">
        <v>202</v>
      </c>
      <c r="Q1403" s="66" t="inlineStr">
        <is>
          <t>Больше 50</t>
        </is>
      </c>
      <c r="R1403" s="20" t="n">
        <v>1</v>
      </c>
      <c r="V1403" s="36">
        <f>MATCH(R1405,discounts!A:A)</f>
        <v/>
      </c>
      <c r="W1403" s="36">
        <f>ADDRESS(V1405,$F$7+1,,,"discounts")</f>
        <v/>
      </c>
      <c r="X1403" s="36">
        <f>ROUND(IF(ISNA(IF($F$7=0,0,INDIRECT(W1405))),0,IF($F$7=0,0,INDIRECT(W1405))),0)</f>
        <v/>
      </c>
    </row>
    <row r="1404">
      <c r="B1404" s="86" t="n"/>
      <c r="C1404" s="22" t="n">
        <v>36359</v>
      </c>
      <c r="D1404" s="22" t="inlineStr">
        <is>
          <t>Штейнер Рудольф</t>
        </is>
      </c>
      <c r="E1404" s="22" t="inlineStr">
        <is>
          <t>Дорнахское здание как символ истрического становленияи художественных преобразующих импульсов</t>
        </is>
      </c>
      <c r="F1404" s="105">
        <f>ROUNDUP(N1406-(N1406/100*X1406),0)</f>
        <v/>
      </c>
      <c r="H1404" s="22" t="inlineStr">
        <is>
          <t>Ключи</t>
        </is>
      </c>
      <c r="I1404" s="22" t="n">
        <v>2019</v>
      </c>
      <c r="J1404" s="75" t="inlineStr">
        <is>
          <t>9785905588204</t>
        </is>
      </c>
      <c r="K1404" s="75" t="inlineStr">
        <is>
          <t>Книги</t>
        </is>
      </c>
      <c r="L1404" s="22">
        <f>ROUND(100-(F1406/(M1406/100)),0)</f>
        <v/>
      </c>
      <c r="M1404" s="105" t="n">
        <v>430</v>
      </c>
      <c r="N1404" s="105" t="n">
        <v>375</v>
      </c>
      <c r="O1404" s="20" t="inlineStr">
        <is>
          <t>https://magic-kniga.ru/items/36359</t>
        </is>
      </c>
      <c r="Q1404" s="66" t="inlineStr">
        <is>
          <t>Мало</t>
        </is>
      </c>
      <c r="R1404" s="20" t="n">
        <v>6</v>
      </c>
      <c r="V1404" s="36">
        <f>MATCH(R1406,discounts!A:A)</f>
        <v/>
      </c>
      <c r="W1404" s="36">
        <f>ADDRESS(V1406,$F$7+1,,,"discounts")</f>
        <v/>
      </c>
      <c r="X1404" s="36">
        <f>ROUND(IF(ISNA(IF($F$7=0,0,INDIRECT(W1406))),0,IF($F$7=0,0,INDIRECT(W1406))),0)</f>
        <v/>
      </c>
    </row>
    <row r="1405" ht="15" customHeight="1">
      <c r="B1405" s="88" t="inlineStr">
        <is>
          <t>Ясновидение. Телепатия</t>
        </is>
      </c>
    </row>
    <row r="1406">
      <c r="B1406" s="86" t="n"/>
      <c r="C1406" s="22" t="n">
        <v>33900</v>
      </c>
      <c r="E1406" s="22" t="inlineStr">
        <is>
          <t>Книга-руководство для развития ясновидения</t>
        </is>
      </c>
      <c r="F1406" s="105">
        <f>ROUNDUP(N1408-(N1408/100*X1408),0)</f>
        <v/>
      </c>
      <c r="H1406" s="22" t="inlineStr">
        <is>
          <t>Magic-Kniga</t>
        </is>
      </c>
      <c r="I1406" s="22" t="n">
        <v>2018</v>
      </c>
      <c r="J1406" s="75" t="inlineStr">
        <is>
          <t>9785604101759</t>
        </is>
      </c>
      <c r="K1406" s="75" t="inlineStr">
        <is>
          <t>Книги</t>
        </is>
      </c>
      <c r="L1406" s="22">
        <f>ROUND(100-(F1408/(M1408/100)),0)</f>
        <v/>
      </c>
      <c r="M1406" s="105" t="n">
        <v>438</v>
      </c>
      <c r="N1406" s="105" t="n">
        <v>382</v>
      </c>
      <c r="O1406" s="20" t="inlineStr">
        <is>
          <t>https://magic-kniga.ru/items/33900</t>
        </is>
      </c>
      <c r="P1406" s="22" t="n">
        <v>225</v>
      </c>
      <c r="Q1406" s="66" t="inlineStr">
        <is>
          <t>Больше 50</t>
        </is>
      </c>
      <c r="R1406" s="20" t="n">
        <v>1</v>
      </c>
      <c r="V1406" s="36">
        <f>MATCH(R1408,discounts!A:A)</f>
        <v/>
      </c>
      <c r="W1406" s="36">
        <f>ADDRESS(V1408,$F$7+1,,,"discounts")</f>
        <v/>
      </c>
      <c r="X1406" s="36">
        <f>ROUND(_xlfn.SINGLE(IF(ISNA(_xlfn.SINGLE(IF($F$7=0,0,INDIRECT(W1408)))),0,IF($F$7=0,0,INDIRECT(W1408)))),0)</f>
        <v/>
      </c>
    </row>
    <row r="1407">
      <c r="B1407" s="86" t="n"/>
      <c r="C1407" s="22" t="n">
        <v>26614</v>
      </c>
      <c r="D1407" s="22" t="inlineStr">
        <is>
          <t>Муратова Ольга</t>
        </is>
      </c>
      <c r="E1407" s="22" t="inlineStr">
        <is>
          <t>Вы - яснознающий! Откройте шестое чувство</t>
        </is>
      </c>
      <c r="F1407" s="105">
        <f>ROUNDUP(N1409-(N1409/100*X1409),0)</f>
        <v/>
      </c>
      <c r="H1407" s="22" t="inlineStr">
        <is>
          <t>ИПЛ</t>
        </is>
      </c>
      <c r="I1407" s="22" t="n">
        <v>2016</v>
      </c>
      <c r="J1407" s="75" t="inlineStr">
        <is>
          <t>9785426002050</t>
        </is>
      </c>
      <c r="K1407" s="75" t="inlineStr">
        <is>
          <t>Книги</t>
        </is>
      </c>
      <c r="L1407" s="22">
        <f>ROUND(100-(F1409/(M1409/100)),0)</f>
        <v/>
      </c>
      <c r="M1407" s="105" t="n">
        <v>1766</v>
      </c>
      <c r="N1407" s="105" t="n">
        <v>1537</v>
      </c>
      <c r="O1407" s="20" t="inlineStr">
        <is>
          <t>https://magic-kniga.ru/items/26614</t>
        </is>
      </c>
      <c r="Q1407" s="66" t="inlineStr">
        <is>
          <t>Мало</t>
        </is>
      </c>
      <c r="R1407" s="20" t="n">
        <v>2</v>
      </c>
      <c r="V1407" s="36">
        <f>MATCH(R1409,discounts!A:A)</f>
        <v/>
      </c>
      <c r="W1407" s="36">
        <f>ADDRESS(V1409,$F$7+1,,,"discounts")</f>
        <v/>
      </c>
      <c r="X1407" s="36">
        <f>ROUND(_xlfn.SINGLE(IF(ISNA(_xlfn.SINGLE(IF($F$7=0,0,INDIRECT(W1409)))),0,IF($F$7=0,0,INDIRECT(W1409)))),0)</f>
        <v/>
      </c>
    </row>
    <row r="1408">
      <c r="B1408" s="86" t="n"/>
      <c r="C1408" s="22" t="n">
        <v>28555</v>
      </c>
      <c r="D1408" s="22" t="inlineStr">
        <is>
          <t>Сахаров Борис</t>
        </is>
      </c>
      <c r="E1408" s="22" t="inlineStr">
        <is>
          <t>Открытие третьего глаза</t>
        </is>
      </c>
      <c r="F1408" s="105">
        <f>ROUNDUP(N1410-(N1410/100*X1410),0)</f>
        <v/>
      </c>
      <c r="H1408" s="22" t="inlineStr">
        <is>
          <t>Magic-Kniga</t>
        </is>
      </c>
      <c r="I1408" s="22" t="n">
        <v>2024</v>
      </c>
      <c r="J1408" s="75" t="inlineStr">
        <is>
          <t>9785604156407</t>
        </is>
      </c>
      <c r="K1408" s="75" t="inlineStr">
        <is>
          <t>Книги</t>
        </is>
      </c>
      <c r="L1408" s="22">
        <f>ROUND(100-(F1410/(M1410/100)),0)</f>
        <v/>
      </c>
      <c r="M1408" s="105" t="n">
        <v>314</v>
      </c>
      <c r="N1408" s="105" t="n">
        <v>274</v>
      </c>
      <c r="O1408" s="20" t="inlineStr">
        <is>
          <t>https://magic-kniga.ru/items/28555</t>
        </is>
      </c>
      <c r="P1408" s="22" t="n">
        <v>165</v>
      </c>
      <c r="Q1408" s="66" t="inlineStr">
        <is>
          <t>Больше 10</t>
        </is>
      </c>
      <c r="R1408" s="20" t="n">
        <v>1</v>
      </c>
      <c r="V1408" s="36">
        <f>MATCH(R1410,discounts!A:A)</f>
        <v/>
      </c>
      <c r="W1408" s="36">
        <f>ADDRESS(V1410,$F$7+1,,,"discounts")</f>
        <v/>
      </c>
      <c r="X1408" s="36">
        <f>ROUND(_xlfn.SINGLE(IF(ISNA(_xlfn.SINGLE(IF($F$7=0,0,INDIRECT(W1410)))),0,IF($F$7=0,0,INDIRECT(W1410)))),0)</f>
        <v/>
      </c>
    </row>
    <row r="1409">
      <c r="B1409" s="86" t="n"/>
      <c r="C1409" s="22" t="n">
        <v>37249</v>
      </c>
      <c r="E1409" s="22" t="inlineStr">
        <is>
          <t>Величайшие русские пророки, предсказатели, провидцы</t>
        </is>
      </c>
      <c r="F1409" s="105">
        <f>ROUNDUP(N1411-(N1411/100*X1411),0)</f>
        <v/>
      </c>
      <c r="H1409" s="22" t="inlineStr">
        <is>
          <t>Рипол Классик</t>
        </is>
      </c>
      <c r="I1409" s="22" t="n">
        <v>2018</v>
      </c>
      <c r="J1409" s="75" t="inlineStr">
        <is>
          <t>9785386101930</t>
        </is>
      </c>
      <c r="K1409" s="75" t="inlineStr">
        <is>
          <t>Книги</t>
        </is>
      </c>
      <c r="L1409" s="22">
        <f>ROUND(100-(F1411/(M1411/100)),0)</f>
        <v/>
      </c>
      <c r="M1409" s="105" t="n">
        <v>484</v>
      </c>
      <c r="N1409" s="105" t="n">
        <v>422</v>
      </c>
      <c r="O1409" s="20" t="inlineStr">
        <is>
          <t>https://magic-kniga.ru/items/37249</t>
        </is>
      </c>
      <c r="Q1409" s="66" t="inlineStr">
        <is>
          <t>Мало</t>
        </is>
      </c>
      <c r="R1409" s="20" t="n">
        <v>5</v>
      </c>
      <c r="V1409" s="36">
        <f>MATCH(R1411,discounts!A:A)</f>
        <v/>
      </c>
      <c r="W1409" s="36">
        <f>ADDRESS(V1411,$F$7+1,,,"discounts")</f>
        <v/>
      </c>
      <c r="X1409" s="36">
        <f>ROUND(_xlfn.SINGLE(IF(ISNA(_xlfn.SINGLE(IF($F$7=0,0,INDIRECT(W1411)))),0,IF($F$7=0,0,INDIRECT(W1411)))),0)</f>
        <v/>
      </c>
    </row>
    <row r="1410" ht="15" customHeight="1">
      <c r="B1410" s="88" t="inlineStr">
        <is>
          <t>Алхимия</t>
        </is>
      </c>
    </row>
    <row r="1411">
      <c r="B1411" s="86" t="n"/>
      <c r="C1411" s="22" t="n">
        <v>37061</v>
      </c>
      <c r="D1411" s="22" t="inlineStr">
        <is>
          <t>Ронелен</t>
        </is>
      </c>
      <c r="E1411" s="22" t="inlineStr">
        <is>
          <t>Алхимия Скифская, Магия и Алхимия</t>
        </is>
      </c>
      <c r="F1411" s="105">
        <f>ROUNDUP(N1413-(N1413/100*X1413),0)</f>
        <v/>
      </c>
      <c r="H1411" s="22" t="inlineStr">
        <is>
          <t>Велигор</t>
        </is>
      </c>
      <c r="I1411" s="22" t="n">
        <v>2013</v>
      </c>
      <c r="J1411" s="75" t="inlineStr">
        <is>
          <t>9785888755648</t>
        </is>
      </c>
      <c r="K1411" s="75" t="inlineStr">
        <is>
          <t>Книги</t>
        </is>
      </c>
      <c r="L1411" s="22">
        <f>ROUND(100-(F1413/(M1413/100)),0)</f>
        <v/>
      </c>
      <c r="M1411" s="105" t="n">
        <v>900</v>
      </c>
      <c r="N1411" s="105" t="n">
        <v>783</v>
      </c>
      <c r="O1411" s="20" t="inlineStr">
        <is>
          <t>https://magic-kniga.ru/items/37061</t>
        </is>
      </c>
      <c r="Q1411" s="66" t="inlineStr">
        <is>
          <t>Мало</t>
        </is>
      </c>
      <c r="R1411" s="20" t="n">
        <v>9</v>
      </c>
      <c r="V1411" s="36">
        <f>MATCH(R1413,discounts!A:A)</f>
        <v/>
      </c>
      <c r="W1411" s="36">
        <f>ADDRESS(V1413,$F$7+1,,,"discounts")</f>
        <v/>
      </c>
      <c r="X1411" s="36">
        <f>ROUND(_xlfn.SINGLE(IF(ISNA(_xlfn.SINGLE(IF($F$7=0,0,INDIRECT(W1413)))),0,IF($F$7=0,0,INDIRECT(W1413)))),0)</f>
        <v/>
      </c>
    </row>
    <row r="1412">
      <c r="B1412" s="86" t="n"/>
      <c r="C1412" s="22" t="n">
        <v>38382</v>
      </c>
      <c r="D1412" s="22" t="inlineStr">
        <is>
          <t>Макарова</t>
        </is>
      </c>
      <c r="E1412" s="22" t="inlineStr">
        <is>
          <t>Хроники аномальных явлений Том 2</t>
        </is>
      </c>
      <c r="F1412" s="105">
        <f>ROUNDUP(N1414-(N1414/100*X1414),0)</f>
        <v/>
      </c>
      <c r="H1412" s="22" t="inlineStr">
        <is>
          <t>Стигмарион</t>
        </is>
      </c>
      <c r="I1412" s="22" t="n">
        <v>2020</v>
      </c>
      <c r="J1412" s="75" t="inlineStr">
        <is>
          <t>9785907047198</t>
        </is>
      </c>
      <c r="K1412" s="75" t="inlineStr">
        <is>
          <t>Книги</t>
        </is>
      </c>
      <c r="L1412" s="22">
        <f>ROUND(100-(F1414/(M1414/100)),0)</f>
        <v/>
      </c>
      <c r="M1412" s="105" t="n">
        <v>480</v>
      </c>
      <c r="N1412" s="105" t="n">
        <v>418</v>
      </c>
      <c r="O1412" s="20" t="inlineStr">
        <is>
          <t>https://magic-kniga.ru/items/38382</t>
        </is>
      </c>
      <c r="Q1412" s="66" t="inlineStr">
        <is>
          <t>Мало</t>
        </is>
      </c>
      <c r="R1412" s="20" t="n">
        <v>6</v>
      </c>
      <c r="V1412" s="36">
        <f>MATCH(R1414,discounts!A:A)</f>
        <v/>
      </c>
      <c r="W1412" s="36">
        <f>ADDRESS(V1414,$F$7+1,,,"discounts")</f>
        <v/>
      </c>
      <c r="X1412" s="36">
        <f>ROUND(_xlfn.SINGLE(IF(ISNA(_xlfn.SINGLE(IF($F$7=0,0,INDIRECT(W1414)))),0,IF($F$7=0,0,INDIRECT(W1414)))),0)</f>
        <v/>
      </c>
    </row>
    <row r="1413">
      <c r="B1413" s="86" t="n"/>
      <c r="C1413" s="22" t="n">
        <v>38388</v>
      </c>
      <c r="E1413" s="22" t="inlineStr">
        <is>
          <t>Стигмарион</t>
        </is>
      </c>
      <c r="F1413" s="105">
        <f>ROUNDUP(N1415-(N1415/100*X1415),0)</f>
        <v/>
      </c>
      <c r="H1413" s="22" t="inlineStr">
        <is>
          <t>Стигмарион</t>
        </is>
      </c>
      <c r="I1413" s="22" t="n">
        <v>2008</v>
      </c>
      <c r="J1413" s="75" t="inlineStr">
        <is>
          <t>2100000383887</t>
        </is>
      </c>
      <c r="K1413" s="75" t="inlineStr">
        <is>
          <t>Книги</t>
        </is>
      </c>
      <c r="L1413" s="22">
        <f>ROUND(100-(F1415/(M1415/100)),0)</f>
        <v/>
      </c>
      <c r="M1413" s="105" t="n">
        <v>480</v>
      </c>
      <c r="N1413" s="105" t="n">
        <v>418</v>
      </c>
      <c r="O1413" s="20" t="inlineStr">
        <is>
          <t>https://magic-kniga.ru/items/38388</t>
        </is>
      </c>
      <c r="Q1413" s="66" t="inlineStr">
        <is>
          <t>Мало</t>
        </is>
      </c>
      <c r="R1413" s="20" t="n">
        <v>6</v>
      </c>
      <c r="V1413" s="36">
        <f>MATCH(R1415,discounts!A:A)</f>
        <v/>
      </c>
      <c r="W1413" s="36">
        <f>ADDRESS(V1415,$F$7+1,,,"discounts")</f>
        <v/>
      </c>
      <c r="X1413" s="36">
        <f>ROUND(_xlfn.SINGLE(IF(ISNA(_xlfn.SINGLE(IF($F$7=0,0,INDIRECT(W1415)))),0,IF($F$7=0,0,INDIRECT(W1415)))),0)</f>
        <v/>
      </c>
    </row>
    <row r="1414">
      <c r="B1414" s="86" t="n"/>
      <c r="C1414" s="22" t="n">
        <v>35444</v>
      </c>
      <c r="D1414" s="22" t="inlineStr">
        <is>
          <t>Телегин Сергей Маратович</t>
        </is>
      </c>
      <c r="E1414" s="22" t="inlineStr">
        <is>
          <t>Алхимия магического слова</t>
        </is>
      </c>
      <c r="F1414" s="105">
        <f>ROUNDUP(N1416-(N1416/100*X1416),0)</f>
        <v/>
      </c>
      <c r="H1414" s="22" t="inlineStr">
        <is>
          <t>Magic-Kniga</t>
        </is>
      </c>
      <c r="I1414" s="22" t="n">
        <v>2019</v>
      </c>
      <c r="J1414" s="75" t="inlineStr">
        <is>
          <t>9785604282106</t>
        </is>
      </c>
      <c r="K1414" s="75" t="inlineStr">
        <is>
          <t>Книги</t>
        </is>
      </c>
      <c r="L1414" s="22">
        <f>ROUND(100-(F1416/(M1416/100)),0)</f>
        <v/>
      </c>
      <c r="M1414" s="105" t="n">
        <v>1064</v>
      </c>
      <c r="N1414" s="105" t="n">
        <v>926</v>
      </c>
      <c r="O1414" s="20" t="inlineStr">
        <is>
          <t>https://magic-kniga.ru/items/35444</t>
        </is>
      </c>
      <c r="P1414" s="22" t="n">
        <v>111</v>
      </c>
      <c r="Q1414" s="66" t="inlineStr">
        <is>
          <t>Больше 10</t>
        </is>
      </c>
      <c r="R1414" s="20" t="n">
        <v>1</v>
      </c>
      <c r="V1414" s="36">
        <f>MATCH(R1416,discounts!A:A)</f>
        <v/>
      </c>
      <c r="W1414" s="36">
        <f>ADDRESS(V1416,$F$7+1,,,"discounts")</f>
        <v/>
      </c>
      <c r="X1414" s="36">
        <f>ROUND(_xlfn.SINGLE(IF(ISNA(_xlfn.SINGLE(IF($F$7=0,0,INDIRECT(W1416)))),0,IF($F$7=0,0,INDIRECT(W1416)))),0)</f>
        <v/>
      </c>
    </row>
    <row r="1415">
      <c r="B1415" s="86" t="n"/>
      <c r="C1415" s="22" t="n">
        <v>36730</v>
      </c>
      <c r="E1415" s="22" t="inlineStr">
        <is>
          <t>Письма Старшего чела. Трансформация Меркабы</t>
        </is>
      </c>
      <c r="F1415" s="105">
        <f>ROUNDUP(N1417-(N1417/100*X1417),0)</f>
        <v/>
      </c>
      <c r="H1415" s="22" t="inlineStr">
        <is>
          <t>Универсалист</t>
        </is>
      </c>
      <c r="I1415" s="22" t="n">
        <v>2019</v>
      </c>
      <c r="J1415" s="75" t="inlineStr">
        <is>
          <t>9785990999954</t>
        </is>
      </c>
      <c r="K1415" s="75" t="inlineStr">
        <is>
          <t>Книги</t>
        </is>
      </c>
      <c r="L1415" s="22">
        <f>ROUND(100-(F1417/(M1417/100)),0)</f>
        <v/>
      </c>
      <c r="M1415" s="105" t="n">
        <v>307</v>
      </c>
      <c r="N1415" s="105" t="n">
        <v>268</v>
      </c>
      <c r="O1415" s="20" t="inlineStr">
        <is>
          <t>https://magic-kniga.ru/items/36730</t>
        </is>
      </c>
      <c r="Q1415" s="66" t="inlineStr">
        <is>
          <t>Мало</t>
        </is>
      </c>
      <c r="R1415" s="20" t="n">
        <v>9</v>
      </c>
      <c r="V1415" s="36">
        <f>MATCH(R1417,discounts!A:A)</f>
        <v/>
      </c>
      <c r="W1415" s="36">
        <f>ADDRESS(V1417,$F$7+1,,,"discounts")</f>
        <v/>
      </c>
      <c r="X1415" s="36">
        <f>ROUND(_xlfn.SINGLE(IF(ISNA(_xlfn.SINGLE(IF($F$7=0,0,INDIRECT(W1417)))),0,IF($F$7=0,0,INDIRECT(W1417)))),0)</f>
        <v/>
      </c>
    </row>
    <row r="1416" ht="15" customHeight="1">
      <c r="B1416" s="88" t="inlineStr">
        <is>
          <t>Магия денег</t>
        </is>
      </c>
    </row>
    <row r="1417">
      <c r="B1417" s="86" t="n"/>
      <c r="C1417" s="22" t="n">
        <v>35001</v>
      </c>
      <c r="D1417" s="22" t="inlineStr">
        <is>
          <t>Эстрин Анатолий</t>
        </is>
      </c>
      <c r="E1417" s="22" t="inlineStr">
        <is>
          <t>Ритуалы для привлечения денег</t>
        </is>
      </c>
      <c r="F1417" s="105">
        <f>ROUNDUP(N1419-(N1419/100*X1419),0)</f>
        <v/>
      </c>
      <c r="H1417" s="22" t="inlineStr">
        <is>
          <t>Magic-Kniga</t>
        </is>
      </c>
      <c r="I1417" s="22" t="n">
        <v>2022</v>
      </c>
      <c r="J1417" s="75" t="inlineStr">
        <is>
          <t>9785604235843</t>
        </is>
      </c>
      <c r="K1417" s="75" t="inlineStr">
        <is>
          <t>Книги</t>
        </is>
      </c>
      <c r="L1417" s="22">
        <f>ROUND(100-(F1419/(M1419/100)),0)</f>
        <v/>
      </c>
      <c r="M1417" s="105" t="n">
        <v>430</v>
      </c>
      <c r="N1417" s="105" t="n">
        <v>375</v>
      </c>
      <c r="O1417" s="20" t="inlineStr">
        <is>
          <t>https://magic-kniga.ru/items/35001</t>
        </is>
      </c>
      <c r="P1417" s="22" t="n">
        <v>154</v>
      </c>
      <c r="Q1417" s="66" t="inlineStr">
        <is>
          <t>Больше 10</t>
        </is>
      </c>
      <c r="R1417" s="20" t="n">
        <v>1</v>
      </c>
      <c r="V1417" s="36">
        <f>MATCH(R1419,discounts!A:A)</f>
        <v/>
      </c>
      <c r="W1417" s="36">
        <f>ADDRESS(V1419,$F$7+1,,,"discounts")</f>
        <v/>
      </c>
      <c r="X1417" s="36">
        <f>ROUND(IF(ISNA(IF($F$7=0,0,INDIRECT(W1419))),0,IF($F$7=0,0,INDIRECT(W1419))),0)</f>
        <v/>
      </c>
    </row>
    <row r="1418" ht="15" customHeight="1">
      <c r="B1418" s="88" t="inlineStr">
        <is>
          <t>Практическая магия</t>
        </is>
      </c>
    </row>
    <row r="1419">
      <c r="B1419" s="86" t="n"/>
      <c r="C1419" s="22" t="n">
        <v>32163</v>
      </c>
      <c r="D1419" s="22" t="inlineStr">
        <is>
          <t>Райдос Виктория</t>
        </is>
      </c>
      <c r="E1419" s="22" t="inlineStr">
        <is>
          <t>Поворотный год. Магический ежедневник</t>
        </is>
      </c>
      <c r="F1419" s="105">
        <f>ROUNDUP(N1421-(N1421/100*X1421),0)</f>
        <v/>
      </c>
      <c r="H1419" s="22" t="inlineStr">
        <is>
          <t>Весь</t>
        </is>
      </c>
      <c r="I1419" s="22" t="n">
        <v>2018</v>
      </c>
      <c r="J1419" s="75" t="inlineStr">
        <is>
          <t>9785957332091</t>
        </is>
      </c>
      <c r="K1419" s="75" t="inlineStr">
        <is>
          <t>Книги</t>
        </is>
      </c>
      <c r="L1419" s="22">
        <f>ROUND(100-(F1421/(M1421/100)),0)</f>
        <v/>
      </c>
      <c r="M1419" s="105" t="n">
        <v>637</v>
      </c>
      <c r="N1419" s="105" t="n">
        <v>555</v>
      </c>
      <c r="O1419" s="20" t="inlineStr">
        <is>
          <t>https://magic-kniga.ru/items/32163</t>
        </is>
      </c>
      <c r="Q1419" s="66" t="inlineStr">
        <is>
          <t>Мало</t>
        </is>
      </c>
      <c r="R1419" s="20" t="n">
        <v>3</v>
      </c>
      <c r="V1419" s="36">
        <f>MATCH(R1421,discounts!A:A)</f>
        <v/>
      </c>
      <c r="W1419" s="36">
        <f>ADDRESS(V1421,$F$7+1,,,"discounts")</f>
        <v/>
      </c>
      <c r="X1419" s="36">
        <f>ROUND(IF(ISNA(IF($F$7=0,0,INDIRECT(W1421))),0,IF($F$7=0,0,INDIRECT(W1421))),0)</f>
        <v/>
      </c>
    </row>
    <row r="1420">
      <c r="B1420" s="86" t="n"/>
      <c r="C1420" s="22" t="n">
        <v>32333</v>
      </c>
      <c r="D1420" s="22" t="inlineStr">
        <is>
          <t>Юлия Сова</t>
        </is>
      </c>
      <c r="E1420" s="22" t="inlineStr">
        <is>
          <t>Гримуар Сновидений. Сотканное из нервов</t>
        </is>
      </c>
      <c r="F1420" s="105">
        <f>ROUNDUP(N1422-(N1422/100*X1422),0)</f>
        <v/>
      </c>
      <c r="H1420" s="22" t="inlineStr">
        <is>
          <t>Magic-Kniga</t>
        </is>
      </c>
      <c r="I1420" s="22" t="n">
        <v>2018</v>
      </c>
      <c r="J1420" s="75" t="inlineStr">
        <is>
          <t>9785604125373</t>
        </is>
      </c>
      <c r="K1420" s="75" t="inlineStr">
        <is>
          <t>Книги</t>
        </is>
      </c>
      <c r="L1420" s="22">
        <f>ROUND(100-(F1422/(M1422/100)),0)</f>
        <v/>
      </c>
      <c r="M1420" s="105" t="n">
        <v>1011</v>
      </c>
      <c r="N1420" s="105" t="n">
        <v>880</v>
      </c>
      <c r="O1420" s="20" t="inlineStr">
        <is>
          <t>https://magic-kniga.ru/items/32333</t>
        </is>
      </c>
      <c r="P1420" s="22" t="n">
        <v>216</v>
      </c>
      <c r="Q1420" s="66" t="inlineStr">
        <is>
          <t>Больше 10</t>
        </is>
      </c>
      <c r="R1420" s="20" t="n">
        <v>1</v>
      </c>
      <c r="V1420" s="36">
        <f>MATCH(R1422,discounts!A:A)</f>
        <v/>
      </c>
      <c r="W1420" s="36">
        <f>ADDRESS(V1422,$F$7+1,,,"discounts")</f>
        <v/>
      </c>
      <c r="X1420" s="36">
        <f>ROUND(IF(ISNA(IF($F$7=0,0,INDIRECT(W1422))),0,IF($F$7=0,0,INDIRECT(W1422))),0)</f>
        <v/>
      </c>
    </row>
    <row r="1421">
      <c r="B1421" s="86" t="n"/>
      <c r="C1421" s="22" t="n">
        <v>32444</v>
      </c>
      <c r="E1421" s="22" t="inlineStr">
        <is>
          <t>Доступное руководство для гадания на скандинавских рунах</t>
        </is>
      </c>
      <c r="F1421" s="105">
        <f>ROUNDUP(N1423-(N1423/100*X1423),0)</f>
        <v/>
      </c>
      <c r="H1421" s="22" t="inlineStr">
        <is>
          <t>Magic-Kniga</t>
        </is>
      </c>
      <c r="I1421" s="22" t="n">
        <v>2018</v>
      </c>
      <c r="J1421" s="75" t="inlineStr">
        <is>
          <t>9785604101780</t>
        </is>
      </c>
      <c r="K1421" s="75" t="inlineStr">
        <is>
          <t>Книги</t>
        </is>
      </c>
      <c r="L1421" s="22">
        <f>ROUND(100-(F1423/(M1423/100)),0)</f>
        <v/>
      </c>
      <c r="M1421" s="105" t="n">
        <v>369</v>
      </c>
      <c r="N1421" s="105" t="n">
        <v>322</v>
      </c>
      <c r="O1421" s="20" t="inlineStr">
        <is>
          <t>https://magic-kniga.ru/items/32444</t>
        </is>
      </c>
      <c r="P1421" s="22" t="n">
        <v>179</v>
      </c>
      <c r="Q1421" s="66" t="inlineStr">
        <is>
          <t>Больше 10</t>
        </is>
      </c>
      <c r="R1421" s="20" t="n">
        <v>1</v>
      </c>
      <c r="V1421" s="36">
        <f>MATCH(R1423,discounts!A:A)</f>
        <v/>
      </c>
      <c r="W1421" s="36">
        <f>ADDRESS(V1423,$F$7+1,,,"discounts")</f>
        <v/>
      </c>
      <c r="X1421" s="36">
        <f>ROUND(IF(ISNA(IF($F$7=0,0,INDIRECT(W1423))),0,IF($F$7=0,0,INDIRECT(W1423))),0)</f>
        <v/>
      </c>
    </row>
    <row r="1422">
      <c r="B1422" s="86" t="n"/>
      <c r="C1422" s="22" t="n">
        <v>33444</v>
      </c>
      <c r="E1422" s="22" t="inlineStr">
        <is>
          <t>Гадание на ведьминых рунах. Книга-руководство</t>
        </is>
      </c>
      <c r="F1422" s="105">
        <f>ROUNDUP(N1424-(N1424/100*X1424),0)</f>
        <v/>
      </c>
      <c r="H1422" s="22" t="inlineStr">
        <is>
          <t>Magic-Kniga</t>
        </is>
      </c>
      <c r="I1422" s="22" t="n">
        <v>2018</v>
      </c>
      <c r="J1422" s="75" t="inlineStr">
        <is>
          <t>9785604173794</t>
        </is>
      </c>
      <c r="K1422" s="75" t="inlineStr">
        <is>
          <t>Книги</t>
        </is>
      </c>
      <c r="L1422" s="22">
        <f>ROUND(100-(F1424/(M1424/100)),0)</f>
        <v/>
      </c>
      <c r="M1422" s="105" t="n">
        <v>350</v>
      </c>
      <c r="N1422" s="105" t="n">
        <v>305</v>
      </c>
      <c r="O1422" s="20" t="inlineStr">
        <is>
          <t>https://magic-kniga.ru/items/33444</t>
        </is>
      </c>
      <c r="P1422" s="22" t="n">
        <v>176</v>
      </c>
      <c r="Q1422" s="66" t="inlineStr">
        <is>
          <t>Больше 50</t>
        </is>
      </c>
      <c r="R1422" s="20" t="n">
        <v>1</v>
      </c>
      <c r="V1422" s="36">
        <f>MATCH(R1424,discounts!A:A)</f>
        <v/>
      </c>
      <c r="W1422" s="36">
        <f>ADDRESS(V1424,$F$7+1,,,"discounts")</f>
        <v/>
      </c>
      <c r="X1422" s="36">
        <f>ROUND(IF(ISNA(IF($F$7=0,0,INDIRECT(W1424))),0,IF($F$7=0,0,INDIRECT(W1424))),0)</f>
        <v/>
      </c>
    </row>
    <row r="1423">
      <c r="B1423" s="86" t="n"/>
      <c r="C1423" s="22" t="n">
        <v>33490</v>
      </c>
      <c r="E1423" s="22" t="inlineStr">
        <is>
          <t>Доступное руководство для гадания на исландских рунах</t>
        </is>
      </c>
      <c r="F1423" s="105">
        <f>ROUNDUP(N1425-(N1425/100*X1425),0)</f>
        <v/>
      </c>
      <c r="H1423" s="22" t="inlineStr">
        <is>
          <t>Magic-Kniga</t>
        </is>
      </c>
      <c r="I1423" s="22" t="n">
        <v>2018</v>
      </c>
      <c r="J1423" s="75" t="inlineStr">
        <is>
          <t>9785604191019</t>
        </is>
      </c>
      <c r="K1423" s="75" t="inlineStr">
        <is>
          <t>Книги</t>
        </is>
      </c>
      <c r="L1423" s="22">
        <f>ROUND(100-(F1425/(M1425/100)),0)</f>
        <v/>
      </c>
      <c r="M1423" s="105" t="n">
        <v>336</v>
      </c>
      <c r="N1423" s="105" t="n">
        <v>293</v>
      </c>
      <c r="O1423" s="20" t="inlineStr">
        <is>
          <t>https://magic-kniga.ru/items/33490</t>
        </is>
      </c>
      <c r="P1423" s="22" t="n">
        <v>165</v>
      </c>
      <c r="Q1423" s="66" t="inlineStr">
        <is>
          <t>Больше 10</t>
        </is>
      </c>
      <c r="R1423" s="20" t="n">
        <v>1</v>
      </c>
      <c r="V1423" s="36">
        <f>MATCH(R1425,discounts!A:A)</f>
        <v/>
      </c>
      <c r="W1423" s="36">
        <f>ADDRESS(V1425,$F$7+1,,,"discounts")</f>
        <v/>
      </c>
      <c r="X1423" s="36">
        <f>ROUND(IF(ISNA(IF($F$7=0,0,INDIRECT(W1425))),0,IF($F$7=0,0,INDIRECT(W1425))),0)</f>
        <v/>
      </c>
    </row>
    <row r="1424">
      <c r="B1424" s="86" t="n"/>
      <c r="C1424" s="22" t="n">
        <v>35001</v>
      </c>
      <c r="D1424" s="22" t="inlineStr">
        <is>
          <t>Эстрин Анатолий</t>
        </is>
      </c>
      <c r="E1424" s="22" t="inlineStr">
        <is>
          <t>Ритуалы для привлечения денег</t>
        </is>
      </c>
      <c r="F1424" s="105">
        <f>ROUNDUP(N1426-(N1426/100*X1426),0)</f>
        <v/>
      </c>
      <c r="H1424" s="22" t="inlineStr">
        <is>
          <t>Magic-Kniga</t>
        </is>
      </c>
      <c r="I1424" s="22" t="n">
        <v>2022</v>
      </c>
      <c r="J1424" s="75" t="inlineStr">
        <is>
          <t>9785604235843</t>
        </is>
      </c>
      <c r="K1424" s="75" t="inlineStr">
        <is>
          <t>Книги</t>
        </is>
      </c>
      <c r="L1424" s="22">
        <f>ROUND(100-(F1426/(M1426/100)),0)</f>
        <v/>
      </c>
      <c r="M1424" s="105" t="n">
        <v>430</v>
      </c>
      <c r="N1424" s="105" t="n">
        <v>375</v>
      </c>
      <c r="O1424" s="20" t="inlineStr">
        <is>
          <t>https://magic-kniga.ru/items/35001</t>
        </is>
      </c>
      <c r="P1424" s="22" t="n">
        <v>154</v>
      </c>
      <c r="Q1424" s="66" t="inlineStr">
        <is>
          <t>Больше 10</t>
        </is>
      </c>
      <c r="R1424" s="20" t="n">
        <v>1</v>
      </c>
      <c r="V1424" s="36">
        <f>MATCH(R1426,discounts!A:A)</f>
        <v/>
      </c>
      <c r="W1424" s="36">
        <f>ADDRESS(V1426,$F$7+1,,,"discounts")</f>
        <v/>
      </c>
      <c r="X1424" s="36">
        <f>ROUND(IF(ISNA(IF($F$7=0,0,INDIRECT(W1426))),0,IF($F$7=0,0,INDIRECT(W1426))),0)</f>
        <v/>
      </c>
    </row>
    <row r="1425">
      <c r="B1425" s="86" t="n"/>
      <c r="C1425" s="22" t="n">
        <v>36333</v>
      </c>
      <c r="D1425" s="22" t="inlineStr">
        <is>
          <t>Клара Кошкина</t>
        </is>
      </c>
      <c r="E1425" s="22" t="inlineStr">
        <is>
          <t>Теория и практика заговоров</t>
        </is>
      </c>
      <c r="F1425" s="105">
        <f>ROUNDUP(N1427-(N1427/100*X1427),0)</f>
        <v/>
      </c>
      <c r="H1425" s="22" t="inlineStr">
        <is>
          <t>Magic-Kniga</t>
        </is>
      </c>
      <c r="I1425" s="22" t="n">
        <v>2019</v>
      </c>
      <c r="J1425" s="75" t="inlineStr">
        <is>
          <t>9785604282199</t>
        </is>
      </c>
      <c r="K1425" s="75" t="inlineStr">
        <is>
          <t>Книги</t>
        </is>
      </c>
      <c r="L1425" s="22">
        <f>ROUND(100-(F1427/(M1427/100)),0)</f>
        <v/>
      </c>
      <c r="M1425" s="105" t="n">
        <v>430</v>
      </c>
      <c r="N1425" s="105" t="n">
        <v>375</v>
      </c>
      <c r="O1425" s="20" t="inlineStr">
        <is>
          <t>https://magic-kniga.ru/items/36333</t>
        </is>
      </c>
      <c r="P1425" s="22" t="n">
        <v>180</v>
      </c>
      <c r="Q1425" s="66" t="inlineStr">
        <is>
          <t>Больше 10</t>
        </is>
      </c>
      <c r="R1425" s="20" t="n">
        <v>1</v>
      </c>
      <c r="V1425" s="36">
        <f>MATCH(R1427,discounts!A:A)</f>
        <v/>
      </c>
      <c r="W1425" s="36">
        <f>ADDRESS(V1427,$F$7+1,,,"discounts")</f>
        <v/>
      </c>
      <c r="X1425" s="36">
        <f>ROUND(IF(ISNA(IF($F$7=0,0,INDIRECT(W1427))),0,IF($F$7=0,0,INDIRECT(W1427))),0)</f>
        <v/>
      </c>
    </row>
    <row r="1426">
      <c r="B1426" s="86" t="n"/>
      <c r="C1426" s="22" t="n">
        <v>36757</v>
      </c>
      <c r="D1426" s="22" t="inlineStr">
        <is>
          <t>Петрова Ольга</t>
        </is>
      </c>
      <c r="E1426" s="22" t="inlineStr">
        <is>
          <t>Пробужденные</t>
        </is>
      </c>
      <c r="F1426" s="105">
        <f>ROUNDUP(N1428-(N1428/100*X1428),0)</f>
        <v/>
      </c>
      <c r="H1426" s="22" t="inlineStr">
        <is>
          <t>Велигор</t>
        </is>
      </c>
      <c r="I1426" s="22" t="n">
        <v>2019</v>
      </c>
      <c r="J1426" s="75" t="inlineStr">
        <is>
          <t>9785888756591</t>
        </is>
      </c>
      <c r="K1426" s="75" t="inlineStr">
        <is>
          <t>Книги</t>
        </is>
      </c>
      <c r="L1426" s="22">
        <f>ROUND(100-(F1428/(M1428/100)),0)</f>
        <v/>
      </c>
      <c r="M1426" s="105" t="n">
        <v>307</v>
      </c>
      <c r="N1426" s="105" t="n">
        <v>268</v>
      </c>
      <c r="O1426" s="20" t="inlineStr">
        <is>
          <t>https://magic-kniga.ru/items/36757</t>
        </is>
      </c>
      <c r="Q1426" s="66" t="inlineStr">
        <is>
          <t>Мало</t>
        </is>
      </c>
      <c r="R1426" s="20" t="n">
        <v>9</v>
      </c>
      <c r="V1426" s="36">
        <f>MATCH(R1428,discounts!A:A)</f>
        <v/>
      </c>
      <c r="W1426" s="36">
        <f>ADDRESS(V1428,$F$7+1,,,"discounts")</f>
        <v/>
      </c>
      <c r="X1426" s="36">
        <f>ROUND(IF(ISNA(IF($F$7=0,0,INDIRECT(W1428))),0,IF($F$7=0,0,INDIRECT(W1428))),0)</f>
        <v/>
      </c>
    </row>
    <row r="1427">
      <c r="B1427" s="86" t="n"/>
      <c r="C1427" s="22" t="n">
        <v>37348</v>
      </c>
      <c r="D1427" s="22" t="inlineStr">
        <is>
          <t>Каннингем Скотт</t>
        </is>
      </c>
      <c r="E1427" s="22" t="inlineStr">
        <is>
          <t>Вещие сны. Ритуальная практика</t>
        </is>
      </c>
      <c r="F1427" s="105">
        <f>ROUNDUP(N1429-(N1429/100*X1429),0)</f>
        <v/>
      </c>
      <c r="H1427" s="22" t="inlineStr">
        <is>
          <t>Весь</t>
        </is>
      </c>
      <c r="I1427" s="22" t="n">
        <v>2019</v>
      </c>
      <c r="J1427" s="75" t="inlineStr">
        <is>
          <t>9785957335078</t>
        </is>
      </c>
      <c r="K1427" s="75" t="inlineStr">
        <is>
          <t>Книги</t>
        </is>
      </c>
      <c r="L1427" s="22">
        <f>ROUND(100-(F1429/(M1429/100)),0)</f>
        <v/>
      </c>
      <c r="M1427" s="105" t="n">
        <v>855</v>
      </c>
      <c r="N1427" s="105" t="n">
        <v>744</v>
      </c>
      <c r="O1427" s="20" t="inlineStr">
        <is>
          <t>https://magic-kniga.ru/items/37348</t>
        </is>
      </c>
      <c r="Q1427" s="66" t="inlineStr">
        <is>
          <t>Мало</t>
        </is>
      </c>
      <c r="R1427" s="20" t="n">
        <v>3</v>
      </c>
      <c r="S1427" s="22" t="n">
        <v>16</v>
      </c>
      <c r="V1427" s="36">
        <f>MATCH(R1429,discounts!A:A)</f>
        <v/>
      </c>
      <c r="W1427" s="36">
        <f>ADDRESS(V1429,$F$7+1,,,"discounts")</f>
        <v/>
      </c>
      <c r="X1427" s="36">
        <f>ROUND(IF(ISNA(IF($F$7=0,0,INDIRECT(W1429))),0,IF($F$7=0,0,INDIRECT(W1429))),0)</f>
        <v/>
      </c>
    </row>
    <row r="1428">
      <c r="B1428" s="86" t="n"/>
      <c r="C1428" s="22" t="n">
        <v>38195</v>
      </c>
      <c r="D1428" s="22" t="inlineStr">
        <is>
          <t>Степанова Наталья Ивановна</t>
        </is>
      </c>
      <c r="E1428" s="22" t="inlineStr">
        <is>
          <t xml:space="preserve">Календарь Здоровье и долголетие на 2020 год                           </t>
        </is>
      </c>
      <c r="F1428" s="105">
        <f>ROUNDUP(N1430-(N1430/100*X1430),0)</f>
        <v/>
      </c>
      <c r="H1428" s="22" t="inlineStr">
        <is>
          <t>Рипол Классик</t>
        </is>
      </c>
      <c r="I1428" s="22" t="n">
        <v>2019</v>
      </c>
      <c r="J1428" s="75" t="inlineStr">
        <is>
          <t>9785386127077</t>
        </is>
      </c>
      <c r="K1428" s="75" t="inlineStr">
        <is>
          <t>Книги</t>
        </is>
      </c>
      <c r="L1428" s="22">
        <f>ROUND(100-(F1430/(M1430/100)),0)</f>
        <v/>
      </c>
      <c r="M1428" s="105" t="n">
        <v>57</v>
      </c>
      <c r="N1428" s="105" t="n">
        <v>50</v>
      </c>
      <c r="O1428" s="20" t="inlineStr">
        <is>
          <t>https://magic-kniga.ru/items/38195</t>
        </is>
      </c>
      <c r="Q1428" s="66" t="inlineStr">
        <is>
          <t>Мало</t>
        </is>
      </c>
      <c r="R1428" s="20" t="n">
        <v>5</v>
      </c>
      <c r="V1428" s="36">
        <f>MATCH(R1430,discounts!A:A)</f>
        <v/>
      </c>
      <c r="W1428" s="36">
        <f>ADDRESS(V1430,$F$7+1,,,"discounts")</f>
        <v/>
      </c>
      <c r="X1428" s="36">
        <f>ROUND(IF(ISNA(IF($F$7=0,0,INDIRECT(W1430))),0,IF($F$7=0,0,INDIRECT(W1430))),0)</f>
        <v/>
      </c>
    </row>
    <row r="1429">
      <c r="B1429" s="86" t="n"/>
      <c r="C1429" s="22" t="n">
        <v>38196</v>
      </c>
      <c r="D1429" s="22" t="inlineStr">
        <is>
          <t>Степанова Наталья Ивановна</t>
        </is>
      </c>
      <c r="E1429" s="22" t="inlineStr">
        <is>
          <t>Календарь Семейный календарь на 2020 год</t>
        </is>
      </c>
      <c r="F1429" s="105">
        <f>ROUNDUP(N1431-(N1431/100*X1431),0)</f>
        <v/>
      </c>
      <c r="H1429" s="22" t="inlineStr">
        <is>
          <t>Рипол Классик</t>
        </is>
      </c>
      <c r="I1429" s="22" t="n">
        <v>2019</v>
      </c>
      <c r="J1429" s="75" t="inlineStr">
        <is>
          <t>9785386127053</t>
        </is>
      </c>
      <c r="K1429" s="75" t="inlineStr">
        <is>
          <t>Книги</t>
        </is>
      </c>
      <c r="L1429" s="22">
        <f>ROUND(100-(F1431/(M1431/100)),0)</f>
        <v/>
      </c>
      <c r="M1429" s="105" t="n">
        <v>57</v>
      </c>
      <c r="N1429" s="105" t="n">
        <v>50</v>
      </c>
      <c r="O1429" s="20" t="inlineStr">
        <is>
          <t>https://magic-kniga.ru/items/38196</t>
        </is>
      </c>
      <c r="Q1429" s="66" t="inlineStr">
        <is>
          <t>Мало</t>
        </is>
      </c>
      <c r="R1429" s="20" t="n">
        <v>5</v>
      </c>
      <c r="V1429" s="36">
        <f>MATCH(R1431,discounts!A:A)</f>
        <v/>
      </c>
      <c r="W1429" s="36">
        <f>ADDRESS(V1431,$F$7+1,,,"discounts")</f>
        <v/>
      </c>
      <c r="X1429" s="36">
        <f>ROUND(IF(ISNA(IF($F$7=0,0,INDIRECT(W1431))),0,IF($F$7=0,0,INDIRECT(W1431))),0)</f>
        <v/>
      </c>
    </row>
    <row r="1430">
      <c r="B1430" s="86" t="n"/>
      <c r="C1430" s="22" t="n">
        <v>38329</v>
      </c>
      <c r="D1430" s="22" t="inlineStr">
        <is>
          <t>Листер Л.</t>
        </is>
      </c>
      <c r="E1430" s="22" t="inlineStr">
        <is>
          <t>Witch. Неудержимая. Неукротимая. Непокорная</t>
        </is>
      </c>
      <c r="F1430" s="105">
        <f>ROUNDUP(N1432-(N1432/100*X1432),0)</f>
        <v/>
      </c>
      <c r="H1430" s="22" t="inlineStr">
        <is>
          <t>Эксмо пресс</t>
        </is>
      </c>
      <c r="I1430" s="22" t="n">
        <v>2019</v>
      </c>
      <c r="J1430" s="75" t="inlineStr">
        <is>
          <t>9785041035853</t>
        </is>
      </c>
      <c r="K1430" s="75" t="inlineStr">
        <is>
          <t>Книги</t>
        </is>
      </c>
      <c r="L1430" s="22">
        <f>ROUND(100-(F1432/(M1432/100)),0)</f>
        <v/>
      </c>
      <c r="M1430" s="105" t="n">
        <v>983</v>
      </c>
      <c r="N1430" s="105" t="n">
        <v>856</v>
      </c>
      <c r="O1430" s="20" t="inlineStr">
        <is>
          <t>https://magic-kniga.ru/items/38329</t>
        </is>
      </c>
      <c r="Q1430" s="66" t="inlineStr">
        <is>
          <t>Мало</t>
        </is>
      </c>
      <c r="R1430" s="20" t="n">
        <v>5</v>
      </c>
      <c r="V1430" s="36">
        <f>MATCH(R1432,discounts!A:A)</f>
        <v/>
      </c>
      <c r="W1430" s="36">
        <f>ADDRESS(V1432,$F$7+1,,,"discounts")</f>
        <v/>
      </c>
      <c r="X1430" s="36">
        <f>ROUND(IF(ISNA(IF($F$7=0,0,INDIRECT(W1432))),0,IF($F$7=0,0,INDIRECT(W1432))),0)</f>
        <v/>
      </c>
    </row>
    <row r="1431">
      <c r="B1431" s="86" t="n"/>
      <c r="C1431" s="22" t="n">
        <v>39222</v>
      </c>
      <c r="D1431" s="22" t="inlineStr">
        <is>
          <t>Леланд Чарльз</t>
        </is>
      </c>
      <c r="E1431" s="22" t="inlineStr">
        <is>
          <t>Книга Цыганское колдовство и предсказание</t>
        </is>
      </c>
      <c r="F1431" s="105">
        <f>ROUNDUP(N1433-(N1433/100*X1433),0)</f>
        <v/>
      </c>
      <c r="H1431" s="22" t="inlineStr">
        <is>
          <t>Magic-Kniga</t>
        </is>
      </c>
      <c r="I1431" s="22" t="n">
        <v>2020</v>
      </c>
      <c r="J1431" s="75" t="inlineStr">
        <is>
          <t>9785604529393</t>
        </is>
      </c>
      <c r="K1431" s="75" t="inlineStr">
        <is>
          <t>Книги</t>
        </is>
      </c>
      <c r="L1431" s="22">
        <f>ROUND(100-(F1433/(M1433/100)),0)</f>
        <v/>
      </c>
      <c r="M1431" s="105" t="n">
        <v>1252</v>
      </c>
      <c r="N1431" s="105" t="n">
        <v>1090</v>
      </c>
      <c r="O1431" s="20" t="inlineStr">
        <is>
          <t>https://magic-kniga.ru/items/39222</t>
        </is>
      </c>
      <c r="P1431" s="22" t="n">
        <v>372</v>
      </c>
      <c r="Q1431" s="66" t="inlineStr">
        <is>
          <t>Больше 10</t>
        </is>
      </c>
      <c r="R1431" s="20" t="n">
        <v>1</v>
      </c>
      <c r="V1431" s="36">
        <f>MATCH(R1433,discounts!A:A)</f>
        <v/>
      </c>
      <c r="W1431" s="36">
        <f>ADDRESS(V1433,$F$7+1,,,"discounts")</f>
        <v/>
      </c>
      <c r="X1431" s="36">
        <f>ROUND(IF(ISNA(IF($F$7=0,0,INDIRECT(W1433))),0,IF($F$7=0,0,INDIRECT(W1433))),0)</f>
        <v/>
      </c>
    </row>
    <row r="1432">
      <c r="B1432" s="86" t="n"/>
      <c r="C1432" s="22" t="n">
        <v>30655</v>
      </c>
      <c r="D1432" s="22" t="inlineStr">
        <is>
          <t>Моргун Л. И.</t>
        </is>
      </c>
      <c r="E1432" s="22" t="inlineStr">
        <is>
          <t>Гадание и ворожба</t>
        </is>
      </c>
      <c r="F1432" s="105">
        <f>ROUNDUP(N1434-(N1434/100*X1434),0)</f>
        <v/>
      </c>
      <c r="H1432" s="22" t="inlineStr">
        <is>
          <t>Т8 RUGRAM</t>
        </is>
      </c>
      <c r="I1432" s="22" t="n">
        <v>2017</v>
      </c>
      <c r="J1432" s="75" t="inlineStr">
        <is>
          <t>9785386112578</t>
        </is>
      </c>
      <c r="K1432" s="75" t="inlineStr">
        <is>
          <t>Книги</t>
        </is>
      </c>
      <c r="L1432" s="22">
        <f>ROUND(100-(F1434/(M1434/100)),0)</f>
        <v/>
      </c>
      <c r="M1432" s="105" t="n">
        <v>850</v>
      </c>
      <c r="N1432" s="105" t="n">
        <v>740</v>
      </c>
      <c r="O1432" s="20" t="inlineStr">
        <is>
          <t>https://magic-kniga.ru/items/30655</t>
        </is>
      </c>
      <c r="Q1432" s="66" t="inlineStr">
        <is>
          <t>Мало</t>
        </is>
      </c>
      <c r="R1432" s="20" t="n">
        <v>5</v>
      </c>
      <c r="V1432" s="36">
        <f>MATCH(R1434,discounts!A:A)</f>
        <v/>
      </c>
      <c r="W1432" s="36">
        <f>ADDRESS(V1434,$F$7+1,,,"discounts")</f>
        <v/>
      </c>
      <c r="X1432" s="36">
        <f>ROUND(IF(ISNA(IF($F$7=0,0,INDIRECT(W1434))),0,IF($F$7=0,0,INDIRECT(W1434))),0)</f>
        <v/>
      </c>
    </row>
    <row r="1433">
      <c r="B1433" s="86" t="n"/>
      <c r="C1433" s="22" t="n">
        <v>31162</v>
      </c>
      <c r="D1433" s="22" t="inlineStr">
        <is>
          <t>Эшельман Д.</t>
        </is>
      </c>
      <c r="E1433" s="22" t="inlineStr">
        <is>
          <t>Церемониальная магия</t>
        </is>
      </c>
      <c r="F1433" s="105">
        <f>ROUNDUP(N1435-(N1435/100*X1435),0)</f>
        <v/>
      </c>
      <c r="H1433" s="22" t="inlineStr">
        <is>
          <t>Castalia</t>
        </is>
      </c>
      <c r="I1433" s="22" t="n">
        <v>2017</v>
      </c>
      <c r="J1433" s="75" t="inlineStr">
        <is>
          <t>9785519606905</t>
        </is>
      </c>
      <c r="K1433" s="75" t="inlineStr">
        <is>
          <t>Книги</t>
        </is>
      </c>
      <c r="L1433" s="22">
        <f>ROUND(100-(F1435/(M1435/100)),0)</f>
        <v/>
      </c>
      <c r="M1433" s="105" t="n">
        <v>1142</v>
      </c>
      <c r="N1433" s="105" t="n">
        <v>994</v>
      </c>
      <c r="O1433" s="20" t="inlineStr">
        <is>
          <t>https://magic-kniga.ru/items/31162</t>
        </is>
      </c>
      <c r="Q1433" s="66" t="inlineStr">
        <is>
          <t>Мало</t>
        </is>
      </c>
      <c r="R1433" s="20" t="n">
        <v>9</v>
      </c>
      <c r="V1433" s="36">
        <f>MATCH(R1435,discounts!A:A)</f>
        <v/>
      </c>
      <c r="W1433" s="36">
        <f>ADDRESS(V1435,$F$7+1,,,"discounts")</f>
        <v/>
      </c>
      <c r="X1433" s="36">
        <f>ROUND(IF(ISNA(IF($F$7=0,0,INDIRECT(W1435))),0,IF($F$7=0,0,INDIRECT(W1435))),0)</f>
        <v/>
      </c>
    </row>
    <row r="1434">
      <c r="B1434" s="86" t="n"/>
      <c r="C1434" s="22" t="n">
        <v>31175</v>
      </c>
      <c r="D1434" s="22" t="inlineStr">
        <is>
          <t>Лемешко Алиса</t>
        </is>
      </c>
      <c r="E1434" s="22" t="inlineStr">
        <is>
          <t>Бабушкины рецепты или как избавиться от одиночества. Книга 3</t>
        </is>
      </c>
      <c r="F1434" s="105">
        <f>ROUNDUP(N1436-(N1436/100*X1436),0)</f>
        <v/>
      </c>
      <c r="H1434" s="22" t="inlineStr">
        <is>
          <t>Велигор</t>
        </is>
      </c>
      <c r="I1434" s="22" t="n">
        <v>2017</v>
      </c>
      <c r="J1434" s="75" t="inlineStr">
        <is>
          <t>9785888755341</t>
        </is>
      </c>
      <c r="K1434" s="75" t="inlineStr">
        <is>
          <t>Книги</t>
        </is>
      </c>
      <c r="L1434" s="22">
        <f>ROUND(100-(F1436/(M1436/100)),0)</f>
        <v/>
      </c>
      <c r="M1434" s="105" t="n">
        <v>1142</v>
      </c>
      <c r="N1434" s="105" t="n">
        <v>994</v>
      </c>
      <c r="O1434" s="20" t="inlineStr">
        <is>
          <t>https://magic-kniga.ru/items/31175</t>
        </is>
      </c>
      <c r="Q1434" s="66" t="inlineStr">
        <is>
          <t>Мало</t>
        </is>
      </c>
      <c r="R1434" s="20" t="n">
        <v>6</v>
      </c>
      <c r="V1434" s="36">
        <f>MATCH(R1436,discounts!A:A)</f>
        <v/>
      </c>
      <c r="W1434" s="36">
        <f>ADDRESS(V1436,$F$7+1,,,"discounts")</f>
        <v/>
      </c>
      <c r="X1434" s="36">
        <f>ROUND(IF(ISNA(IF($F$7=0,0,INDIRECT(W1436))),0,IF($F$7=0,0,INDIRECT(W1436))),0)</f>
        <v/>
      </c>
    </row>
    <row r="1435">
      <c r="B1435" s="86" t="n"/>
      <c r="C1435" s="22" t="n">
        <v>31570</v>
      </c>
      <c r="D1435" s="22" t="inlineStr">
        <is>
          <t>Хуснетдинова Айгуль</t>
        </is>
      </c>
      <c r="E1435" s="22" t="inlineStr">
        <is>
          <t>Пробуждающая энергия. Как все устроено на самом деле и как жить счастливо</t>
        </is>
      </c>
      <c r="F1435" s="105">
        <f>ROUNDUP(N1437-(N1437/100*X1437),0)</f>
        <v/>
      </c>
      <c r="H1435" s="22" t="inlineStr">
        <is>
          <t>Весь</t>
        </is>
      </c>
      <c r="I1435" s="22" t="n">
        <v>2018</v>
      </c>
      <c r="J1435" s="75" t="inlineStr">
        <is>
          <t>9785957332886</t>
        </is>
      </c>
      <c r="K1435" s="75" t="inlineStr">
        <is>
          <t>Книги</t>
        </is>
      </c>
      <c r="L1435" s="22">
        <f>ROUND(100-(F1437/(M1437/100)),0)</f>
        <v/>
      </c>
      <c r="M1435" s="105" t="n">
        <v>360</v>
      </c>
      <c r="N1435" s="105" t="n">
        <v>314</v>
      </c>
      <c r="O1435" s="20" t="inlineStr">
        <is>
          <t>https://magic-kniga.ru/items/31570</t>
        </is>
      </c>
      <c r="Q1435" s="66" t="inlineStr">
        <is>
          <t>Мало</t>
        </is>
      </c>
      <c r="R1435" s="20" t="n">
        <v>3</v>
      </c>
      <c r="V1435" s="36">
        <f>MATCH(R1437,discounts!A:A)</f>
        <v/>
      </c>
      <c r="W1435" s="36">
        <f>ADDRESS(V1437,$F$7+1,,,"discounts")</f>
        <v/>
      </c>
      <c r="X1435" s="36">
        <f>ROUND(IF(ISNA(IF($F$7=0,0,INDIRECT(W1437))),0,IF($F$7=0,0,INDIRECT(W1437))),0)</f>
        <v/>
      </c>
    </row>
    <row r="1436">
      <c r="B1436" s="86" t="n"/>
      <c r="C1436" s="22" t="n">
        <v>31909</v>
      </c>
      <c r="D1436" s="22" t="inlineStr">
        <is>
          <t>Псигелия</t>
        </is>
      </c>
      <c r="E1436" s="22" t="inlineStr">
        <is>
          <t>Посвящение учителю</t>
        </is>
      </c>
      <c r="F1436" s="105">
        <f>ROUNDUP(N1438-(N1438/100*X1438),0)</f>
        <v/>
      </c>
      <c r="H1436" s="22" t="inlineStr">
        <is>
          <t>Велигор</t>
        </is>
      </c>
      <c r="I1436" s="22" t="n">
        <v>2018</v>
      </c>
      <c r="J1436" s="75" t="inlineStr">
        <is>
          <t>9785888755464</t>
        </is>
      </c>
      <c r="K1436" s="75" t="inlineStr">
        <is>
          <t>Книги</t>
        </is>
      </c>
      <c r="L1436" s="22">
        <f>ROUND(100-(F1438/(M1438/100)),0)</f>
        <v/>
      </c>
      <c r="M1436" s="105" t="n">
        <v>476</v>
      </c>
      <c r="N1436" s="105" t="n">
        <v>415</v>
      </c>
      <c r="O1436" s="20" t="inlineStr">
        <is>
          <t>https://magic-kniga.ru/items/31909</t>
        </is>
      </c>
      <c r="Q1436" s="66" t="inlineStr">
        <is>
          <t>Мало</t>
        </is>
      </c>
      <c r="R1436" s="20" t="n">
        <v>6</v>
      </c>
      <c r="V1436" s="36">
        <f>MATCH(R1438,discounts!A:A)</f>
        <v/>
      </c>
      <c r="W1436" s="36">
        <f>ADDRESS(V1438,$F$7+1,,,"discounts")</f>
        <v/>
      </c>
      <c r="X1436" s="36">
        <f>ROUND(IF(ISNA(IF($F$7=0,0,INDIRECT(W1438))),0,IF($F$7=0,0,INDIRECT(W1438))),0)</f>
        <v/>
      </c>
    </row>
    <row r="1437">
      <c r="B1437" s="86" t="n"/>
      <c r="C1437" s="22" t="n">
        <v>32083</v>
      </c>
      <c r="D1437" s="22" t="inlineStr">
        <is>
          <t>Портнягина Людмила</t>
        </is>
      </c>
      <c r="E1437" s="22" t="inlineStr">
        <is>
          <t>Путь Мага. Книга целителю нового времени</t>
        </is>
      </c>
      <c r="F1437" s="105">
        <f>ROUNDUP(N1439-(N1439/100*X1439),0)</f>
        <v/>
      </c>
      <c r="H1437" s="22" t="inlineStr">
        <is>
          <t>Велигор</t>
        </is>
      </c>
      <c r="I1437" s="22" t="n">
        <v>2018</v>
      </c>
      <c r="J1437" s="75" t="inlineStr">
        <is>
          <t>9785888755792</t>
        </is>
      </c>
      <c r="K1437" s="75" t="inlineStr">
        <is>
          <t>Книги</t>
        </is>
      </c>
      <c r="L1437" s="22">
        <f>ROUND(100-(F1439/(M1439/100)),0)</f>
        <v/>
      </c>
      <c r="M1437" s="105" t="n">
        <v>794</v>
      </c>
      <c r="N1437" s="105" t="n">
        <v>691</v>
      </c>
      <c r="O1437" s="20" t="inlineStr">
        <is>
          <t>https://magic-kniga.ru/items/32083</t>
        </is>
      </c>
      <c r="Q1437" s="66" t="inlineStr">
        <is>
          <t>Мало</t>
        </is>
      </c>
      <c r="R1437" s="20" t="n">
        <v>6</v>
      </c>
      <c r="V1437" s="36">
        <f>MATCH(R1439,discounts!A:A)</f>
        <v/>
      </c>
      <c r="W1437" s="36">
        <f>ADDRESS(V1439,$F$7+1,,,"discounts")</f>
        <v/>
      </c>
      <c r="X1437" s="36">
        <f>ROUND(IF(ISNA(IF($F$7=0,0,INDIRECT(W1439))),0,IF($F$7=0,0,INDIRECT(W1439))),0)</f>
        <v/>
      </c>
    </row>
    <row r="1438">
      <c r="B1438" s="86" t="n"/>
      <c r="C1438" s="22" t="n">
        <v>27600</v>
      </c>
      <c r="D1438" s="22" t="inlineStr">
        <is>
          <t>Гордеев Сергей Васильевич</t>
        </is>
      </c>
      <c r="E1438" s="22" t="inlineStr">
        <is>
          <t>Полный сборник древних заклинаний</t>
        </is>
      </c>
      <c r="F1438" s="105">
        <f>ROUNDUP(N1440-(N1440/100*X1440),0)</f>
        <v/>
      </c>
      <c r="H1438" s="22" t="inlineStr">
        <is>
          <t>Magic-Kniga</t>
        </is>
      </c>
      <c r="I1438" s="22" t="n">
        <v>2016</v>
      </c>
      <c r="J1438" s="75" t="inlineStr">
        <is>
          <t>9785990732308</t>
        </is>
      </c>
      <c r="K1438" s="75" t="inlineStr">
        <is>
          <t>Книги</t>
        </is>
      </c>
      <c r="L1438" s="22">
        <f>ROUND(100-(F1440/(M1440/100)),0)</f>
        <v/>
      </c>
      <c r="M1438" s="105" t="n">
        <v>836</v>
      </c>
      <c r="N1438" s="105" t="n">
        <v>728</v>
      </c>
      <c r="O1438" s="20" t="inlineStr">
        <is>
          <t>https://magic-kniga.ru/items/27600</t>
        </is>
      </c>
      <c r="P1438" s="22" t="n">
        <v>441</v>
      </c>
      <c r="Q1438" s="66" t="inlineStr">
        <is>
          <t>Больше 10</t>
        </is>
      </c>
      <c r="R1438" s="20" t="n">
        <v>1</v>
      </c>
      <c r="V1438" s="36">
        <f>MATCH(R1440,discounts!A:A)</f>
        <v/>
      </c>
      <c r="W1438" s="36">
        <f>ADDRESS(V1440,$F$7+1,,,"discounts")</f>
        <v/>
      </c>
      <c r="X1438" s="36">
        <f>ROUND(IF(ISNA(IF($F$7=0,0,INDIRECT(W1440))),0,IF($F$7=0,0,INDIRECT(W1440))),0)</f>
        <v/>
      </c>
    </row>
    <row r="1439">
      <c r="B1439" s="86" t="n"/>
      <c r="C1439" s="22" t="n">
        <v>29039</v>
      </c>
      <c r="D1439" s="22" t="inlineStr">
        <is>
          <t>Саргсян Арабо</t>
        </is>
      </c>
      <c r="E1439" s="22" t="inlineStr">
        <is>
          <t>Книга «Круг Года: викканские праздники, их атрибуты и значение»</t>
        </is>
      </c>
      <c r="F1439" s="105">
        <f>ROUNDUP(N1441-(N1441/100*X1441),0)</f>
        <v/>
      </c>
      <c r="H1439" s="22" t="inlineStr">
        <is>
          <t>Весь</t>
        </is>
      </c>
      <c r="I1439" s="22" t="n">
        <v>2017</v>
      </c>
      <c r="J1439" s="75" t="inlineStr">
        <is>
          <t>9785957331643</t>
        </is>
      </c>
      <c r="K1439" s="75" t="inlineStr">
        <is>
          <t>Книги</t>
        </is>
      </c>
      <c r="L1439" s="22">
        <f>ROUND(100-(F1441/(M1441/100)),0)</f>
        <v/>
      </c>
      <c r="M1439" s="105" t="n">
        <v>516</v>
      </c>
      <c r="N1439" s="105" t="n">
        <v>449</v>
      </c>
      <c r="O1439" s="20" t="inlineStr">
        <is>
          <t>https://magic-kniga.ru/items/29039</t>
        </is>
      </c>
      <c r="Q1439" s="66" t="inlineStr">
        <is>
          <t>Мало</t>
        </is>
      </c>
      <c r="R1439" s="20" t="n">
        <v>3</v>
      </c>
      <c r="V1439" s="36">
        <f>MATCH(R1441,discounts!A:A)</f>
        <v/>
      </c>
      <c r="W1439" s="36">
        <f>ADDRESS(V1441,$F$7+1,,,"discounts")</f>
        <v/>
      </c>
      <c r="X1439" s="36">
        <f>ROUND(IF(ISNA(IF($F$7=0,0,INDIRECT(W1441))),0,IF($F$7=0,0,INDIRECT(W1441))),0)</f>
        <v/>
      </c>
    </row>
    <row r="1440">
      <c r="B1440" s="86" t="n"/>
      <c r="C1440" s="22" t="n">
        <v>29100</v>
      </c>
      <c r="D1440" s="22" t="inlineStr">
        <is>
          <t>Леви Элифас</t>
        </is>
      </c>
      <c r="E1440" s="22" t="inlineStr">
        <is>
          <t>Уроки высшей магии великого посвященного</t>
        </is>
      </c>
      <c r="F1440" s="105">
        <f>ROUNDUP(N1442-(N1442/100*X1442),0)</f>
        <v/>
      </c>
      <c r="H1440" s="22" t="inlineStr">
        <is>
          <t>Magic-Kniga</t>
        </is>
      </c>
      <c r="I1440" s="22" t="n">
        <v>2016</v>
      </c>
      <c r="J1440" s="75" t="inlineStr">
        <is>
          <t>9785990732384</t>
        </is>
      </c>
      <c r="K1440" s="75" t="inlineStr">
        <is>
          <t>Книги</t>
        </is>
      </c>
      <c r="L1440" s="22">
        <f>ROUND(100-(F1442/(M1442/100)),0)</f>
        <v/>
      </c>
      <c r="M1440" s="105" t="n">
        <v>876</v>
      </c>
      <c r="N1440" s="105" t="n">
        <v>763</v>
      </c>
      <c r="O1440" s="20" t="inlineStr">
        <is>
          <t>https://magic-kniga.ru/items/29100</t>
        </is>
      </c>
      <c r="P1440" s="22" t="n">
        <v>401</v>
      </c>
      <c r="Q1440" s="66" t="inlineStr">
        <is>
          <t>Больше 50</t>
        </is>
      </c>
      <c r="R1440" s="20" t="n">
        <v>1</v>
      </c>
      <c r="V1440" s="36">
        <f>MATCH(R1442,discounts!A:A)</f>
        <v/>
      </c>
      <c r="W1440" s="36">
        <f>ADDRESS(V1442,$F$7+1,,,"discounts")</f>
        <v/>
      </c>
      <c r="X1440" s="36">
        <f>ROUND(IF(ISNA(IF($F$7=0,0,INDIRECT(W1442))),0,IF($F$7=0,0,INDIRECT(W1442))),0)</f>
        <v/>
      </c>
    </row>
    <row r="1441" ht="15" customHeight="1">
      <c r="B1441" s="88" t="inlineStr">
        <is>
          <t>Космоэнергетика</t>
        </is>
      </c>
    </row>
    <row r="1442">
      <c r="B1442" s="86" t="n"/>
      <c r="C1442" s="22" t="n">
        <v>39464</v>
      </c>
      <c r="D1442" s="22" t="inlineStr">
        <is>
          <t>Самойленко В.</t>
        </is>
      </c>
      <c r="E1442" s="22" t="inlineStr">
        <is>
          <t>Универсальные Космические Законы. Книга 8</t>
        </is>
      </c>
      <c r="F1442" s="105">
        <f>ROUNDUP(N1444-(N1444/100*X1444),0)</f>
        <v/>
      </c>
      <c r="H1442" s="22" t="inlineStr">
        <is>
          <t>Амрита-русь</t>
        </is>
      </c>
      <c r="I1442" s="22" t="n">
        <v>2020</v>
      </c>
      <c r="J1442" s="75" t="inlineStr">
        <is>
          <t>9785413021699</t>
        </is>
      </c>
      <c r="K1442" s="75" t="inlineStr">
        <is>
          <t>Книги</t>
        </is>
      </c>
      <c r="L1442" s="22">
        <f>ROUND(100-(F1444/(M1444/100)),0)</f>
        <v/>
      </c>
      <c r="M1442" s="105" t="n">
        <v>565</v>
      </c>
      <c r="N1442" s="105" t="n">
        <v>492</v>
      </c>
      <c r="O1442" s="20" t="inlineStr">
        <is>
          <t>https://magic-kniga.ru/items/39464</t>
        </is>
      </c>
      <c r="Q1442" s="66" t="inlineStr">
        <is>
          <t>Мало</t>
        </is>
      </c>
      <c r="R1442" s="20" t="n">
        <v>5</v>
      </c>
      <c r="V1442" s="36">
        <f>MATCH(R1444,discounts!A:A)</f>
        <v/>
      </c>
      <c r="W1442" s="36">
        <f>ADDRESS(V1444,$F$7+1,,,"discounts")</f>
        <v/>
      </c>
      <c r="X1442" s="36">
        <f>ROUND(IF(ISNA(IF($F$7=0,0,INDIRECT(W1444))),0,IF($F$7=0,0,INDIRECT(W1444))),0)</f>
        <v/>
      </c>
    </row>
    <row r="1443" ht="15" customHeight="1">
      <c r="B1443" s="88" t="inlineStr">
        <is>
          <t>Магические календари</t>
        </is>
      </c>
    </row>
    <row r="1444">
      <c r="B1444" s="86" t="n"/>
      <c r="C1444" s="22" t="n">
        <v>38195</v>
      </c>
      <c r="D1444" s="22" t="inlineStr">
        <is>
          <t>Степанова Наталья Ивановна</t>
        </is>
      </c>
      <c r="E1444" s="22" t="inlineStr">
        <is>
          <t xml:space="preserve">Календарь Здоровье и долголетие на 2020 год                           </t>
        </is>
      </c>
      <c r="F1444" s="105">
        <f>ROUNDUP(N1446-(N1446/100*X1446),0)</f>
        <v/>
      </c>
      <c r="H1444" s="22" t="inlineStr">
        <is>
          <t>Рипол Классик</t>
        </is>
      </c>
      <c r="I1444" s="22" t="n">
        <v>2019</v>
      </c>
      <c r="J1444" s="75" t="inlineStr">
        <is>
          <t>9785386127077</t>
        </is>
      </c>
      <c r="K1444" s="75" t="inlineStr">
        <is>
          <t>Книги</t>
        </is>
      </c>
      <c r="L1444" s="22">
        <f>ROUND(100-(F1446/(M1446/100)),0)</f>
        <v/>
      </c>
      <c r="M1444" s="105" t="n">
        <v>57</v>
      </c>
      <c r="N1444" s="105" t="n">
        <v>50</v>
      </c>
      <c r="O1444" s="20" t="inlineStr">
        <is>
          <t>https://magic-kniga.ru/items/38195</t>
        </is>
      </c>
      <c r="Q1444" s="66" t="inlineStr">
        <is>
          <t>Мало</t>
        </is>
      </c>
      <c r="R1444" s="20" t="n">
        <v>5</v>
      </c>
      <c r="V1444" s="36">
        <f>MATCH(R1446,discounts!A:A)</f>
        <v/>
      </c>
      <c r="W1444" s="36">
        <f>ADDRESS(V1446,$F$7+1,,,"discounts")</f>
        <v/>
      </c>
      <c r="X1444" s="36">
        <f>ROUND(_xlfn.SINGLE(IF(ISNA(_xlfn.SINGLE(IF($F$7=0,0,INDIRECT(W1446)))),0,IF($F$7=0,0,INDIRECT(W1446)))),0)</f>
        <v/>
      </c>
    </row>
    <row r="1445">
      <c r="B1445" s="86" t="n"/>
      <c r="C1445" s="22" t="n">
        <v>38196</v>
      </c>
      <c r="D1445" s="22" t="inlineStr">
        <is>
          <t>Степанова Наталья Ивановна</t>
        </is>
      </c>
      <c r="E1445" s="22" t="inlineStr">
        <is>
          <t>Календарь Семейный календарь на 2020 год</t>
        </is>
      </c>
      <c r="F1445" s="105">
        <f>ROUNDUP(N1447-(N1447/100*X1447),0)</f>
        <v/>
      </c>
      <c r="H1445" s="22" t="inlineStr">
        <is>
          <t>Рипол Классик</t>
        </is>
      </c>
      <c r="I1445" s="22" t="n">
        <v>2019</v>
      </c>
      <c r="J1445" s="75" t="inlineStr">
        <is>
          <t>9785386127053</t>
        </is>
      </c>
      <c r="K1445" s="75" t="inlineStr">
        <is>
          <t>Книги</t>
        </is>
      </c>
      <c r="L1445" s="22">
        <f>ROUND(100-(F1447/(M1447/100)),0)</f>
        <v/>
      </c>
      <c r="M1445" s="105" t="n">
        <v>57</v>
      </c>
      <c r="N1445" s="105" t="n">
        <v>50</v>
      </c>
      <c r="O1445" s="20" t="inlineStr">
        <is>
          <t>https://magic-kniga.ru/items/38196</t>
        </is>
      </c>
      <c r="Q1445" s="66" t="inlineStr">
        <is>
          <t>Мало</t>
        </is>
      </c>
      <c r="R1445" s="20" t="n">
        <v>5</v>
      </c>
      <c r="V1445" s="36">
        <f>MATCH(R1447,discounts!A:A)</f>
        <v/>
      </c>
      <c r="W1445" s="36">
        <f>ADDRESS(V1447,$F$7+1,,,"discounts")</f>
        <v/>
      </c>
      <c r="X1445" s="36">
        <f>ROUND(_xlfn.SINGLE(IF(ISNA(_xlfn.SINGLE(IF($F$7=0,0,INDIRECT(W1447)))),0,IF($F$7=0,0,INDIRECT(W1447)))),0)</f>
        <v/>
      </c>
    </row>
    <row r="1446" ht="15" customHeight="1">
      <c r="B1446" s="88" t="inlineStr">
        <is>
          <t>Магия Славян</t>
        </is>
      </c>
    </row>
    <row r="1447">
      <c r="B1447" s="86" t="n"/>
      <c r="C1447" s="22" t="n">
        <v>39417</v>
      </c>
      <c r="D1447" s="22" t="inlineStr">
        <is>
          <t>Лифантьев Сергей (Скрытимир Волк)</t>
        </is>
      </c>
      <c r="E1447" s="22" t="inlineStr">
        <is>
          <t>Мир языческой сказки Книга 2</t>
        </is>
      </c>
      <c r="F1447" s="105">
        <f>ROUNDUP(N1449-(N1449/100*X1449),0)</f>
        <v/>
      </c>
      <c r="H1447" s="22" t="inlineStr">
        <is>
          <t>Велигор</t>
        </is>
      </c>
      <c r="I1447" s="22" t="n">
        <v>2020</v>
      </c>
      <c r="J1447" s="75" t="inlineStr">
        <is>
          <t>9785888757666</t>
        </is>
      </c>
      <c r="K1447" s="75" t="inlineStr">
        <is>
          <t>Книги</t>
        </is>
      </c>
      <c r="L1447" s="22">
        <f>ROUND(100-(F1449/(M1449/100)),0)</f>
        <v/>
      </c>
      <c r="M1447" s="105" t="n">
        <v>702</v>
      </c>
      <c r="N1447" s="105" t="n">
        <v>611</v>
      </c>
      <c r="O1447" s="20" t="inlineStr">
        <is>
          <t>https://magic-kniga.ru/items/39417</t>
        </is>
      </c>
      <c r="Q1447" s="66" t="inlineStr">
        <is>
          <t>Мало</t>
        </is>
      </c>
      <c r="R1447" s="20" t="n">
        <v>9</v>
      </c>
      <c r="V1447" s="36">
        <f>MATCH(R1449,discounts!A:A)</f>
        <v/>
      </c>
      <c r="W1447" s="36">
        <f>ADDRESS(V1449,$F$7+1,,,"discounts")</f>
        <v/>
      </c>
      <c r="X1447" s="36">
        <f>ROUND(_xlfn.SINGLE(IF(ISNA(_xlfn.SINGLE(IF($F$7=0,0,INDIRECT(W1449)))),0,IF($F$7=0,0,INDIRECT(W1449)))),0)</f>
        <v/>
      </c>
    </row>
    <row r="1448">
      <c r="B1448" s="86" t="n"/>
      <c r="C1448" s="22" t="n">
        <v>27841</v>
      </c>
      <c r="D1448" s="22" t="inlineStr">
        <is>
          <t>Гигов Никола</t>
        </is>
      </c>
      <c r="E1448" s="22" t="inlineStr">
        <is>
          <t>Великий жрец и правитель древних славян. Тайна Орфея</t>
        </is>
      </c>
      <c r="F1448" s="105">
        <f>ROUNDUP(N1450-(N1450/100*X1450),0)</f>
        <v/>
      </c>
      <c r="H1448" s="22" t="inlineStr">
        <is>
          <t>Амрита-русь</t>
        </is>
      </c>
      <c r="I1448" s="22" t="n">
        <v>2019</v>
      </c>
      <c r="J1448" s="75" t="inlineStr">
        <is>
          <t>9785413019276</t>
        </is>
      </c>
      <c r="K1448" s="75" t="inlineStr">
        <is>
          <t>Книги</t>
        </is>
      </c>
      <c r="L1448" s="22">
        <f>ROUND(100-(F1450/(M1450/100)),0)</f>
        <v/>
      </c>
      <c r="M1448" s="105" t="n">
        <v>1110</v>
      </c>
      <c r="N1448" s="105" t="n">
        <v>966</v>
      </c>
      <c r="O1448" s="20" t="inlineStr">
        <is>
          <t>https://magic-kniga.ru/items/27841</t>
        </is>
      </c>
      <c r="Q1448" s="66" t="inlineStr">
        <is>
          <t>Мало</t>
        </is>
      </c>
      <c r="R1448" s="20" t="n">
        <v>3</v>
      </c>
      <c r="V1448" s="36">
        <f>MATCH(R1450,discounts!A:A)</f>
        <v/>
      </c>
      <c r="W1448" s="36">
        <f>ADDRESS(V1450,$F$7+1,,,"discounts")</f>
        <v/>
      </c>
      <c r="X1448" s="36">
        <f>ROUND(_xlfn.SINGLE(IF(ISNA(_xlfn.SINGLE(IF($F$7=0,0,INDIRECT(W1450)))),0,IF($F$7=0,0,INDIRECT(W1450)))),0)</f>
        <v/>
      </c>
    </row>
    <row r="1449">
      <c r="B1449" s="86" t="n"/>
      <c r="C1449" s="22" t="n">
        <v>30800</v>
      </c>
      <c r="D1449" s="22" t="inlineStr">
        <is>
          <t>Жива Божеславна</t>
        </is>
      </c>
      <c r="E1449" s="22" t="inlineStr">
        <is>
          <t>Книга «Кощуны. От древнего мифа до наших дней»</t>
        </is>
      </c>
      <c r="F1449" s="105">
        <f>ROUNDUP(N1451-(N1451/100*X1451),0)</f>
        <v/>
      </c>
      <c r="H1449" s="22" t="inlineStr">
        <is>
          <t>Magic-Kniga</t>
        </is>
      </c>
      <c r="I1449" s="22" t="n">
        <v>2021</v>
      </c>
      <c r="J1449" s="75" t="inlineStr">
        <is>
          <t>9785990953628</t>
        </is>
      </c>
      <c r="K1449" s="75" t="inlineStr">
        <is>
          <t>Книги</t>
        </is>
      </c>
      <c r="L1449" s="22">
        <f>ROUND(100-(F1451/(M1451/100)),0)</f>
        <v/>
      </c>
      <c r="M1449" s="105" t="n">
        <v>560</v>
      </c>
      <c r="N1449" s="105" t="n">
        <v>488</v>
      </c>
      <c r="O1449" s="20" t="inlineStr">
        <is>
          <t>https://magic-kniga.ru/items/30800</t>
        </is>
      </c>
      <c r="P1449" s="22" t="n">
        <v>213</v>
      </c>
      <c r="Q1449" s="66" t="inlineStr">
        <is>
          <t>Больше 10</t>
        </is>
      </c>
      <c r="R1449" s="20" t="n">
        <v>1</v>
      </c>
      <c r="V1449" s="36">
        <f>MATCH(R1451,discounts!A:A)</f>
        <v/>
      </c>
      <c r="W1449" s="36">
        <f>ADDRESS(V1451,$F$7+1,,,"discounts")</f>
        <v/>
      </c>
      <c r="X1449" s="36">
        <f>ROUND(_xlfn.SINGLE(IF(ISNA(_xlfn.SINGLE(IF($F$7=0,0,INDIRECT(W1451)))),0,IF($F$7=0,0,INDIRECT(W1451)))),0)</f>
        <v/>
      </c>
    </row>
    <row r="1450">
      <c r="B1450" s="86" t="n"/>
      <c r="C1450" s="22" t="n">
        <v>30925</v>
      </c>
      <c r="D1450" s="22" t="inlineStr">
        <is>
          <t>Крючкова Ольга</t>
        </is>
      </c>
      <c r="E1450" s="22" t="inlineStr">
        <is>
          <t>Магия исцеляющего слова. Старинные русские заговоры, заклинания, обереги и молитвы</t>
        </is>
      </c>
      <c r="F1450" s="105">
        <f>ROUNDUP(N1452-(N1452/100*X1452),0)</f>
        <v/>
      </c>
      <c r="H1450" s="22" t="inlineStr">
        <is>
          <t>Велигор</t>
        </is>
      </c>
      <c r="I1450" s="22" t="n">
        <v>2017</v>
      </c>
      <c r="J1450" s="75" t="inlineStr">
        <is>
          <t>9785888755235</t>
        </is>
      </c>
      <c r="K1450" s="75" t="inlineStr">
        <is>
          <t>Книги</t>
        </is>
      </c>
      <c r="L1450" s="22">
        <f>ROUND(100-(F1452/(M1452/100)),0)</f>
        <v/>
      </c>
      <c r="M1450" s="105" t="n">
        <v>956</v>
      </c>
      <c r="N1450" s="105" t="n">
        <v>832</v>
      </c>
      <c r="O1450" s="20" t="inlineStr">
        <is>
          <t>https://magic-kniga.ru/items/30925</t>
        </is>
      </c>
      <c r="Q1450" s="66" t="inlineStr">
        <is>
          <t>Мало</t>
        </is>
      </c>
      <c r="R1450" s="20" t="n">
        <v>6</v>
      </c>
      <c r="V1450" s="36">
        <f>MATCH(R1452,discounts!A:A)</f>
        <v/>
      </c>
      <c r="W1450" s="36">
        <f>ADDRESS(V1452,$F$7+1,,,"discounts")</f>
        <v/>
      </c>
      <c r="X1450" s="36">
        <f>ROUND(_xlfn.SINGLE(IF(ISNA(_xlfn.SINGLE(IF($F$7=0,0,INDIRECT(W1452)))),0,IF($F$7=0,0,INDIRECT(W1452)))),0)</f>
        <v/>
      </c>
    </row>
    <row r="1451" ht="15" customHeight="1">
      <c r="B1451" s="88" t="inlineStr">
        <is>
          <t>Магия Египта</t>
        </is>
      </c>
    </row>
    <row r="1452">
      <c r="B1452" s="86" t="n"/>
      <c r="C1452" s="22" t="n">
        <v>32306</v>
      </c>
      <c r="D1452" s="22" t="inlineStr">
        <is>
          <t>Лединский Николай</t>
        </is>
      </c>
      <c r="E1452" s="22" t="inlineStr">
        <is>
          <t>За советом к мумии</t>
        </is>
      </c>
      <c r="F1452" s="105">
        <f>ROUNDUP(N1454-(N1454/100*X1454),0)</f>
        <v/>
      </c>
      <c r="H1452" s="22" t="inlineStr">
        <is>
          <t>Ольга</t>
        </is>
      </c>
      <c r="I1452" s="22" t="n">
        <v>1999</v>
      </c>
      <c r="J1452" s="75" t="inlineStr">
        <is>
          <t>2100000323067</t>
        </is>
      </c>
      <c r="K1452" s="75" t="inlineStr">
        <is>
          <t>Книги</t>
        </is>
      </c>
      <c r="L1452" s="22">
        <f>ROUND(100-(F1454/(M1454/100)),0)</f>
        <v/>
      </c>
      <c r="M1452" s="105" t="n">
        <v>539</v>
      </c>
      <c r="N1452" s="105" t="n">
        <v>469</v>
      </c>
      <c r="O1452" s="20" t="inlineStr">
        <is>
          <t>https://magic-kniga.ru/items/32306</t>
        </is>
      </c>
      <c r="Q1452" s="66" t="inlineStr">
        <is>
          <t>Больше 10</t>
        </is>
      </c>
      <c r="R1452" s="20" t="n">
        <v>3</v>
      </c>
      <c r="V1452" s="36">
        <f>MATCH(R1454,discounts!A:A)</f>
        <v/>
      </c>
      <c r="W1452" s="36">
        <f>ADDRESS(V1454,$F$7+1,,,"discounts")</f>
        <v/>
      </c>
      <c r="X1452" s="36">
        <f>ROUND(IF(ISNA(IF($F$7=0,0,INDIRECT(W1454))),0,IF($F$7=0,0,INDIRECT(W1454))),0)</f>
        <v/>
      </c>
    </row>
    <row r="1453" ht="15" customHeight="1">
      <c r="B1453" s="88" t="inlineStr">
        <is>
          <t>Трансерфинг реальности</t>
        </is>
      </c>
    </row>
    <row r="1454">
      <c r="B1454" s="86" t="n"/>
      <c r="C1454" s="22" t="n">
        <v>32786</v>
      </c>
      <c r="D1454" s="22" t="inlineStr">
        <is>
          <t>Диамандис Питер</t>
        </is>
      </c>
      <c r="E1454" s="22" t="inlineStr">
        <is>
          <t>Изобилие. Будущее будет лучше, чем вы думаете</t>
        </is>
      </c>
      <c r="F1454" s="105">
        <f>ROUNDUP(N1456-(N1456/100*X1456),0)</f>
        <v/>
      </c>
      <c r="H1454" s="22" t="inlineStr">
        <is>
          <t>АСТ</t>
        </is>
      </c>
      <c r="I1454" s="22" t="n">
        <v>2018</v>
      </c>
      <c r="J1454" s="75" t="inlineStr">
        <is>
          <t>9785170842681</t>
        </is>
      </c>
      <c r="K1454" s="75" t="inlineStr">
        <is>
          <t>Книги</t>
        </is>
      </c>
      <c r="L1454" s="22">
        <f>ROUND(100-(F1456/(M1456/100)),0)</f>
        <v/>
      </c>
      <c r="M1454" s="105" t="n">
        <v>1498</v>
      </c>
      <c r="N1454" s="105" t="n">
        <v>1304</v>
      </c>
      <c r="O1454" s="20" t="inlineStr">
        <is>
          <t>https://magic-kniga.ru/items/32786</t>
        </is>
      </c>
      <c r="Q1454" s="66" t="inlineStr">
        <is>
          <t>Мало</t>
        </is>
      </c>
      <c r="R1454" s="20" t="n">
        <v>5</v>
      </c>
      <c r="V1454" s="36">
        <f>MATCH(R1456,discounts!A:A)</f>
        <v/>
      </c>
      <c r="W1454" s="36">
        <f>ADDRESS(V1456,$F$7+1,,,"discounts")</f>
        <v/>
      </c>
      <c r="X1454" s="36">
        <f>ROUND(_xlfn.SINGLE(IF(ISNA(_xlfn.SINGLE(IF($F$7=0,0,INDIRECT(W1456)))),0,IF($F$7=0,0,INDIRECT(W1456)))),0)</f>
        <v/>
      </c>
    </row>
    <row r="1455">
      <c r="B1455" s="86" t="n"/>
      <c r="C1455" s="22" t="n">
        <v>30919</v>
      </c>
      <c r="D1455" s="22" t="inlineStr">
        <is>
          <t>Алексеева Диана</t>
        </is>
      </c>
      <c r="E1455" s="22" t="inlineStr">
        <is>
          <t>Найди в себе богиню и перепиши сценарий своей жизни</t>
        </is>
      </c>
      <c r="F1455" s="105">
        <f>ROUNDUP(N1457-(N1457/100*X1457),0)</f>
        <v/>
      </c>
      <c r="H1455" s="22" t="inlineStr">
        <is>
          <t>Весь</t>
        </is>
      </c>
      <c r="I1455" s="22" t="n">
        <v>2017</v>
      </c>
      <c r="J1455" s="75" t="inlineStr">
        <is>
          <t>9785957330400</t>
        </is>
      </c>
      <c r="K1455" s="75" t="inlineStr">
        <is>
          <t>Книги</t>
        </is>
      </c>
      <c r="L1455" s="22">
        <f>ROUND(100-(F1457/(M1457/100)),0)</f>
        <v/>
      </c>
      <c r="M1455" s="105" t="n">
        <v>692</v>
      </c>
      <c r="N1455" s="105" t="n">
        <v>603</v>
      </c>
      <c r="O1455" s="20" t="inlineStr">
        <is>
          <t>https://magic-kniga.ru/items/30919</t>
        </is>
      </c>
      <c r="Q1455" s="66" t="inlineStr">
        <is>
          <t>Мало</t>
        </is>
      </c>
      <c r="R1455" s="20" t="n">
        <v>2</v>
      </c>
      <c r="V1455" s="36">
        <f>MATCH(R1457,discounts!A:A)</f>
        <v/>
      </c>
      <c r="W1455" s="36">
        <f>ADDRESS(V1457,$F$7+1,,,"discounts")</f>
        <v/>
      </c>
      <c r="X1455" s="36">
        <f>ROUND(_xlfn.SINGLE(IF(ISNA(_xlfn.SINGLE(IF($F$7=0,0,INDIRECT(W1457)))),0,IF($F$7=0,0,INDIRECT(W1457)))),0)</f>
        <v/>
      </c>
    </row>
    <row r="1456">
      <c r="B1456" s="86" t="n"/>
      <c r="C1456" s="22" t="n">
        <v>26719</v>
      </c>
      <c r="D1456" s="22" t="inlineStr">
        <is>
          <t>Верещагин Александр</t>
        </is>
      </c>
      <c r="E1456" s="22" t="inlineStr">
        <is>
          <t>Сила привычек. Как стать по-настоящему успешным</t>
        </is>
      </c>
      <c r="F1456" s="105">
        <f>ROUNDUP(N1458-(N1458/100*X1458),0)</f>
        <v/>
      </c>
      <c r="H1456" s="22" t="inlineStr">
        <is>
          <t>Весь</t>
        </is>
      </c>
      <c r="I1456" s="22" t="n">
        <v>2016</v>
      </c>
      <c r="J1456" s="75" t="inlineStr">
        <is>
          <t>9785957331216</t>
        </is>
      </c>
      <c r="K1456" s="75" t="inlineStr">
        <is>
          <t>Книги</t>
        </is>
      </c>
      <c r="L1456" s="22">
        <f>ROUND(100-(F1458/(M1458/100)),0)</f>
        <v/>
      </c>
      <c r="M1456" s="105" t="n">
        <v>1161</v>
      </c>
      <c r="N1456" s="105" t="n">
        <v>1011</v>
      </c>
      <c r="O1456" s="20" t="inlineStr">
        <is>
          <t>https://magic-kniga.ru/items/26719</t>
        </is>
      </c>
      <c r="Q1456" s="66" t="inlineStr">
        <is>
          <t>Мало</t>
        </is>
      </c>
      <c r="R1456" s="20" t="n">
        <v>5</v>
      </c>
      <c r="V1456" s="36">
        <f>MATCH(R1458,discounts!A:A)</f>
        <v/>
      </c>
      <c r="W1456" s="36">
        <f>ADDRESS(V1458,$F$7+1,,,"discounts")</f>
        <v/>
      </c>
      <c r="X1456" s="36">
        <f>ROUND(_xlfn.SINGLE(IF(ISNA(_xlfn.SINGLE(IF($F$7=0,0,INDIRECT(W1458)))),0,IF($F$7=0,0,INDIRECT(W1458)))),0)</f>
        <v/>
      </c>
    </row>
    <row r="1457">
      <c r="B1457" s="86" t="n"/>
      <c r="C1457" s="22" t="n">
        <v>29419</v>
      </c>
      <c r="D1457" s="22" t="inlineStr">
        <is>
          <t>Аренс Полина</t>
        </is>
      </c>
      <c r="E1457" s="22" t="inlineStr">
        <is>
          <t>10 Шагов к изобилию</t>
        </is>
      </c>
      <c r="F1457" s="105">
        <f>ROUNDUP(N1459-(N1459/100*X1459),0)</f>
        <v/>
      </c>
      <c r="H1457" s="22" t="inlineStr">
        <is>
          <t>Велигор</t>
        </is>
      </c>
      <c r="I1457" s="22" t="n">
        <v>2017</v>
      </c>
      <c r="J1457" s="75" t="inlineStr">
        <is>
          <t>9785888754771</t>
        </is>
      </c>
      <c r="K1457" s="75" t="inlineStr">
        <is>
          <t>Книги</t>
        </is>
      </c>
      <c r="L1457" s="22">
        <f>ROUND(100-(F1459/(M1459/100)),0)</f>
        <v/>
      </c>
      <c r="M1457" s="105" t="n">
        <v>272</v>
      </c>
      <c r="N1457" s="105" t="n">
        <v>237</v>
      </c>
      <c r="O1457" s="20" t="inlineStr">
        <is>
          <t>https://magic-kniga.ru/items/29419</t>
        </is>
      </c>
      <c r="Q1457" s="66" t="inlineStr">
        <is>
          <t>Мало</t>
        </is>
      </c>
      <c r="R1457" s="20" t="n">
        <v>6</v>
      </c>
      <c r="V1457" s="36">
        <f>MATCH(R1459,discounts!A:A)</f>
        <v/>
      </c>
      <c r="W1457" s="36">
        <f>ADDRESS(V1459,$F$7+1,,,"discounts")</f>
        <v/>
      </c>
      <c r="X1457" s="36">
        <f>ROUND(_xlfn.SINGLE(IF(ISNA(_xlfn.SINGLE(IF($F$7=0,0,INDIRECT(W1459)))),0,IF($F$7=0,0,INDIRECT(W1459)))),0)</f>
        <v/>
      </c>
    </row>
    <row r="1458" ht="15" customHeight="1">
      <c r="B1458" s="88" t="inlineStr">
        <is>
          <t>Викка</t>
        </is>
      </c>
    </row>
    <row r="1459">
      <c r="B1459" s="86" t="n"/>
      <c r="C1459" s="22" t="n">
        <v>26514</v>
      </c>
      <c r="D1459" s="22" t="inlineStr">
        <is>
          <t>Дуган Эллен</t>
        </is>
      </c>
      <c r="E1459" s="22" t="inlineStr">
        <is>
          <t>7 дней магии. Ритуалы, медитации, рецепты, тайны</t>
        </is>
      </c>
      <c r="F1459" s="105">
        <f>ROUNDUP(N1461-(N1461/100*X1461),0)</f>
        <v/>
      </c>
      <c r="H1459" s="22" t="inlineStr">
        <is>
          <t>Весь</t>
        </is>
      </c>
      <c r="I1459" s="22" t="n">
        <v>2016</v>
      </c>
      <c r="J1459" s="75" t="inlineStr">
        <is>
          <t>9785957328599</t>
        </is>
      </c>
      <c r="K1459" s="75" t="inlineStr">
        <is>
          <t>Книги</t>
        </is>
      </c>
      <c r="L1459" s="22">
        <f>ROUND(100-(F1461/(M1461/100)),0)</f>
        <v/>
      </c>
      <c r="M1459" s="105" t="n">
        <v>552</v>
      </c>
      <c r="N1459" s="105" t="n">
        <v>481</v>
      </c>
      <c r="O1459" s="20" t="inlineStr">
        <is>
          <t>https://magic-kniga.ru/items/26514</t>
        </is>
      </c>
      <c r="Q1459" s="66" t="inlineStr">
        <is>
          <t>Мало</t>
        </is>
      </c>
      <c r="R1459" s="20" t="n">
        <v>3</v>
      </c>
      <c r="V1459" s="36">
        <f>MATCH(R1461,discounts!A:A)</f>
        <v/>
      </c>
      <c r="W1459" s="36">
        <f>ADDRESS(V1461,$F$7+1,,,"discounts")</f>
        <v/>
      </c>
      <c r="X1459" s="36">
        <f>ROUND(IF(ISNA(IF($F$7=0,0,INDIRECT(W1461))),0,IF($F$7=0,0,INDIRECT(W1461))),0)</f>
        <v/>
      </c>
    </row>
    <row r="1460">
      <c r="B1460" s="86" t="n"/>
      <c r="C1460" s="22" t="n">
        <v>29039</v>
      </c>
      <c r="D1460" s="22" t="inlineStr">
        <is>
          <t>Саргсян Арабо</t>
        </is>
      </c>
      <c r="E1460" s="22" t="inlineStr">
        <is>
          <t>Книга «Круг Года: викканские праздники, их атрибуты и значение»</t>
        </is>
      </c>
      <c r="F1460" s="105">
        <f>ROUNDUP(N1462-(N1462/100*X1462),0)</f>
        <v/>
      </c>
      <c r="H1460" s="22" t="inlineStr">
        <is>
          <t>Весь</t>
        </is>
      </c>
      <c r="I1460" s="22" t="n">
        <v>2017</v>
      </c>
      <c r="J1460" s="75" t="inlineStr">
        <is>
          <t>9785957331643</t>
        </is>
      </c>
      <c r="K1460" s="75" t="inlineStr">
        <is>
          <t>Книги</t>
        </is>
      </c>
      <c r="L1460" s="22">
        <f>ROUND(100-(F1462/(M1462/100)),0)</f>
        <v/>
      </c>
      <c r="M1460" s="105" t="n">
        <v>516</v>
      </c>
      <c r="N1460" s="105" t="n">
        <v>449</v>
      </c>
      <c r="O1460" s="20" t="inlineStr">
        <is>
          <t>https://magic-kniga.ru/items/29039</t>
        </is>
      </c>
      <c r="Q1460" s="66" t="inlineStr">
        <is>
          <t>Мало</t>
        </is>
      </c>
      <c r="R1460" s="20" t="n">
        <v>3</v>
      </c>
      <c r="V1460" s="36">
        <f>MATCH(R1462,discounts!A:A)</f>
        <v/>
      </c>
      <c r="W1460" s="36">
        <f>ADDRESS(V1462,$F$7+1,,,"discounts")</f>
        <v/>
      </c>
      <c r="X1460" s="36">
        <f>ROUND(IF(ISNA(IF($F$7=0,0,INDIRECT(W1462))),0,IF($F$7=0,0,INDIRECT(W1462))),0)</f>
        <v/>
      </c>
    </row>
    <row r="1461">
      <c r="B1461" s="86" t="n"/>
      <c r="C1461" s="22" t="n">
        <v>38990</v>
      </c>
      <c r="E1461" s="22" t="inlineStr">
        <is>
          <t>Доступное руководство для гадания на Ведьминых рунах</t>
        </is>
      </c>
      <c r="F1461" s="105">
        <f>ROUNDUP(N1463-(N1463/100*X1463),0)</f>
        <v/>
      </c>
      <c r="H1461" s="22" t="inlineStr">
        <is>
          <t>Magic-Kniga</t>
        </is>
      </c>
      <c r="I1461" s="22" t="n">
        <v>2020</v>
      </c>
      <c r="J1461" s="75" t="inlineStr">
        <is>
          <t>9785604395301</t>
        </is>
      </c>
      <c r="K1461" s="75" t="inlineStr">
        <is>
          <t>Книги</t>
        </is>
      </c>
      <c r="L1461" s="22">
        <f>ROUND(100-(F1463/(M1463/100)),0)</f>
        <v/>
      </c>
      <c r="M1461" s="105" t="n">
        <v>335</v>
      </c>
      <c r="N1461" s="105" t="n">
        <v>292</v>
      </c>
      <c r="O1461" s="20" t="inlineStr">
        <is>
          <t>https://magic-kniga.ru/items/38990</t>
        </is>
      </c>
      <c r="P1461" s="22" t="n">
        <v>248</v>
      </c>
      <c r="Q1461" s="66" t="inlineStr">
        <is>
          <t>Больше 10</t>
        </is>
      </c>
      <c r="R1461" s="20" t="n">
        <v>1</v>
      </c>
      <c r="V1461" s="36">
        <f>MATCH(R1463,discounts!A:A)</f>
        <v/>
      </c>
      <c r="W1461" s="36">
        <f>ADDRESS(V1463,$F$7+1,,,"discounts")</f>
        <v/>
      </c>
      <c r="X1461" s="36">
        <f>ROUND(IF(ISNA(IF($F$7=0,0,INDIRECT(W1463))),0,IF($F$7=0,0,INDIRECT(W1463))),0)</f>
        <v/>
      </c>
    </row>
    <row r="1462">
      <c r="B1462" s="86" t="n"/>
      <c r="C1462" s="22" t="n">
        <v>39649</v>
      </c>
      <c r="D1462" s="22" t="inlineStr">
        <is>
          <t>Фейривульф Сторм</t>
        </is>
      </c>
      <c r="E1462" s="22" t="inlineStr">
        <is>
          <t>Комплект: Спиритический оракул тотемов + Книга «На границе миров»</t>
        </is>
      </c>
      <c r="F1462" s="105">
        <f>ROUNDUP(N1464-(N1464/100*X1464),0)</f>
        <v/>
      </c>
      <c r="H1462" s="22" t="inlineStr">
        <is>
          <t>Весь</t>
        </is>
      </c>
      <c r="I1462" s="22" t="n">
        <v>2020</v>
      </c>
      <c r="J1462" s="75" t="inlineStr">
        <is>
          <t>9785944364609</t>
        </is>
      </c>
      <c r="K1462" s="75" t="inlineStr">
        <is>
          <t>Книги</t>
        </is>
      </c>
      <c r="L1462" s="22">
        <f>ROUND(100-(F1464/(M1464/100)),0)</f>
        <v/>
      </c>
      <c r="M1462" s="105" t="n">
        <v>2666</v>
      </c>
      <c r="N1462" s="105" t="n">
        <v>2320</v>
      </c>
      <c r="O1462" s="20" t="inlineStr">
        <is>
          <t>https://magic-kniga.ru/items/39649</t>
        </is>
      </c>
      <c r="Q1462" s="66" t="inlineStr">
        <is>
          <t>Мало</t>
        </is>
      </c>
      <c r="R1462" s="20" t="n">
        <v>3</v>
      </c>
      <c r="V1462" s="36">
        <f>MATCH(R1464,discounts!A:A)</f>
        <v/>
      </c>
      <c r="W1462" s="36">
        <f>ADDRESS(V1464,$F$7+1,,,"discounts")</f>
        <v/>
      </c>
      <c r="X1462" s="36">
        <f>ROUND(IF(ISNA(IF($F$7=0,0,INDIRECT(W1464))),0,IF($F$7=0,0,INDIRECT(W1464))),0)</f>
        <v/>
      </c>
    </row>
    <row r="1463">
      <c r="B1463" s="86" t="n"/>
      <c r="C1463" s="22" t="n">
        <v>39687</v>
      </c>
      <c r="D1463" s="22" t="inlineStr">
        <is>
          <t>Фейривульф Сторм</t>
        </is>
      </c>
      <c r="E1463" s="22" t="inlineStr">
        <is>
          <t>Запретные тайны волшебного колдовства</t>
        </is>
      </c>
      <c r="F1463" s="105">
        <f>ROUNDUP(N1465-(N1465/100*X1465),0)</f>
        <v/>
      </c>
      <c r="H1463" s="22" t="inlineStr">
        <is>
          <t>Весь</t>
        </is>
      </c>
      <c r="I1463" s="22" t="n">
        <v>2019</v>
      </c>
      <c r="J1463" s="75" t="inlineStr">
        <is>
          <t>9785957335153</t>
        </is>
      </c>
      <c r="K1463" s="75" t="inlineStr">
        <is>
          <t>Книги</t>
        </is>
      </c>
      <c r="L1463" s="22">
        <f>ROUND(100-(F1465/(M1465/100)),0)</f>
        <v/>
      </c>
      <c r="M1463" s="105" t="n">
        <v>1910</v>
      </c>
      <c r="N1463" s="105" t="n">
        <v>1662</v>
      </c>
      <c r="O1463" s="20" t="inlineStr">
        <is>
          <t>https://magic-kniga.ru/items/39687</t>
        </is>
      </c>
      <c r="Q1463" s="66" t="inlineStr">
        <is>
          <t>Мало</t>
        </is>
      </c>
      <c r="R1463" s="20" t="n">
        <v>3</v>
      </c>
      <c r="S1463" s="22" t="n">
        <v>16</v>
      </c>
      <c r="V1463" s="36">
        <f>MATCH(R1465,discounts!A:A)</f>
        <v/>
      </c>
      <c r="W1463" s="36">
        <f>ADDRESS(V1465,$F$7+1,,,"discounts")</f>
        <v/>
      </c>
      <c r="X1463" s="36">
        <f>ROUND(IF(ISNA(IF($F$7=0,0,INDIRECT(W1465))),0,IF($F$7=0,0,INDIRECT(W1465))),0)</f>
        <v/>
      </c>
    </row>
    <row r="1464">
      <c r="B1464" s="86" t="n"/>
      <c r="C1464" s="22" t="n">
        <v>37373</v>
      </c>
      <c r="D1464" s="22" t="inlineStr">
        <is>
          <t>Каннингем Скотт</t>
        </is>
      </c>
      <c r="E1464" s="22" t="inlineStr">
        <is>
          <t>Образ магии от Каннингема. Сборник статей и заклинаний</t>
        </is>
      </c>
      <c r="F1464" s="105">
        <f>ROUNDUP(N1466-(N1466/100*X1466),0)</f>
        <v/>
      </c>
      <c r="H1464" s="22" t="inlineStr">
        <is>
          <t>Весь</t>
        </is>
      </c>
      <c r="I1464" s="22" t="n">
        <v>2019</v>
      </c>
      <c r="J1464" s="75" t="inlineStr">
        <is>
          <t>9785957335122</t>
        </is>
      </c>
      <c r="K1464" s="75" t="inlineStr">
        <is>
          <t>Книги</t>
        </is>
      </c>
      <c r="L1464" s="22">
        <f>ROUND(100-(F1466/(M1466/100)),0)</f>
        <v/>
      </c>
      <c r="M1464" s="105" t="n">
        <v>855</v>
      </c>
      <c r="N1464" s="105" t="n">
        <v>744</v>
      </c>
      <c r="O1464" s="20" t="inlineStr">
        <is>
          <t>https://magic-kniga.ru/items/37373</t>
        </is>
      </c>
      <c r="Q1464" s="66" t="inlineStr">
        <is>
          <t>Мало</t>
        </is>
      </c>
      <c r="R1464" s="20" t="n">
        <v>3</v>
      </c>
      <c r="S1464" s="22" t="n">
        <v>16</v>
      </c>
      <c r="V1464" s="36">
        <f>MATCH(R1466,discounts!A:A)</f>
        <v/>
      </c>
      <c r="W1464" s="36">
        <f>ADDRESS(V1466,$F$7+1,,,"discounts")</f>
        <v/>
      </c>
      <c r="X1464" s="36">
        <f>ROUND(IF(ISNA(IF($F$7=0,0,INDIRECT(W1466))),0,IF($F$7=0,0,INDIRECT(W1466))),0)</f>
        <v/>
      </c>
    </row>
    <row r="1465">
      <c r="B1465" s="86" t="n"/>
      <c r="C1465" s="22" t="n">
        <v>31503</v>
      </c>
      <c r="D1465" s="22" t="inlineStr">
        <is>
          <t>Нэа</t>
        </is>
      </c>
      <c r="E1465" s="22" t="inlineStr">
        <is>
          <t>Я жрец. Практикум по жречеству в Викке</t>
        </is>
      </c>
      <c r="F1465" s="105">
        <f>ROUNDUP(N1467-(N1467/100*X1467),0)</f>
        <v/>
      </c>
      <c r="H1465" s="22" t="inlineStr">
        <is>
          <t>Весь</t>
        </is>
      </c>
      <c r="I1465" s="22" t="n">
        <v>2018</v>
      </c>
      <c r="J1465" s="75" t="inlineStr">
        <is>
          <t>9785957332770</t>
        </is>
      </c>
      <c r="K1465" s="75" t="inlineStr">
        <is>
          <t>Книги</t>
        </is>
      </c>
      <c r="L1465" s="22">
        <f>ROUND(100-(F1467/(M1467/100)),0)</f>
        <v/>
      </c>
      <c r="M1465" s="105" t="n">
        <v>920</v>
      </c>
      <c r="N1465" s="105" t="n">
        <v>801</v>
      </c>
      <c r="O1465" s="20" t="inlineStr">
        <is>
          <t>https://magic-kniga.ru/items/31503</t>
        </is>
      </c>
      <c r="Q1465" s="66" t="inlineStr">
        <is>
          <t>Мало</t>
        </is>
      </c>
      <c r="R1465" s="20" t="n">
        <v>2</v>
      </c>
      <c r="V1465" s="36">
        <f>MATCH(R1467,discounts!A:A)</f>
        <v/>
      </c>
      <c r="W1465" s="36">
        <f>ADDRESS(V1467,$F$7+1,,,"discounts")</f>
        <v/>
      </c>
      <c r="X1465" s="36">
        <f>ROUND(IF(ISNA(IF($F$7=0,0,INDIRECT(W1467))),0,IF($F$7=0,0,INDIRECT(W1467))),0)</f>
        <v/>
      </c>
    </row>
    <row r="1466" ht="15" customHeight="1">
      <c r="B1466" s="88" t="inlineStr">
        <is>
          <t>Аюрведа</t>
        </is>
      </c>
    </row>
    <row r="1467">
      <c r="B1467" s="86" t="n"/>
      <c r="C1467" s="22" t="n">
        <v>37067</v>
      </c>
      <c r="D1467" s="22" t="inlineStr">
        <is>
          <t>Козионова А.</t>
        </is>
      </c>
      <c r="E1467" s="22" t="inlineStr">
        <is>
          <t>Ведическая кулинария для современных хозяек</t>
        </is>
      </c>
      <c r="F1467" s="105">
        <f>ROUNDUP(N1469-(N1469/100*X1469),0)</f>
        <v/>
      </c>
      <c r="H1467" s="22" t="inlineStr">
        <is>
          <t>Философская Книга</t>
        </is>
      </c>
      <c r="I1467" s="22" t="n">
        <v>2018</v>
      </c>
      <c r="J1467" s="75" t="inlineStr">
        <is>
          <t>9785820504945</t>
        </is>
      </c>
      <c r="K1467" s="75" t="inlineStr">
        <is>
          <t>Книги</t>
        </is>
      </c>
      <c r="L1467" s="22">
        <f>ROUND(100-(F1469/(M1469/100)),0)</f>
        <v/>
      </c>
      <c r="M1467" s="105" t="n">
        <v>170</v>
      </c>
      <c r="N1467" s="105" t="n">
        <v>148</v>
      </c>
      <c r="O1467" s="20" t="inlineStr">
        <is>
          <t>https://magic-kniga.ru/items/37067</t>
        </is>
      </c>
      <c r="Q1467" s="66" t="inlineStr">
        <is>
          <t>Мало</t>
        </is>
      </c>
      <c r="R1467" s="20" t="n">
        <v>5</v>
      </c>
      <c r="V1467" s="36">
        <f>MATCH(R1469,discounts!A:A)</f>
        <v/>
      </c>
      <c r="W1467" s="36">
        <f>ADDRESS(V1469,$F$7+1,,,"discounts")</f>
        <v/>
      </c>
      <c r="X1467" s="36">
        <f>ROUND(IF(ISNA(IF($F$7=0,0,INDIRECT(W1469))),0,IF($F$7=0,0,INDIRECT(W1469))),0)</f>
        <v/>
      </c>
    </row>
    <row r="1468" ht="15" customHeight="1">
      <c r="B1468" s="88" t="inlineStr">
        <is>
          <t>Медитации</t>
        </is>
      </c>
    </row>
    <row r="1469">
      <c r="B1469" s="86" t="n"/>
      <c r="C1469" s="22" t="n">
        <v>36800</v>
      </c>
      <c r="D1469" s="22" t="inlineStr">
        <is>
          <t>Клара Кошкина</t>
        </is>
      </c>
      <c r="E1469" s="22" t="inlineStr">
        <is>
          <t>Практика медитаций. Каменные истории</t>
        </is>
      </c>
      <c r="F1469" s="105">
        <f>ROUNDUP(N1471-(N1471/100*X1471),0)</f>
        <v/>
      </c>
      <c r="H1469" s="22" t="inlineStr">
        <is>
          <t>Magic-Kniga</t>
        </is>
      </c>
      <c r="I1469" s="22" t="n">
        <v>2019</v>
      </c>
      <c r="J1469" s="75" t="inlineStr">
        <is>
          <t>9785604282243</t>
        </is>
      </c>
      <c r="K1469" s="75" t="inlineStr">
        <is>
          <t>Книги</t>
        </is>
      </c>
      <c r="L1469" s="22">
        <f>ROUND(100-(F1471/(M1471/100)),0)</f>
        <v/>
      </c>
      <c r="M1469" s="105" t="n">
        <v>447</v>
      </c>
      <c r="N1469" s="105" t="n">
        <v>389</v>
      </c>
      <c r="O1469" s="20" t="inlineStr">
        <is>
          <t>https://magic-kniga.ru/items/36800</t>
        </is>
      </c>
      <c r="P1469" s="22" t="n">
        <v>164</v>
      </c>
      <c r="Q1469" s="66" t="inlineStr">
        <is>
          <t>Больше 10</t>
        </is>
      </c>
      <c r="R1469" s="20" t="n">
        <v>1</v>
      </c>
      <c r="V1469" s="36">
        <f>MATCH(R1471,discounts!A:A)</f>
        <v/>
      </c>
      <c r="W1469" s="36">
        <f>ADDRESS(V1471,$F$7+1,,,"discounts")</f>
        <v/>
      </c>
      <c r="X1469" s="36">
        <f>ROUND(IF(ISNA(IF($F$7=0,0,INDIRECT(W1471))),0,IF($F$7=0,0,INDIRECT(W1471))),0)</f>
        <v/>
      </c>
    </row>
    <row r="1470">
      <c r="B1470" s="86" t="n"/>
      <c r="C1470" s="22" t="n">
        <v>36866</v>
      </c>
      <c r="D1470" s="22" t="inlineStr">
        <is>
          <t>Джонас Катрин</t>
        </is>
      </c>
      <c r="E1470" s="22" t="inlineStr">
        <is>
          <t>Путь воды. Женщины медитируют иначе</t>
        </is>
      </c>
      <c r="F1470" s="105">
        <f>ROUNDUP(N1472-(N1472/100*X1472),0)</f>
        <v/>
      </c>
      <c r="H1470" s="22" t="inlineStr">
        <is>
          <t>Весь</t>
        </is>
      </c>
      <c r="I1470" s="22" t="n">
        <v>2019</v>
      </c>
      <c r="J1470" s="75" t="inlineStr">
        <is>
          <t>9785957334750</t>
        </is>
      </c>
      <c r="K1470" s="75" t="inlineStr">
        <is>
          <t>Книги</t>
        </is>
      </c>
      <c r="L1470" s="22">
        <f>ROUND(100-(F1472/(M1472/100)),0)</f>
        <v/>
      </c>
      <c r="M1470" s="105" t="n">
        <v>447</v>
      </c>
      <c r="N1470" s="105" t="n">
        <v>389</v>
      </c>
      <c r="O1470" s="20" t="inlineStr">
        <is>
          <t>https://magic-kniga.ru/items/36866</t>
        </is>
      </c>
      <c r="Q1470" s="66" t="inlineStr">
        <is>
          <t>Мало</t>
        </is>
      </c>
      <c r="R1470" s="20" t="n">
        <v>3</v>
      </c>
      <c r="S1470" s="22" t="n">
        <v>16</v>
      </c>
      <c r="V1470" s="36">
        <f>MATCH(R1472,discounts!A:A)</f>
        <v/>
      </c>
      <c r="W1470" s="36">
        <f>ADDRESS(V1472,$F$7+1,,,"discounts")</f>
        <v/>
      </c>
      <c r="X1470" s="36">
        <f>ROUND(IF(ISNA(IF($F$7=0,0,INDIRECT(W1472))),0,IF($F$7=0,0,INDIRECT(W1472))),0)</f>
        <v/>
      </c>
    </row>
    <row r="1471">
      <c r="B1471" s="86" t="n"/>
      <c r="C1471" s="22" t="n">
        <v>38283</v>
      </c>
      <c r="D1471" s="22" t="inlineStr">
        <is>
          <t>Премал Дэва</t>
        </is>
      </c>
      <c r="E1471" s="22" t="inlineStr">
        <is>
          <t>Магия мантр</t>
        </is>
      </c>
      <c r="F1471" s="105">
        <f>ROUNDUP(N1473-(N1473/100*X1473),0)</f>
        <v/>
      </c>
      <c r="H1471" s="22" t="inlineStr">
        <is>
          <t>Эксмо пресс</t>
        </is>
      </c>
      <c r="I1471" s="22" t="n">
        <v>2019</v>
      </c>
      <c r="J1471" s="75" t="inlineStr">
        <is>
          <t>9785041032548</t>
        </is>
      </c>
      <c r="K1471" s="75" t="inlineStr">
        <is>
          <t>Книги</t>
        </is>
      </c>
      <c r="L1471" s="22">
        <f>ROUND(100-(F1473/(M1473/100)),0)</f>
        <v/>
      </c>
      <c r="M1471" s="105" t="n">
        <v>831</v>
      </c>
      <c r="N1471" s="105" t="n">
        <v>723</v>
      </c>
      <c r="O1471" s="20" t="inlineStr">
        <is>
          <t>https://magic-kniga.ru/items/38283</t>
        </is>
      </c>
      <c r="Q1471" s="66" t="inlineStr">
        <is>
          <t>Мало</t>
        </is>
      </c>
      <c r="R1471" s="20" t="n">
        <v>5</v>
      </c>
      <c r="V1471" s="36">
        <f>MATCH(R1473,discounts!A:A)</f>
        <v/>
      </c>
      <c r="W1471" s="36">
        <f>ADDRESS(V1473,$F$7+1,,,"discounts")</f>
        <v/>
      </c>
      <c r="X1471" s="36">
        <f>ROUND(IF(ISNA(IF($F$7=0,0,INDIRECT(W1473))),0,IF($F$7=0,0,INDIRECT(W1473))),0)</f>
        <v/>
      </c>
    </row>
    <row r="1472">
      <c r="B1472" s="86" t="n"/>
      <c r="C1472" s="22" t="n">
        <v>39679</v>
      </c>
      <c r="D1472" s="22" t="inlineStr">
        <is>
          <t>Креймер Хуан Карлос</t>
        </is>
      </c>
      <c r="E1472" s="22" t="inlineStr">
        <is>
          <t>Дзен и велосипед: велопрогулка как вид медитации</t>
        </is>
      </c>
      <c r="F1472" s="105">
        <f>ROUNDUP(N1474-(N1474/100*X1474),0)</f>
        <v/>
      </c>
      <c r="H1472" s="22" t="inlineStr">
        <is>
          <t>Весь</t>
        </is>
      </c>
      <c r="I1472" s="22" t="n">
        <v>2018</v>
      </c>
      <c r="J1472" s="75" t="inlineStr">
        <is>
          <t>9785957333104</t>
        </is>
      </c>
      <c r="K1472" s="75" t="inlineStr">
        <is>
          <t>Книги</t>
        </is>
      </c>
      <c r="L1472" s="22">
        <f>ROUND(100-(F1474/(M1474/100)),0)</f>
        <v/>
      </c>
      <c r="M1472" s="105" t="n">
        <v>810</v>
      </c>
      <c r="N1472" s="105" t="n">
        <v>705</v>
      </c>
      <c r="O1472" s="20" t="inlineStr">
        <is>
          <t>https://magic-kniga.ru/items/39679</t>
        </is>
      </c>
      <c r="Q1472" s="66" t="inlineStr">
        <is>
          <t>Мало</t>
        </is>
      </c>
      <c r="R1472" s="20" t="n">
        <v>3</v>
      </c>
      <c r="S1472" s="22" t="n">
        <v>16</v>
      </c>
      <c r="V1472" s="36">
        <f>MATCH(R1474,discounts!A:A)</f>
        <v/>
      </c>
      <c r="W1472" s="36">
        <f>ADDRESS(V1474,$F$7+1,,,"discounts")</f>
        <v/>
      </c>
      <c r="X1472" s="36">
        <f>ROUND(IF(ISNA(IF($F$7=0,0,INDIRECT(W1474))),0,IF($F$7=0,0,INDIRECT(W1474))),0)</f>
        <v/>
      </c>
    </row>
    <row r="1473">
      <c r="B1473" s="86" t="n"/>
      <c r="C1473" s="22" t="n">
        <v>36641</v>
      </c>
      <c r="D1473" s="22" t="inlineStr">
        <is>
          <t>Бобрикова Д.Д.</t>
        </is>
      </c>
      <c r="E1473" s="22" t="inlineStr">
        <is>
          <t>Тропы ученичества. Теория и практика для каждого</t>
        </is>
      </c>
      <c r="F1473" s="105">
        <f>ROUNDUP(N1475-(N1475/100*X1475),0)</f>
        <v/>
      </c>
      <c r="H1473" s="22" t="inlineStr">
        <is>
          <t>Амрита-русь</t>
        </is>
      </c>
      <c r="I1473" s="22" t="n">
        <v>2019</v>
      </c>
      <c r="J1473" s="75" t="inlineStr">
        <is>
          <t>9785413020173</t>
        </is>
      </c>
      <c r="K1473" s="75" t="inlineStr">
        <is>
          <t>Книги</t>
        </is>
      </c>
      <c r="L1473" s="22">
        <f>ROUND(100-(F1475/(M1475/100)),0)</f>
        <v/>
      </c>
      <c r="M1473" s="105" t="n">
        <v>488</v>
      </c>
      <c r="N1473" s="105" t="n">
        <v>425</v>
      </c>
      <c r="O1473" s="20" t="inlineStr">
        <is>
          <t>https://magic-kniga.ru/items/36641</t>
        </is>
      </c>
      <c r="Q1473" s="66" t="inlineStr">
        <is>
          <t>Мало</t>
        </is>
      </c>
      <c r="R1473" s="20" t="n">
        <v>6</v>
      </c>
      <c r="V1473" s="36">
        <f>MATCH(R1475,discounts!A:A)</f>
        <v/>
      </c>
      <c r="W1473" s="36">
        <f>ADDRESS(V1475,$F$7+1,,,"discounts")</f>
        <v/>
      </c>
      <c r="X1473" s="36">
        <f>ROUND(IF(ISNA(IF($F$7=0,0,INDIRECT(W1475))),0,IF($F$7=0,0,INDIRECT(W1475))),0)</f>
        <v/>
      </c>
    </row>
    <row r="1474">
      <c r="B1474" s="86" t="n"/>
      <c r="C1474" s="22" t="n">
        <v>31478</v>
      </c>
      <c r="D1474" s="22" t="inlineStr">
        <is>
          <t>Авадут Баба</t>
        </is>
      </c>
      <c r="E1474" s="22" t="inlineStr">
        <is>
          <t>70 вопросов к мастеру медитации</t>
        </is>
      </c>
      <c r="F1474" s="105">
        <f>ROUNDUP(N1476-(N1476/100*X1476),0)</f>
        <v/>
      </c>
      <c r="H1474" s="22" t="inlineStr">
        <is>
          <t>Deluxe</t>
        </is>
      </c>
      <c r="J1474" s="75" t="inlineStr">
        <is>
          <t>2100000314782</t>
        </is>
      </c>
      <c r="K1474" s="75" t="inlineStr">
        <is>
          <t>Книги</t>
        </is>
      </c>
      <c r="L1474" s="22">
        <f>ROUND(100-(F1476/(M1476/100)),0)</f>
        <v/>
      </c>
      <c r="M1474" s="105" t="n">
        <v>448</v>
      </c>
      <c r="N1474" s="105" t="n">
        <v>390</v>
      </c>
      <c r="O1474" s="20" t="inlineStr">
        <is>
          <t>https://magic-kniga.ru/items/31478</t>
        </is>
      </c>
      <c r="Q1474" s="66" t="inlineStr">
        <is>
          <t>Мало</t>
        </is>
      </c>
      <c r="R1474" s="20" t="n">
        <v>9</v>
      </c>
      <c r="V1474" s="36">
        <f>MATCH(R1476,discounts!A:A)</f>
        <v/>
      </c>
      <c r="W1474" s="36">
        <f>ADDRESS(V1476,$F$7+1,,,"discounts")</f>
        <v/>
      </c>
      <c r="X1474" s="36">
        <f>ROUND(IF(ISNA(IF($F$7=0,0,INDIRECT(W1476))),0,IF($F$7=0,0,INDIRECT(W1476))),0)</f>
        <v/>
      </c>
    </row>
    <row r="1475" ht="15" customHeight="1">
      <c r="B1475" s="88" t="inlineStr">
        <is>
          <t>Агни Йога</t>
        </is>
      </c>
    </row>
    <row r="1476">
      <c r="B1476" s="86" t="n"/>
      <c r="C1476" s="22" t="n">
        <v>37447</v>
      </c>
      <c r="D1476" s="22" t="inlineStr">
        <is>
          <t>Тесис Г</t>
        </is>
      </c>
      <c r="E1476" s="22" t="inlineStr">
        <is>
          <t>Справочник по наследию Рерихов том 3 часть 1</t>
        </is>
      </c>
      <c r="F1476" s="105">
        <f>ROUNDUP(N1478-(N1478/100*X1478),0)</f>
        <v/>
      </c>
      <c r="H1476" s="22" t="inlineStr">
        <is>
          <t>МЦР</t>
        </is>
      </c>
      <c r="I1476" s="22" t="n">
        <v>2019</v>
      </c>
      <c r="J1476" s="75" t="inlineStr">
        <is>
          <t>9785869882974</t>
        </is>
      </c>
      <c r="K1476" s="75" t="inlineStr">
        <is>
          <t>Книги</t>
        </is>
      </c>
      <c r="L1476" s="22">
        <f>ROUND(100-(F1478/(M1478/100)),0)</f>
        <v/>
      </c>
      <c r="M1476" s="105" t="n">
        <v>1006</v>
      </c>
      <c r="N1476" s="105" t="n">
        <v>876</v>
      </c>
      <c r="O1476" s="20" t="inlineStr">
        <is>
          <t>https://magic-kniga.ru/items/37447</t>
        </is>
      </c>
      <c r="Q1476" s="66" t="inlineStr">
        <is>
          <t>Мало</t>
        </is>
      </c>
      <c r="R1476" s="20" t="n">
        <v>10</v>
      </c>
      <c r="V1476" s="36">
        <f>MATCH(R1478,discounts!A:A)</f>
        <v/>
      </c>
      <c r="W1476" s="36">
        <f>ADDRESS(V1478,$F$7+1,,,"discounts")</f>
        <v/>
      </c>
      <c r="X1476" s="36">
        <f>ROUND(IF(ISNA(IF($F$7=0,0,INDIRECT(W1478))),0,IF($F$7=0,0,INDIRECT(W1478))),0)</f>
        <v/>
      </c>
    </row>
    <row r="1477" ht="15" customHeight="1">
      <c r="B1477" s="88" t="inlineStr">
        <is>
          <t>Физиогномика</t>
        </is>
      </c>
    </row>
    <row r="1478">
      <c r="B1478" s="86" t="n"/>
      <c r="C1478" s="22" t="n">
        <v>39410</v>
      </c>
      <c r="D1478" s="22" t="inlineStr">
        <is>
          <t>Ланге Ф.</t>
        </is>
      </c>
      <c r="E1478" s="22" t="inlineStr">
        <is>
          <t>Язык человеческого лица</t>
        </is>
      </c>
      <c r="F1478" s="105">
        <f>ROUNDUP(N1480-(N1480/100*X1480),0)</f>
        <v/>
      </c>
      <c r="H1478" s="22" t="inlineStr">
        <is>
          <t>Профит-Стайл</t>
        </is>
      </c>
      <c r="I1478" s="22" t="n">
        <v>2020</v>
      </c>
      <c r="J1478" s="75" t="inlineStr">
        <is>
          <t>9785898041496</t>
        </is>
      </c>
      <c r="K1478" s="75" t="inlineStr">
        <is>
          <t>Книги</t>
        </is>
      </c>
      <c r="L1478" s="22">
        <f>ROUND(100-(F1480/(M1480/100)),0)</f>
        <v/>
      </c>
      <c r="M1478" s="105" t="n">
        <v>702</v>
      </c>
      <c r="N1478" s="105" t="n">
        <v>611</v>
      </c>
      <c r="O1478" s="20" t="inlineStr">
        <is>
          <t>https://magic-kniga.ru/items/39410</t>
        </is>
      </c>
      <c r="Q1478" s="66" t="inlineStr">
        <is>
          <t>Мало</t>
        </is>
      </c>
      <c r="R1478" s="20" t="n">
        <v>3</v>
      </c>
      <c r="V1478" s="36">
        <f>MATCH(R1480,discounts!A:A)</f>
        <v/>
      </c>
      <c r="W1478" s="36">
        <f>ADDRESS(V1480,$F$7+1,,,"discounts")</f>
        <v/>
      </c>
      <c r="X1478" s="36">
        <f>ROUND(IF(ISNA(IF($F$7=0,0,INDIRECT(W1480))),0,IF($F$7=0,0,INDIRECT(W1480))),0)</f>
        <v/>
      </c>
    </row>
    <row r="1479" ht="15" customHeight="1">
      <c r="B1479" s="88" t="inlineStr">
        <is>
          <t>Уфология и космология</t>
        </is>
      </c>
    </row>
    <row r="1480">
      <c r="B1480" s="86" t="n"/>
      <c r="C1480" s="22" t="n">
        <v>31323</v>
      </c>
      <c r="D1480" s="22" t="inlineStr">
        <is>
          <t>Аль-Халили</t>
        </is>
      </c>
      <c r="E1480" s="22" t="inlineStr">
        <is>
          <t>Одиноки ли мы во Вселенной</t>
        </is>
      </c>
      <c r="F1480" s="105">
        <f>ROUNDUP(N1482-(N1482/100*X1482),0)</f>
        <v/>
      </c>
      <c r="H1480" s="22" t="inlineStr">
        <is>
          <t>Альпина Нон-Фикшн</t>
        </is>
      </c>
      <c r="I1480" s="22" t="n">
        <v>2017</v>
      </c>
      <c r="J1480" s="75" t="inlineStr">
        <is>
          <t>9785916717693</t>
        </is>
      </c>
      <c r="K1480" s="75" t="inlineStr">
        <is>
          <t>Книги</t>
        </is>
      </c>
      <c r="L1480" s="22">
        <f>ROUND(100-(F1482/(M1482/100)),0)</f>
        <v/>
      </c>
      <c r="M1480" s="105" t="n">
        <v>972</v>
      </c>
      <c r="N1480" s="105" t="n">
        <v>846</v>
      </c>
      <c r="O1480" s="20" t="inlineStr">
        <is>
          <t>https://magic-kniga.ru/items/31323</t>
        </is>
      </c>
      <c r="Q1480" s="66" t="inlineStr">
        <is>
          <t>Мало</t>
        </is>
      </c>
      <c r="R1480" s="20" t="n">
        <v>5</v>
      </c>
      <c r="V1480" s="36">
        <f>MATCH(R1482,discounts!A:A)</f>
        <v/>
      </c>
      <c r="W1480" s="36">
        <f>ADDRESS(V1482,$F$7+1,,,"discounts")</f>
        <v/>
      </c>
      <c r="X1480" s="36">
        <f>ROUND(IF(ISNA(IF($F$7=0,0,INDIRECT(W1482))),0,IF($F$7=0,0,INDIRECT(W1482))),0)</f>
        <v/>
      </c>
    </row>
    <row r="1481" ht="15" customHeight="1">
      <c r="B1481" s="88" t="inlineStr">
        <is>
          <t>Христианство</t>
        </is>
      </c>
    </row>
    <row r="1482">
      <c r="B1482" s="86" t="n"/>
      <c r="C1482" s="22" t="n">
        <v>40268</v>
      </c>
      <c r="D1482" s="22" t="inlineStr">
        <is>
          <t>Трещалина А.В.</t>
        </is>
      </c>
      <c r="E1482" s="22" t="inlineStr">
        <is>
          <t>Энергетическая концепция жизни: Численная символика в мировозрении человечества Энергия пирамид Том 2</t>
        </is>
      </c>
      <c r="F1482" s="105">
        <f>ROUNDUP(N1484-(N1484/100*X1484),0)</f>
        <v/>
      </c>
      <c r="H1482" s="22" t="inlineStr">
        <is>
          <t>БОС</t>
        </is>
      </c>
      <c r="I1482" s="22" t="n">
        <v>2019</v>
      </c>
      <c r="J1482" s="75" t="inlineStr">
        <is>
          <t>9785905117374</t>
        </is>
      </c>
      <c r="K1482" s="75" t="inlineStr">
        <is>
          <t>Книги</t>
        </is>
      </c>
      <c r="L1482" s="22">
        <f>ROUND(100-(F1484/(M1484/100)),0)</f>
        <v/>
      </c>
      <c r="M1482" s="105" t="n">
        <v>419</v>
      </c>
      <c r="N1482" s="105" t="n">
        <v>365</v>
      </c>
      <c r="O1482" s="20" t="inlineStr">
        <is>
          <t>https://magic-kniga.ru/items/40268</t>
        </is>
      </c>
      <c r="Q1482" s="66" t="inlineStr">
        <is>
          <t>Мало</t>
        </is>
      </c>
      <c r="R1482" s="20" t="n">
        <v>5</v>
      </c>
      <c r="V1482" s="36">
        <f>MATCH(R1484,discounts!A:A)</f>
        <v/>
      </c>
      <c r="W1482" s="36">
        <f>ADDRESS(V1484,$F$7+1,,,"discounts")</f>
        <v/>
      </c>
      <c r="X1482" s="36">
        <f>ROUND(IF(ISNA(IF($F$7=0,0,INDIRECT(W1484))),0,IF($F$7=0,0,INDIRECT(W1484))),0)</f>
        <v/>
      </c>
    </row>
    <row r="1483" ht="15" customHeight="1">
      <c r="B1483" s="88" t="inlineStr">
        <is>
          <t>Буддизм</t>
        </is>
      </c>
    </row>
    <row r="1484">
      <c r="B1484" s="86" t="n"/>
      <c r="C1484" s="22" t="n">
        <v>40238</v>
      </c>
      <c r="E1484" s="22" t="inlineStr">
        <is>
          <t>Мадджхима-никая. Наставления Будды средней длины. Часть 2</t>
        </is>
      </c>
      <c r="F1484" s="105">
        <f>ROUNDUP(N1486-(N1486/100*X1486),0)</f>
        <v/>
      </c>
      <c r="H1484" s="22" t="inlineStr">
        <is>
          <t>Ганга</t>
        </is>
      </c>
      <c r="I1484" s="22" t="n">
        <v>2020</v>
      </c>
      <c r="J1484" s="75" t="inlineStr">
        <is>
          <t>9785907243422</t>
        </is>
      </c>
      <c r="K1484" s="75" t="inlineStr">
        <is>
          <t>Книги</t>
        </is>
      </c>
      <c r="L1484" s="22">
        <f>ROUND(100-(F1486/(M1486/100)),0)</f>
        <v/>
      </c>
      <c r="M1484" s="105" t="n">
        <v>419</v>
      </c>
      <c r="N1484" s="105" t="n">
        <v>365</v>
      </c>
      <c r="O1484" s="20" t="inlineStr">
        <is>
          <t>https://magic-kniga.ru/items/40238</t>
        </is>
      </c>
      <c r="Q1484" s="66" t="inlineStr">
        <is>
          <t>Мало</t>
        </is>
      </c>
      <c r="R1484" s="20" t="n">
        <v>5</v>
      </c>
      <c r="V1484" s="36">
        <f>MATCH(R1486,discounts!A:A)</f>
        <v/>
      </c>
      <c r="W1484" s="36">
        <f>ADDRESS(V1486,$F$7+1,,,"discounts")</f>
        <v/>
      </c>
      <c r="X1484" s="36">
        <f>ROUND(IF(ISNA(IF($F$7=0,0,INDIRECT(W1486))),0,IF($F$7=0,0,INDIRECT(W1486))),0)</f>
        <v/>
      </c>
    </row>
    <row r="1485">
      <c r="B1485" s="86" t="n"/>
      <c r="C1485" s="22" t="n">
        <v>40242</v>
      </c>
      <c r="D1485" s="22" t="inlineStr">
        <is>
          <t>Сакьонг Мипам</t>
        </is>
      </c>
      <c r="E1485" s="22" t="inlineStr">
        <is>
          <t>Принцип Шамбалы. Обнаружение скрытого сокровища человечества</t>
        </is>
      </c>
      <c r="F1485" s="105">
        <f>ROUNDUP(N1487-(N1487/100*X1487),0)</f>
        <v/>
      </c>
      <c r="H1485" s="22" t="inlineStr">
        <is>
          <t>Ганга</t>
        </is>
      </c>
      <c r="I1485" s="22" t="n">
        <v>2020</v>
      </c>
      <c r="J1485" s="75" t="inlineStr">
        <is>
          <t>9785907243415</t>
        </is>
      </c>
      <c r="K1485" s="75" t="inlineStr">
        <is>
          <t>Книги</t>
        </is>
      </c>
      <c r="L1485" s="22">
        <f>ROUND(100-(F1487/(M1487/100)),0)</f>
        <v/>
      </c>
      <c r="M1485" s="105" t="n">
        <v>419</v>
      </c>
      <c r="N1485" s="105" t="n">
        <v>365</v>
      </c>
      <c r="O1485" s="20" t="inlineStr">
        <is>
          <t>https://magic-kniga.ru/items/40242</t>
        </is>
      </c>
      <c r="Q1485" s="66" t="inlineStr">
        <is>
          <t>Мало</t>
        </is>
      </c>
      <c r="R1485" s="20" t="n">
        <v>5</v>
      </c>
      <c r="V1485" s="36">
        <f>MATCH(R1487,discounts!A:A)</f>
        <v/>
      </c>
      <c r="W1485" s="36">
        <f>ADDRESS(V1487,$F$7+1,,,"discounts")</f>
        <v/>
      </c>
      <c r="X1485" s="36">
        <f>ROUND(IF(ISNA(IF($F$7=0,0,INDIRECT(W1487))),0,IF($F$7=0,0,INDIRECT(W1487))),0)</f>
        <v/>
      </c>
    </row>
    <row r="1486">
      <c r="B1486" s="86" t="n"/>
      <c r="C1486" s="22" t="n">
        <v>40244</v>
      </c>
      <c r="D1486" s="22" t="inlineStr">
        <is>
          <t>Эндрю Олендзки</t>
        </is>
      </c>
      <c r="E1486" s="22" t="inlineStr">
        <is>
          <t>Ум, устраняющий границы. Радикально практическая психология буддизма</t>
        </is>
      </c>
      <c r="F1486" s="105">
        <f>ROUNDUP(N1488-(N1488/100*X1488),0)</f>
        <v/>
      </c>
      <c r="H1486" s="22" t="inlineStr">
        <is>
          <t>Ганга</t>
        </is>
      </c>
      <c r="I1486" s="22" t="n">
        <v>2019</v>
      </c>
      <c r="J1486" s="75" t="inlineStr">
        <is>
          <t>9785907243019</t>
        </is>
      </c>
      <c r="K1486" s="75" t="inlineStr">
        <is>
          <t>Книги</t>
        </is>
      </c>
      <c r="L1486" s="22">
        <f>ROUND(100-(F1488/(M1488/100)),0)</f>
        <v/>
      </c>
      <c r="M1486" s="105" t="n">
        <v>419</v>
      </c>
      <c r="N1486" s="105" t="n">
        <v>365</v>
      </c>
      <c r="O1486" s="20" t="inlineStr">
        <is>
          <t>https://magic-kniga.ru/items/40244</t>
        </is>
      </c>
      <c r="Q1486" s="66" t="inlineStr">
        <is>
          <t>Мало</t>
        </is>
      </c>
      <c r="R1486" s="20" t="n">
        <v>5</v>
      </c>
      <c r="V1486" s="36">
        <f>MATCH(R1488,discounts!A:A)</f>
        <v/>
      </c>
      <c r="W1486" s="36">
        <f>ADDRESS(V1488,$F$7+1,,,"discounts")</f>
        <v/>
      </c>
      <c r="X1486" s="36">
        <f>ROUND(IF(ISNA(IF($F$7=0,0,INDIRECT(W1488))),0,IF($F$7=0,0,INDIRECT(W1488))),0)</f>
        <v/>
      </c>
    </row>
    <row r="1487">
      <c r="B1487" s="86" t="n"/>
      <c r="C1487" s="22" t="n">
        <v>29582</v>
      </c>
      <c r="D1487" s="22" t="inlineStr">
        <is>
          <t>Аджан Ча</t>
        </is>
      </c>
      <c r="E1487" s="22" t="inlineStr">
        <is>
          <t>Во что верят буддисты. Страдание можно прекратить</t>
        </is>
      </c>
      <c r="F1487" s="105">
        <f>ROUNDUP(N1489-(N1489/100*X1489),0)</f>
        <v/>
      </c>
      <c r="H1487" s="22" t="inlineStr">
        <is>
          <t>ИПЛ</t>
        </is>
      </c>
      <c r="I1487" s="22" t="n">
        <v>2017</v>
      </c>
      <c r="J1487" s="75" t="inlineStr">
        <is>
          <t>9785426001237</t>
        </is>
      </c>
      <c r="K1487" s="75" t="inlineStr">
        <is>
          <t>Книги</t>
        </is>
      </c>
      <c r="L1487" s="22">
        <f>ROUND(100-(F1489/(M1489/100)),0)</f>
        <v/>
      </c>
      <c r="M1487" s="105" t="n">
        <v>445</v>
      </c>
      <c r="N1487" s="105" t="n">
        <v>388</v>
      </c>
      <c r="O1487" s="20" t="inlineStr">
        <is>
          <t>https://magic-kniga.ru/items/29582</t>
        </is>
      </c>
      <c r="Q1487" s="66" t="inlineStr">
        <is>
          <t>Мало</t>
        </is>
      </c>
      <c r="R1487" s="20" t="n">
        <v>7</v>
      </c>
      <c r="V1487" s="36">
        <f>MATCH(R1489,discounts!A:A)</f>
        <v/>
      </c>
      <c r="W1487" s="36">
        <f>ADDRESS(V1489,$F$7+1,,,"discounts")</f>
        <v/>
      </c>
      <c r="X1487" s="36">
        <f>ROUND(IF(ISNA(IF($F$7=0,0,INDIRECT(W1489))),0,IF($F$7=0,0,INDIRECT(W1489))),0)</f>
        <v/>
      </c>
    </row>
    <row r="1488">
      <c r="B1488" s="86" t="n"/>
      <c r="C1488" s="22" t="n">
        <v>36857</v>
      </c>
      <c r="D1488" s="22" t="inlineStr">
        <is>
          <t>ЛаФлер У.</t>
        </is>
      </c>
      <c r="E1488" s="22" t="inlineStr">
        <is>
          <t>Карма слов (буддизм и литература в средневековой Японии)</t>
        </is>
      </c>
      <c r="F1488" s="105">
        <f>ROUNDUP(N1490-(N1490/100*X1490),0)</f>
        <v/>
      </c>
      <c r="H1488" s="22" t="inlineStr">
        <is>
          <t>Профит-Стайл</t>
        </is>
      </c>
      <c r="I1488" s="22" t="n">
        <v>2019</v>
      </c>
      <c r="J1488" s="75" t="inlineStr">
        <is>
          <t>9785988574897</t>
        </is>
      </c>
      <c r="K1488" s="75" t="inlineStr">
        <is>
          <t>Книги</t>
        </is>
      </c>
      <c r="L1488" s="22">
        <f>ROUND(100-(F1490/(M1490/100)),0)</f>
        <v/>
      </c>
      <c r="M1488" s="105" t="n">
        <v>447</v>
      </c>
      <c r="N1488" s="105" t="n">
        <v>389</v>
      </c>
      <c r="O1488" s="20" t="inlineStr">
        <is>
          <t>https://magic-kniga.ru/items/36857</t>
        </is>
      </c>
      <c r="Q1488" s="66" t="inlineStr">
        <is>
          <t>Мало</t>
        </is>
      </c>
      <c r="R1488" s="20" t="n">
        <v>2</v>
      </c>
      <c r="V1488" s="36">
        <f>MATCH(R1490,discounts!A:A)</f>
        <v/>
      </c>
      <c r="W1488" s="36">
        <f>ADDRESS(V1490,$F$7+1,,,"discounts")</f>
        <v/>
      </c>
      <c r="X1488" s="36">
        <f>ROUND(IF(ISNA(IF($F$7=0,0,INDIRECT(W1490))),0,IF($F$7=0,0,INDIRECT(W1490))),0)</f>
        <v/>
      </c>
    </row>
    <row r="1489">
      <c r="B1489" s="86" t="n"/>
      <c r="C1489" s="22" t="n">
        <v>38251</v>
      </c>
      <c r="D1489" s="22" t="inlineStr">
        <is>
          <t>Торчинов Е.А.</t>
        </is>
      </c>
      <c r="E1489" s="22" t="inlineStr">
        <is>
          <t>Путь Будды. Словарь</t>
        </is>
      </c>
      <c r="F1489" s="105">
        <f>ROUNDUP(N1491-(N1491/100*X1491),0)</f>
        <v/>
      </c>
      <c r="H1489" s="22" t="inlineStr">
        <is>
          <t>Пальмира</t>
        </is>
      </c>
      <c r="I1489" s="22" t="n">
        <v>2018</v>
      </c>
      <c r="J1489" s="75" t="inlineStr">
        <is>
          <t>9785386122577</t>
        </is>
      </c>
      <c r="K1489" s="75" t="inlineStr">
        <is>
          <t>Книги</t>
        </is>
      </c>
      <c r="L1489" s="22">
        <f>ROUND(100-(F1491/(M1491/100)),0)</f>
        <v/>
      </c>
      <c r="M1489" s="105" t="n">
        <v>831</v>
      </c>
      <c r="N1489" s="105" t="n">
        <v>723</v>
      </c>
      <c r="O1489" s="20" t="inlineStr">
        <is>
          <t>https://magic-kniga.ru/items/38251</t>
        </is>
      </c>
      <c r="Q1489" s="66" t="inlineStr">
        <is>
          <t>Мало</t>
        </is>
      </c>
      <c r="R1489" s="20" t="n">
        <v>5</v>
      </c>
      <c r="V1489" s="36">
        <f>MATCH(R1491,discounts!A:A)</f>
        <v/>
      </c>
      <c r="W1489" s="36">
        <f>ADDRESS(V1491,$F$7+1,,,"discounts")</f>
        <v/>
      </c>
      <c r="X1489" s="36">
        <f>ROUND(IF(ISNA(IF($F$7=0,0,INDIRECT(W1491))),0,IF($F$7=0,0,INDIRECT(W1491))),0)</f>
        <v/>
      </c>
    </row>
    <row r="1490" ht="15" customHeight="1">
      <c r="B1490" s="88" t="inlineStr">
        <is>
          <t>Красота и здоровье</t>
        </is>
      </c>
    </row>
    <row r="1491">
      <c r="B1491" s="86" t="n"/>
      <c r="C1491" s="22" t="n">
        <v>36874</v>
      </c>
      <c r="D1491" s="22" t="inlineStr">
        <is>
          <t>Елена Юнк (Раимджанова)</t>
        </is>
      </c>
      <c r="E1491" s="22" t="inlineStr">
        <is>
          <t>Обыкновенное чудо рождения</t>
        </is>
      </c>
      <c r="F1491" s="105">
        <f>ROUNDUP(N1493-(N1493/100*X1493),0)</f>
        <v/>
      </c>
      <c r="H1491" s="22" t="inlineStr">
        <is>
          <t>Велигор</t>
        </is>
      </c>
      <c r="I1491" s="22" t="n">
        <v>2018</v>
      </c>
      <c r="J1491" s="75" t="inlineStr">
        <is>
          <t>9785888755983</t>
        </is>
      </c>
      <c r="K1491" s="75" t="inlineStr">
        <is>
          <t>Книги</t>
        </is>
      </c>
      <c r="L1491" s="22">
        <f>ROUND(100-(F1493/(M1493/100)),0)</f>
        <v/>
      </c>
      <c r="M1491" s="105" t="n">
        <v>447</v>
      </c>
      <c r="N1491" s="105" t="n">
        <v>389</v>
      </c>
      <c r="O1491" s="20" t="inlineStr">
        <is>
          <t>https://magic-kniga.ru/items/36874</t>
        </is>
      </c>
      <c r="Q1491" s="66" t="inlineStr">
        <is>
          <t>Мало</t>
        </is>
      </c>
      <c r="R1491" s="20" t="n">
        <v>9</v>
      </c>
      <c r="V1491" s="36">
        <f>MATCH(R1493,discounts!A:A)</f>
        <v/>
      </c>
      <c r="W1491" s="36">
        <f>ADDRESS(V1493,$F$7+1,,,"discounts")</f>
        <v/>
      </c>
      <c r="X1491" s="36">
        <f>ROUND(IF(ISNA(IF($F$7=0,0,INDIRECT(W1493))),0,IF($F$7=0,0,INDIRECT(W1493))),0)</f>
        <v/>
      </c>
    </row>
    <row r="1492">
      <c r="B1492" s="86" t="n"/>
      <c r="C1492" s="22" t="n">
        <v>37230</v>
      </c>
      <c r="E1492" s="22" t="inlineStr">
        <is>
          <t>Травы с эффектом диеты</t>
        </is>
      </c>
      <c r="F1492" s="105">
        <f>ROUNDUP(N1494-(N1494/100*X1494),0)</f>
        <v/>
      </c>
      <c r="H1492" s="22" t="inlineStr">
        <is>
          <t>Т8 RUGRAM</t>
        </is>
      </c>
      <c r="I1492" s="22" t="n">
        <v>2019</v>
      </c>
      <c r="J1492" s="75" t="inlineStr">
        <is>
          <t>9785517005397</t>
        </is>
      </c>
      <c r="K1492" s="75" t="inlineStr">
        <is>
          <t>Книги</t>
        </is>
      </c>
      <c r="L1492" s="22">
        <f>ROUND(100-(F1494/(M1494/100)),0)</f>
        <v/>
      </c>
      <c r="M1492" s="105" t="n">
        <v>484</v>
      </c>
      <c r="N1492" s="105" t="n">
        <v>422</v>
      </c>
      <c r="O1492" s="20" t="inlineStr">
        <is>
          <t>https://magic-kniga.ru/items/37230</t>
        </is>
      </c>
      <c r="Q1492" s="66" t="inlineStr">
        <is>
          <t>Мало</t>
        </is>
      </c>
      <c r="R1492" s="20" t="n">
        <v>5</v>
      </c>
      <c r="V1492" s="36">
        <f>MATCH(R1494,discounts!A:A)</f>
        <v/>
      </c>
      <c r="W1492" s="36">
        <f>ADDRESS(V1494,$F$7+1,,,"discounts")</f>
        <v/>
      </c>
      <c r="X1492" s="36">
        <f>ROUND(IF(ISNA(IF($F$7=0,0,INDIRECT(W1494))),0,IF($F$7=0,0,INDIRECT(W1494))),0)</f>
        <v/>
      </c>
    </row>
    <row r="1493">
      <c r="B1493" s="86" t="n"/>
      <c r="C1493" s="22" t="n">
        <v>37293</v>
      </c>
      <c r="D1493" s="22" t="inlineStr">
        <is>
          <t>Гейнор М.Л.</t>
        </is>
      </c>
      <c r="E1493" s="22" t="inlineStr">
        <is>
          <t>Уроки генной терапии. Контроль за вашей генетической судьбой</t>
        </is>
      </c>
      <c r="F1493" s="105">
        <f>ROUNDUP(N1495-(N1495/100*X1495),0)</f>
        <v/>
      </c>
      <c r="H1493" s="22" t="inlineStr">
        <is>
          <t>Рипол Классик</t>
        </is>
      </c>
      <c r="I1493" s="22" t="n">
        <v>2018</v>
      </c>
      <c r="J1493" s="75" t="inlineStr">
        <is>
          <t>9785386120764</t>
        </is>
      </c>
      <c r="K1493" s="75" t="inlineStr">
        <is>
          <t>Книги</t>
        </is>
      </c>
      <c r="L1493" s="22">
        <f>ROUND(100-(F1495/(M1495/100)),0)</f>
        <v/>
      </c>
      <c r="M1493" s="105" t="n">
        <v>484</v>
      </c>
      <c r="N1493" s="105" t="n">
        <v>422</v>
      </c>
      <c r="O1493" s="20" t="inlineStr">
        <is>
          <t>https://magic-kniga.ru/items/37293</t>
        </is>
      </c>
      <c r="Q1493" s="66" t="inlineStr">
        <is>
          <t>Мало</t>
        </is>
      </c>
      <c r="R1493" s="20" t="n">
        <v>5</v>
      </c>
      <c r="V1493" s="36">
        <f>MATCH(R1495,discounts!A:A)</f>
        <v/>
      </c>
      <c r="W1493" s="36">
        <f>ADDRESS(V1495,$F$7+1,,,"discounts")</f>
        <v/>
      </c>
      <c r="X1493" s="36">
        <f>ROUND(IF(ISNA(IF($F$7=0,0,INDIRECT(W1495))),0,IF($F$7=0,0,INDIRECT(W1495))),0)</f>
        <v/>
      </c>
    </row>
    <row r="1494">
      <c r="B1494" s="86" t="n"/>
      <c r="C1494" s="22" t="n">
        <v>29616</v>
      </c>
      <c r="D1494" s="22" t="inlineStr">
        <is>
          <t>Андрианова Анна</t>
        </is>
      </c>
      <c r="E1494" s="22" t="inlineStr">
        <is>
          <t>Система Ходи и Хорошей</t>
        </is>
      </c>
      <c r="F1494" s="105">
        <f>ROUNDUP(N1496-(N1496/100*X1496),0)</f>
        <v/>
      </c>
      <c r="H1494" s="22" t="inlineStr">
        <is>
          <t>Весь</t>
        </is>
      </c>
      <c r="I1494" s="22" t="n">
        <v>2017</v>
      </c>
      <c r="J1494" s="75" t="inlineStr">
        <is>
          <t>9785957331629</t>
        </is>
      </c>
      <c r="K1494" s="75" t="inlineStr">
        <is>
          <t>Книги</t>
        </is>
      </c>
      <c r="L1494" s="22">
        <f>ROUND(100-(F1496/(M1496/100)),0)</f>
        <v/>
      </c>
      <c r="M1494" s="105" t="n">
        <v>471</v>
      </c>
      <c r="N1494" s="105" t="n">
        <v>410</v>
      </c>
      <c r="O1494" s="20" t="inlineStr">
        <is>
          <t>https://magic-kniga.ru/items/29616</t>
        </is>
      </c>
      <c r="Q1494" s="66" t="inlineStr">
        <is>
          <t>Мало</t>
        </is>
      </c>
      <c r="R1494" s="20" t="n">
        <v>2</v>
      </c>
      <c r="V1494" s="36">
        <f>MATCH(R1496,discounts!A:A)</f>
        <v/>
      </c>
      <c r="W1494" s="36">
        <f>ADDRESS(V1496,$F$7+1,,,"discounts")</f>
        <v/>
      </c>
      <c r="X1494" s="36">
        <f>ROUND(IF(ISNA(IF($F$7=0,0,INDIRECT(W1496))),0,IF($F$7=0,0,INDIRECT(W1496))),0)</f>
        <v/>
      </c>
    </row>
    <row r="1495">
      <c r="B1495" s="86" t="n"/>
      <c r="C1495" s="22" t="n">
        <v>30305</v>
      </c>
      <c r="D1495" s="22" t="inlineStr">
        <is>
          <t>Романова Веста</t>
        </is>
      </c>
      <c r="E1495" s="22" t="inlineStr">
        <is>
          <t>Новая жизнь - новая я</t>
        </is>
      </c>
      <c r="F1495" s="105">
        <f>ROUNDUP(N1497-(N1497/100*X1497),0)</f>
        <v/>
      </c>
      <c r="H1495" s="22" t="inlineStr">
        <is>
          <t>Весь</t>
        </is>
      </c>
      <c r="I1495" s="22" t="n">
        <v>2017</v>
      </c>
      <c r="J1495" s="75" t="inlineStr">
        <is>
          <t>9785957331780</t>
        </is>
      </c>
      <c r="K1495" s="75" t="inlineStr">
        <is>
          <t>Книги</t>
        </is>
      </c>
      <c r="L1495" s="22">
        <f>ROUND(100-(F1497/(M1497/100)),0)</f>
        <v/>
      </c>
      <c r="M1495" s="105" t="n">
        <v>1600</v>
      </c>
      <c r="N1495" s="105" t="n">
        <v>1392</v>
      </c>
      <c r="O1495" s="20" t="inlineStr">
        <is>
          <t>https://magic-kniga.ru/items/30305</t>
        </is>
      </c>
      <c r="Q1495" s="66" t="inlineStr">
        <is>
          <t>Мало</t>
        </is>
      </c>
      <c r="R1495" s="20" t="n">
        <v>2</v>
      </c>
      <c r="V1495" s="36">
        <f>MATCH(R1497,discounts!A:A)</f>
        <v/>
      </c>
      <c r="W1495" s="36">
        <f>ADDRESS(V1497,$F$7+1,,,"discounts")</f>
        <v/>
      </c>
      <c r="X1495" s="36">
        <f>ROUND(IF(ISNA(IF($F$7=0,0,INDIRECT(W1497))),0,IF($F$7=0,0,INDIRECT(W1497))),0)</f>
        <v/>
      </c>
    </row>
    <row r="1496">
      <c r="B1496" s="86" t="n"/>
      <c r="C1496" s="22" t="n">
        <v>30988</v>
      </c>
      <c r="E1496" s="22" t="inlineStr">
        <is>
          <t>Основы макробиотического питания</t>
        </is>
      </c>
      <c r="F1496" s="105">
        <f>ROUNDUP(N1498-(N1498/100*X1498),0)</f>
        <v/>
      </c>
      <c r="H1496" s="22" t="inlineStr">
        <is>
          <t>Профит-Стайл</t>
        </is>
      </c>
      <c r="I1496" s="22" t="n">
        <v>2017</v>
      </c>
      <c r="J1496" s="75" t="inlineStr">
        <is>
          <t>9785988573944</t>
        </is>
      </c>
      <c r="K1496" s="75" t="inlineStr">
        <is>
          <t>Книги</t>
        </is>
      </c>
      <c r="L1496" s="22">
        <f>ROUND(100-(F1498/(M1498/100)),0)</f>
        <v/>
      </c>
      <c r="M1496" s="105" t="n">
        <v>956</v>
      </c>
      <c r="N1496" s="105" t="n">
        <v>832</v>
      </c>
      <c r="O1496" s="20" t="inlineStr">
        <is>
          <t>https://magic-kniga.ru/items/30988</t>
        </is>
      </c>
      <c r="Q1496" s="66" t="inlineStr">
        <is>
          <t>Мало</t>
        </is>
      </c>
      <c r="R1496" s="20" t="n">
        <v>2</v>
      </c>
      <c r="V1496" s="36">
        <f>MATCH(R1498,discounts!A:A)</f>
        <v/>
      </c>
      <c r="W1496" s="36">
        <f>ADDRESS(V1498,$F$7+1,,,"discounts")</f>
        <v/>
      </c>
      <c r="X1496" s="36">
        <f>ROUND(IF(ISNA(IF($F$7=0,0,INDIRECT(W1498))),0,IF($F$7=0,0,INDIRECT(W1498))),0)</f>
        <v/>
      </c>
    </row>
    <row r="1497">
      <c r="B1497" s="86" t="n"/>
      <c r="C1497" s="22" t="n">
        <v>31610</v>
      </c>
      <c r="D1497" s="22" t="inlineStr">
        <is>
          <t>Удалова И.</t>
        </is>
      </c>
      <c r="E1497" s="22" t="inlineStr">
        <is>
          <t>Секреты женского очарования</t>
        </is>
      </c>
      <c r="F1497" s="105">
        <f>ROUNDUP(N1499-(N1499/100*X1499),0)</f>
        <v/>
      </c>
      <c r="H1497" s="22" t="inlineStr">
        <is>
          <t>Т8 RUGRAM</t>
        </is>
      </c>
      <c r="I1497" s="22" t="n">
        <v>2017</v>
      </c>
      <c r="J1497" s="75" t="inlineStr">
        <is>
          <t>9785521058068</t>
        </is>
      </c>
      <c r="K1497" s="75" t="inlineStr">
        <is>
          <t>Книги</t>
        </is>
      </c>
      <c r="L1497" s="22">
        <f>ROUND(100-(F1499/(M1499/100)),0)</f>
        <v/>
      </c>
      <c r="M1497" s="105" t="n">
        <v>455</v>
      </c>
      <c r="N1497" s="105" t="n">
        <v>396</v>
      </c>
      <c r="O1497" s="20" t="inlineStr">
        <is>
          <t>https://magic-kniga.ru/items/31610</t>
        </is>
      </c>
      <c r="Q1497" s="66" t="inlineStr">
        <is>
          <t>Мало</t>
        </is>
      </c>
      <c r="R1497" s="20" t="n">
        <v>5</v>
      </c>
      <c r="V1497" s="36">
        <f>MATCH(R1499,discounts!A:A)</f>
        <v/>
      </c>
      <c r="W1497" s="36">
        <f>ADDRESS(V1499,$F$7+1,,,"discounts")</f>
        <v/>
      </c>
      <c r="X1497" s="36">
        <f>ROUND(IF(ISNA(IF($F$7=0,0,INDIRECT(W1499))),0,IF($F$7=0,0,INDIRECT(W1499))),0)</f>
        <v/>
      </c>
    </row>
    <row r="1498">
      <c r="B1498" s="86" t="n"/>
      <c r="C1498" s="22" t="n">
        <v>39933</v>
      </c>
      <c r="D1498" s="22" t="inlineStr">
        <is>
          <t>Демидова Д.А.</t>
        </is>
      </c>
      <c r="E1498" s="22" t="inlineStr">
        <is>
          <t>Лечебные злаки и авитаминоз</t>
        </is>
      </c>
      <c r="F1498" s="105">
        <f>ROUNDUP(N1500-(N1500/100*X1500),0)</f>
        <v/>
      </c>
      <c r="H1498" s="22" t="inlineStr">
        <is>
          <t>Т8 RUGRAM</t>
        </is>
      </c>
      <c r="I1498" s="22" t="n">
        <v>2020</v>
      </c>
      <c r="J1498" s="75" t="inlineStr">
        <is>
          <t>9785517015556</t>
        </is>
      </c>
      <c r="K1498" s="75" t="inlineStr">
        <is>
          <t>Книги</t>
        </is>
      </c>
      <c r="L1498" s="22">
        <f>ROUND(100-(F1500/(M1500/100)),0)</f>
        <v/>
      </c>
      <c r="M1498" s="105" t="n">
        <v>507</v>
      </c>
      <c r="N1498" s="105" t="n">
        <v>442</v>
      </c>
      <c r="O1498" s="20" t="inlineStr">
        <is>
          <t>https://magic-kniga.ru/items/39933</t>
        </is>
      </c>
      <c r="Q1498" s="66" t="inlineStr">
        <is>
          <t>Мало</t>
        </is>
      </c>
      <c r="R1498" s="20" t="n">
        <v>5</v>
      </c>
      <c r="V1498" s="36">
        <f>MATCH(R1500,discounts!A:A)</f>
        <v/>
      </c>
      <c r="W1498" s="36">
        <f>ADDRESS(V1500,$F$7+1,,,"discounts")</f>
        <v/>
      </c>
      <c r="X1498" s="36">
        <f>ROUND(IF(ISNA(IF($F$7=0,0,INDIRECT(W1500))),0,IF($F$7=0,0,INDIRECT(W1500))),0)</f>
        <v/>
      </c>
    </row>
    <row r="1499">
      <c r="B1499" s="86" t="n"/>
      <c r="C1499" s="22" t="n">
        <v>40403</v>
      </c>
      <c r="D1499" s="22" t="inlineStr">
        <is>
          <t>Ромашов Макар</t>
        </is>
      </c>
      <c r="E1499" s="22" t="inlineStr">
        <is>
          <t>Лечение зверобоем</t>
        </is>
      </c>
      <c r="F1499" s="105">
        <f>ROUNDUP(N1501-(N1501/100*X1501),0)</f>
        <v/>
      </c>
      <c r="H1499" s="22" t="inlineStr">
        <is>
          <t>Т8 RUGRAM</t>
        </is>
      </c>
      <c r="I1499" s="22" t="n">
        <v>2020</v>
      </c>
      <c r="J1499" s="75" t="inlineStr">
        <is>
          <t>9785517018670</t>
        </is>
      </c>
      <c r="K1499" s="75" t="inlineStr">
        <is>
          <t>Книги</t>
        </is>
      </c>
      <c r="L1499" s="22">
        <f>ROUND(100-(F1501/(M1501/100)),0)</f>
        <v/>
      </c>
      <c r="M1499" s="105" t="n">
        <v>1528</v>
      </c>
      <c r="N1499" s="105" t="n">
        <v>1330</v>
      </c>
      <c r="O1499" s="20" t="inlineStr">
        <is>
          <t>https://magic-kniga.ru/items/40403</t>
        </is>
      </c>
      <c r="Q1499" s="66" t="inlineStr">
        <is>
          <t>Мало</t>
        </is>
      </c>
      <c r="R1499" s="20" t="n">
        <v>5</v>
      </c>
      <c r="V1499" s="36">
        <f>MATCH(R1501,discounts!A:A)</f>
        <v/>
      </c>
      <c r="W1499" s="36">
        <f>ADDRESS(V1501,$F$7+1,,,"discounts")</f>
        <v/>
      </c>
      <c r="X1499" s="36">
        <f>ROUND(IF(ISNA(IF($F$7=0,0,INDIRECT(W1501))),0,IF($F$7=0,0,INDIRECT(W1501))),0)</f>
        <v/>
      </c>
    </row>
    <row r="1500">
      <c r="B1500" s="86" t="n"/>
      <c r="C1500" s="22" t="n">
        <v>40405</v>
      </c>
      <c r="D1500" s="22" t="inlineStr">
        <is>
          <t>Ромашов Макар</t>
        </is>
      </c>
      <c r="E1500" s="22" t="inlineStr">
        <is>
          <t>Лечением луком</t>
        </is>
      </c>
      <c r="F1500" s="105">
        <f>ROUNDUP(N1502-(N1502/100*X1502),0)</f>
        <v/>
      </c>
      <c r="H1500" s="22" t="inlineStr">
        <is>
          <t>Т8 RUGRAM</t>
        </is>
      </c>
      <c r="I1500" s="22" t="n">
        <v>2020</v>
      </c>
      <c r="J1500" s="75" t="inlineStr">
        <is>
          <t>9785517018786</t>
        </is>
      </c>
      <c r="K1500" s="75" t="inlineStr">
        <is>
          <t>Книги</t>
        </is>
      </c>
      <c r="L1500" s="22">
        <f>ROUND(100-(F1502/(M1502/100)),0)</f>
        <v/>
      </c>
      <c r="M1500" s="105" t="n">
        <v>599</v>
      </c>
      <c r="N1500" s="105" t="n">
        <v>522</v>
      </c>
      <c r="O1500" s="20" t="inlineStr">
        <is>
          <t>https://magic-kniga.ru/items/40405</t>
        </is>
      </c>
      <c r="Q1500" s="66" t="inlineStr">
        <is>
          <t>Мало</t>
        </is>
      </c>
      <c r="R1500" s="20" t="n">
        <v>5</v>
      </c>
      <c r="V1500" s="36">
        <f>MATCH(R1502,discounts!A:A)</f>
        <v/>
      </c>
      <c r="W1500" s="36">
        <f>ADDRESS(V1502,$F$7+1,,,"discounts")</f>
        <v/>
      </c>
      <c r="X1500" s="36">
        <f>ROUND(IF(ISNA(IF($F$7=0,0,INDIRECT(W1502))),0,IF($F$7=0,0,INDIRECT(W1502))),0)</f>
        <v/>
      </c>
    </row>
    <row r="1501">
      <c r="B1501" s="86" t="n"/>
      <c r="C1501" s="22" t="n">
        <v>40406</v>
      </c>
      <c r="D1501" s="22" t="inlineStr">
        <is>
          <t>Рощин И.</t>
        </is>
      </c>
      <c r="E1501" s="22" t="inlineStr">
        <is>
          <t>Лечение боярышником</t>
        </is>
      </c>
      <c r="F1501" s="105">
        <f>ROUNDUP(N1503-(N1503/100*X1503),0)</f>
        <v/>
      </c>
      <c r="H1501" s="22" t="inlineStr">
        <is>
          <t>Т8 RUGRAM</t>
        </is>
      </c>
      <c r="I1501" s="22" t="n">
        <v>2020</v>
      </c>
      <c r="J1501" s="75" t="inlineStr">
        <is>
          <t>9785517018687</t>
        </is>
      </c>
      <c r="K1501" s="75" t="inlineStr">
        <is>
          <t>Книги</t>
        </is>
      </c>
      <c r="L1501" s="22">
        <f>ROUND(100-(F1503/(M1503/100)),0)</f>
        <v/>
      </c>
      <c r="M1501" s="105" t="n">
        <v>599</v>
      </c>
      <c r="N1501" s="105" t="n">
        <v>522</v>
      </c>
      <c r="O1501" s="20" t="inlineStr">
        <is>
          <t>https://magic-kniga.ru/items/40406</t>
        </is>
      </c>
      <c r="Q1501" s="66" t="inlineStr">
        <is>
          <t>Мало</t>
        </is>
      </c>
      <c r="R1501" s="20" t="n">
        <v>5</v>
      </c>
      <c r="V1501" s="36">
        <f>MATCH(R1503,discounts!A:A)</f>
        <v/>
      </c>
      <c r="W1501" s="36">
        <f>ADDRESS(V1503,$F$7+1,,,"discounts")</f>
        <v/>
      </c>
      <c r="X1501" s="36">
        <f>ROUND(IF(ISNA(IF($F$7=0,0,INDIRECT(W1503))),0,IF($F$7=0,0,INDIRECT(W1503))),0)</f>
        <v/>
      </c>
    </row>
    <row r="1502">
      <c r="B1502" s="86" t="n"/>
      <c r="C1502" s="22" t="n">
        <v>40407</v>
      </c>
      <c r="D1502" s="22" t="inlineStr">
        <is>
          <t>Рощин И.</t>
        </is>
      </c>
      <c r="E1502" s="22" t="inlineStr">
        <is>
          <t>Лечение грязями</t>
        </is>
      </c>
      <c r="F1502" s="105">
        <f>ROUNDUP(N1504-(N1504/100*X1504),0)</f>
        <v/>
      </c>
      <c r="H1502" s="22" t="inlineStr">
        <is>
          <t>Т8 RUGRAM</t>
        </is>
      </c>
      <c r="I1502" s="22" t="n">
        <v>2020</v>
      </c>
      <c r="J1502" s="75" t="inlineStr">
        <is>
          <t>9785517018793</t>
        </is>
      </c>
      <c r="K1502" s="75" t="inlineStr">
        <is>
          <t>Книги</t>
        </is>
      </c>
      <c r="L1502" s="22">
        <f>ROUND(100-(F1504/(M1504/100)),0)</f>
        <v/>
      </c>
      <c r="M1502" s="105" t="n">
        <v>599</v>
      </c>
      <c r="N1502" s="105" t="n">
        <v>522</v>
      </c>
      <c r="O1502" s="20" t="inlineStr">
        <is>
          <t>https://magic-kniga.ru/items/40407</t>
        </is>
      </c>
      <c r="Q1502" s="66" t="inlineStr">
        <is>
          <t>Мало</t>
        </is>
      </c>
      <c r="R1502" s="20" t="n">
        <v>5</v>
      </c>
      <c r="V1502" s="36">
        <f>MATCH(R1504,discounts!A:A)</f>
        <v/>
      </c>
      <c r="W1502" s="36">
        <f>ADDRESS(V1504,$F$7+1,,,"discounts")</f>
        <v/>
      </c>
      <c r="X1502" s="36">
        <f>ROUND(IF(ISNA(IF($F$7=0,0,INDIRECT(W1504))),0,IF($F$7=0,0,INDIRECT(W1504))),0)</f>
        <v/>
      </c>
    </row>
    <row r="1503">
      <c r="B1503" s="86" t="n"/>
      <c r="C1503" s="22" t="n">
        <v>40408</v>
      </c>
      <c r="D1503" s="22" t="inlineStr">
        <is>
          <t>Рощин И.</t>
        </is>
      </c>
      <c r="E1503" s="22" t="inlineStr">
        <is>
          <t>Лечение зверобоем, чистотелом и шалфеем</t>
        </is>
      </c>
      <c r="F1503" s="105">
        <f>ROUNDUP(N1505-(N1505/100*X1505),0)</f>
        <v/>
      </c>
      <c r="H1503" s="22" t="inlineStr">
        <is>
          <t>Т8 RUGRAM</t>
        </is>
      </c>
      <c r="I1503" s="22" t="n">
        <v>2020</v>
      </c>
      <c r="J1503" s="75" t="inlineStr">
        <is>
          <t>9785517018809</t>
        </is>
      </c>
      <c r="K1503" s="75" t="inlineStr">
        <is>
          <t>Книги</t>
        </is>
      </c>
      <c r="L1503" s="22">
        <f>ROUND(100-(F1505/(M1505/100)),0)</f>
        <v/>
      </c>
      <c r="M1503" s="105" t="n">
        <v>599</v>
      </c>
      <c r="N1503" s="105" t="n">
        <v>522</v>
      </c>
      <c r="O1503" s="20" t="inlineStr">
        <is>
          <t>https://magic-kniga.ru/items/40408</t>
        </is>
      </c>
      <c r="Q1503" s="66" t="inlineStr">
        <is>
          <t>Мало</t>
        </is>
      </c>
      <c r="R1503" s="20" t="n">
        <v>5</v>
      </c>
      <c r="V1503" s="36">
        <f>MATCH(R1505,discounts!A:A)</f>
        <v/>
      </c>
      <c r="W1503" s="36">
        <f>ADDRESS(V1505,$F$7+1,,,"discounts")</f>
        <v/>
      </c>
      <c r="X1503" s="36">
        <f>ROUND(IF(ISNA(IF($F$7=0,0,INDIRECT(W1505))),0,IF($F$7=0,0,INDIRECT(W1505))),0)</f>
        <v/>
      </c>
    </row>
    <row r="1504">
      <c r="B1504" s="86" t="n"/>
      <c r="C1504" s="22" t="n">
        <v>40409</v>
      </c>
      <c r="D1504" s="22" t="inlineStr">
        <is>
          <t>Рощин И.</t>
        </is>
      </c>
      <c r="E1504" s="22" t="inlineStr">
        <is>
          <t>Лечение лимоном, яблочным уксусом и гранатом</t>
        </is>
      </c>
      <c r="F1504" s="105">
        <f>ROUNDUP(N1506-(N1506/100*X1506),0)</f>
        <v/>
      </c>
      <c r="H1504" s="22" t="inlineStr">
        <is>
          <t>Т8 RUGRAM</t>
        </is>
      </c>
      <c r="I1504" s="22" t="n">
        <v>2020</v>
      </c>
      <c r="J1504" s="75" t="inlineStr">
        <is>
          <t>9785517018816</t>
        </is>
      </c>
      <c r="K1504" s="75" t="inlineStr">
        <is>
          <t>Книги</t>
        </is>
      </c>
      <c r="L1504" s="22">
        <f>ROUND(100-(F1506/(M1506/100)),0)</f>
        <v/>
      </c>
      <c r="M1504" s="105" t="n">
        <v>599</v>
      </c>
      <c r="N1504" s="105" t="n">
        <v>522</v>
      </c>
      <c r="O1504" s="20" t="inlineStr">
        <is>
          <t>https://magic-kniga.ru/items/40409</t>
        </is>
      </c>
      <c r="Q1504" s="66" t="inlineStr">
        <is>
          <t>Мало</t>
        </is>
      </c>
      <c r="R1504" s="20" t="n">
        <v>5</v>
      </c>
      <c r="V1504" s="36">
        <f>MATCH(R1506,discounts!A:A)</f>
        <v/>
      </c>
      <c r="W1504" s="36">
        <f>ADDRESS(V1506,$F$7+1,,,"discounts")</f>
        <v/>
      </c>
      <c r="X1504" s="36">
        <f>ROUND(IF(ISNA(IF($F$7=0,0,INDIRECT(W1506))),0,IF($F$7=0,0,INDIRECT(W1506))),0)</f>
        <v/>
      </c>
    </row>
    <row r="1505">
      <c r="B1505" s="86" t="n"/>
      <c r="C1505" s="22" t="n">
        <v>26181</v>
      </c>
      <c r="D1505" s="22" t="inlineStr">
        <is>
          <t>Пономарев П. Л.</t>
        </is>
      </c>
      <c r="E1505" s="22" t="inlineStr">
        <is>
          <t>Практики исцеления</t>
        </is>
      </c>
      <c r="F1505" s="105">
        <f>ROUNDUP(N1507-(N1507/100*X1507),0)</f>
        <v/>
      </c>
      <c r="H1505" s="22" t="inlineStr">
        <is>
          <t>Беловодье</t>
        </is>
      </c>
      <c r="I1505" s="22" t="n">
        <v>2018</v>
      </c>
      <c r="J1505" s="75" t="inlineStr">
        <is>
          <t>9785934542383</t>
        </is>
      </c>
      <c r="K1505" s="75" t="inlineStr">
        <is>
          <t>Книги</t>
        </is>
      </c>
      <c r="L1505" s="22">
        <f>ROUND(100-(F1507/(M1507/100)),0)</f>
        <v/>
      </c>
      <c r="M1505" s="105" t="n">
        <v>520</v>
      </c>
      <c r="N1505" s="105" t="n">
        <v>453</v>
      </c>
      <c r="O1505" s="20" t="inlineStr">
        <is>
          <t>https://magic-kniga.ru/items/26181</t>
        </is>
      </c>
      <c r="Q1505" s="66" t="inlineStr">
        <is>
          <t>Мало</t>
        </is>
      </c>
      <c r="R1505" s="20" t="n">
        <v>6</v>
      </c>
      <c r="V1505" s="36">
        <f>MATCH(R1507,discounts!A:A)</f>
        <v/>
      </c>
      <c r="W1505" s="36">
        <f>ADDRESS(V1507,$F$7+1,,,"discounts")</f>
        <v/>
      </c>
      <c r="X1505" s="36">
        <f>ROUND(IF(ISNA(IF($F$7=0,0,INDIRECT(W1507))),0,IF($F$7=0,0,INDIRECT(W1507))),0)</f>
        <v/>
      </c>
    </row>
    <row r="1506">
      <c r="B1506" s="86" t="n"/>
      <c r="C1506" s="22" t="n">
        <v>33896</v>
      </c>
      <c r="E1506" s="22" t="inlineStr">
        <is>
          <t>Комплект: Жизнь и Я; Женщина глазами мужчины</t>
        </is>
      </c>
      <c r="F1506" s="105">
        <f>ROUNDUP(N1508-(N1508/100*X1508),0)</f>
        <v/>
      </c>
      <c r="H1506" s="22" t="inlineStr">
        <is>
          <t>Весь</t>
        </is>
      </c>
      <c r="J1506" s="75" t="inlineStr">
        <is>
          <t>9785944380609</t>
        </is>
      </c>
      <c r="K1506" s="75" t="inlineStr">
        <is>
          <t>Книги</t>
        </is>
      </c>
      <c r="L1506" s="22">
        <f>ROUND(100-(F1508/(M1508/100)),0)</f>
        <v/>
      </c>
      <c r="M1506" s="105" t="n">
        <v>698</v>
      </c>
      <c r="N1506" s="105" t="n">
        <v>608</v>
      </c>
      <c r="O1506" s="20" t="inlineStr">
        <is>
          <t>https://magic-kniga.ru/items/33896</t>
        </is>
      </c>
      <c r="Q1506" s="66" t="inlineStr">
        <is>
          <t>Мало</t>
        </is>
      </c>
      <c r="R1506" s="20" t="n">
        <v>3</v>
      </c>
      <c r="V1506" s="36">
        <f>MATCH(R1508,discounts!A:A)</f>
        <v/>
      </c>
      <c r="W1506" s="36">
        <f>ADDRESS(V1508,$F$7+1,,,"discounts")</f>
        <v/>
      </c>
      <c r="X1506" s="36">
        <f>ROUND(IF(ISNA(IF($F$7=0,0,INDIRECT(W1508))),0,IF($F$7=0,0,INDIRECT(W1508))),0)</f>
        <v/>
      </c>
    </row>
    <row r="1507">
      <c r="B1507" s="86" t="n"/>
      <c r="C1507" s="22" t="n">
        <v>36153</v>
      </c>
      <c r="D1507" s="22" t="inlineStr">
        <is>
          <t>Симэ Мишель</t>
        </is>
      </c>
      <c r="E1507" s="22" t="inlineStr">
        <is>
          <t>Как жить лучше и дольше</t>
        </is>
      </c>
      <c r="F1507" s="105">
        <f>ROUNDUP(N1509-(N1509/100*X1509),0)</f>
        <v/>
      </c>
      <c r="H1507" s="22" t="inlineStr">
        <is>
          <t>Рипол Классик</t>
        </is>
      </c>
      <c r="I1507" s="22" t="n">
        <v>2018</v>
      </c>
      <c r="J1507" s="75" t="inlineStr">
        <is>
          <t>9785386102548</t>
        </is>
      </c>
      <c r="K1507" s="75" t="inlineStr">
        <is>
          <t>Книги</t>
        </is>
      </c>
      <c r="L1507" s="22">
        <f>ROUND(100-(F1509/(M1509/100)),0)</f>
        <v/>
      </c>
      <c r="M1507" s="105" t="n">
        <v>217</v>
      </c>
      <c r="N1507" s="105" t="n">
        <v>189</v>
      </c>
      <c r="O1507" s="20" t="inlineStr">
        <is>
          <t>https://magic-kniga.ru/items/36153</t>
        </is>
      </c>
      <c r="Q1507" s="66" t="inlineStr">
        <is>
          <t>Мало</t>
        </is>
      </c>
      <c r="R1507" s="20" t="n">
        <v>5</v>
      </c>
      <c r="V1507" s="36">
        <f>MATCH(R1509,discounts!A:A)</f>
        <v/>
      </c>
      <c r="W1507" s="36">
        <f>ADDRESS(V1509,$F$7+1,,,"discounts")</f>
        <v/>
      </c>
      <c r="X1507" s="36">
        <f>ROUND(IF(ISNA(IF($F$7=0,0,INDIRECT(W1509))),0,IF($F$7=0,0,INDIRECT(W1509))),0)</f>
        <v/>
      </c>
    </row>
    <row r="1508">
      <c r="B1508" s="86" t="n"/>
      <c r="C1508" s="22" t="n">
        <v>36625</v>
      </c>
      <c r="D1508" s="22" t="inlineStr">
        <is>
          <t>Парвати Анна</t>
        </is>
      </c>
      <c r="E1508" s="22" t="inlineStr">
        <is>
          <t>Быть женщиной: возвращение к себе. Уникальность - вне правил</t>
        </is>
      </c>
      <c r="F1508" s="105">
        <f>ROUNDUP(N1510-(N1510/100*X1510),0)</f>
        <v/>
      </c>
      <c r="H1508" s="22" t="inlineStr">
        <is>
          <t>Весь</t>
        </is>
      </c>
      <c r="I1508" s="22" t="n">
        <v>2019</v>
      </c>
      <c r="J1508" s="75" t="inlineStr">
        <is>
          <t>9785957334699</t>
        </is>
      </c>
      <c r="K1508" s="75" t="inlineStr">
        <is>
          <t>Книги</t>
        </is>
      </c>
      <c r="L1508" s="22">
        <f>ROUND(100-(F1510/(M1510/100)),0)</f>
        <v/>
      </c>
      <c r="M1508" s="105" t="n">
        <v>488</v>
      </c>
      <c r="N1508" s="105" t="n">
        <v>425</v>
      </c>
      <c r="O1508" s="20" t="inlineStr">
        <is>
          <t>https://magic-kniga.ru/items/36625</t>
        </is>
      </c>
      <c r="Q1508" s="66" t="inlineStr">
        <is>
          <t>Мало</t>
        </is>
      </c>
      <c r="R1508" s="20" t="n">
        <v>3</v>
      </c>
      <c r="S1508" s="22" t="n">
        <v>16</v>
      </c>
      <c r="V1508" s="36">
        <f>MATCH(R1510,discounts!A:A)</f>
        <v/>
      </c>
      <c r="W1508" s="36">
        <f>ADDRESS(V1510,$F$7+1,,,"discounts")</f>
        <v/>
      </c>
      <c r="X1508" s="36">
        <f>ROUND(IF(ISNA(IF($F$7=0,0,INDIRECT(W1510))),0,IF($F$7=0,0,INDIRECT(W1510))),0)</f>
        <v/>
      </c>
    </row>
    <row r="1509" ht="15" customHeight="1">
      <c r="B1509" s="88" t="inlineStr">
        <is>
          <t>Роман</t>
        </is>
      </c>
    </row>
    <row r="1510">
      <c r="B1510" s="86" t="n"/>
      <c r="C1510" s="22" t="n">
        <v>37986</v>
      </c>
      <c r="D1510" s="22" t="inlineStr">
        <is>
          <t>Лавкрафт</t>
        </is>
      </c>
      <c r="E1510" s="22" t="inlineStr">
        <is>
          <t>Криптософия</t>
        </is>
      </c>
      <c r="F1510" s="105">
        <f>ROUNDUP(N1512-(N1512/100*X1512),0)</f>
        <v/>
      </c>
      <c r="H1510" s="22" t="inlineStr">
        <is>
          <t>Энигма</t>
        </is>
      </c>
      <c r="I1510" s="22" t="n">
        <v>2019</v>
      </c>
      <c r="J1510" s="75" t="inlineStr">
        <is>
          <t>9785946982870</t>
        </is>
      </c>
      <c r="K1510" s="75" t="inlineStr">
        <is>
          <t>Книги</t>
        </is>
      </c>
      <c r="L1510" s="22">
        <f>ROUND(100-(F1512/(M1512/100)),0)</f>
        <v/>
      </c>
      <c r="M1510" s="105" t="n">
        <v>433</v>
      </c>
      <c r="N1510" s="105" t="n">
        <v>377</v>
      </c>
      <c r="O1510" s="20" t="inlineStr">
        <is>
          <t>https://magic-kniga.ru/items/37986</t>
        </is>
      </c>
      <c r="Q1510" s="66" t="inlineStr">
        <is>
          <t>Мало</t>
        </is>
      </c>
      <c r="R1510" s="20" t="n">
        <v>9</v>
      </c>
      <c r="V1510" s="36">
        <f>MATCH(R1512,discounts!A:A)</f>
        <v/>
      </c>
      <c r="W1510" s="36">
        <f>ADDRESS(V1512,$F$7+1,,,"discounts")</f>
        <v/>
      </c>
      <c r="X1510" s="36">
        <f>ROUND(_xlfn.SINGLE(IF(ISNA(_xlfn.SINGLE(IF($F$7=0,0,INDIRECT(W1512)))),0,IF($F$7=0,0,INDIRECT(W1512)))),0)</f>
        <v/>
      </c>
    </row>
    <row r="1511">
      <c r="B1511" s="86" t="n"/>
      <c r="C1511" s="22" t="n">
        <v>31906</v>
      </c>
      <c r="D1511" s="22" t="inlineStr">
        <is>
          <t>Банников Иван</t>
        </is>
      </c>
      <c r="E1511" s="22" t="inlineStr">
        <is>
          <t>Кругоборот</t>
        </is>
      </c>
      <c r="F1511" s="105">
        <f>ROUNDUP(N1513-(N1513/100*X1513),0)</f>
        <v/>
      </c>
      <c r="H1511" s="22" t="inlineStr">
        <is>
          <t>Стигмарион</t>
        </is>
      </c>
      <c r="I1511" s="22" t="n">
        <v>2018</v>
      </c>
      <c r="J1511" s="75" t="inlineStr">
        <is>
          <t>9785903469697</t>
        </is>
      </c>
      <c r="K1511" s="75" t="inlineStr">
        <is>
          <t>Книги</t>
        </is>
      </c>
      <c r="L1511" s="22">
        <f>ROUND(100-(F1513/(M1513/100)),0)</f>
        <v/>
      </c>
      <c r="M1511" s="105" t="n">
        <v>476</v>
      </c>
      <c r="N1511" s="105" t="n">
        <v>415</v>
      </c>
      <c r="O1511" s="20" t="inlineStr">
        <is>
          <t>https://magic-kniga.ru/items/31906</t>
        </is>
      </c>
      <c r="Q1511" s="66" t="inlineStr">
        <is>
          <t>Мало</t>
        </is>
      </c>
      <c r="R1511" s="20" t="n">
        <v>5</v>
      </c>
      <c r="V1511" s="36">
        <f>MATCH(R1513,discounts!A:A)</f>
        <v/>
      </c>
      <c r="W1511" s="36">
        <f>ADDRESS(V1513,$F$7+1,,,"discounts")</f>
        <v/>
      </c>
      <c r="X1511" s="36">
        <f>ROUND(_xlfn.SINGLE(IF(ISNA(_xlfn.SINGLE(IF($F$7=0,0,INDIRECT(W1513)))),0,IF($F$7=0,0,INDIRECT(W1513)))),0)</f>
        <v/>
      </c>
    </row>
    <row r="1512" ht="15" customHeight="1">
      <c r="B1512" s="88" t="inlineStr">
        <is>
          <t>Детектив</t>
        </is>
      </c>
    </row>
    <row r="1513">
      <c r="B1513" s="86" t="n"/>
      <c r="C1513" s="22" t="n">
        <v>36617</v>
      </c>
      <c r="D1513" s="22" t="inlineStr">
        <is>
          <t>Медведева Ирина</t>
        </is>
      </c>
      <c r="E1513" s="22" t="inlineStr">
        <is>
          <t>В поисках Черного Камня</t>
        </is>
      </c>
      <c r="F1513" s="105">
        <f>ROUNDUP(N1515-(N1515/100*X1515),0)</f>
        <v/>
      </c>
      <c r="H1513" s="22" t="inlineStr">
        <is>
          <t>ИПЛ</t>
        </is>
      </c>
      <c r="I1513" s="22" t="n">
        <v>2019</v>
      </c>
      <c r="J1513" s="75" t="inlineStr">
        <is>
          <t>9785426003255</t>
        </is>
      </c>
      <c r="K1513" s="75" t="inlineStr">
        <is>
          <t>Книги</t>
        </is>
      </c>
      <c r="L1513" s="22">
        <f>ROUND(100-(F1515/(M1515/100)),0)</f>
        <v/>
      </c>
      <c r="M1513" s="105" t="n">
        <v>488</v>
      </c>
      <c r="N1513" s="105" t="n">
        <v>425</v>
      </c>
      <c r="O1513" s="20" t="inlineStr">
        <is>
          <t>https://magic-kniga.ru/items/36617</t>
        </is>
      </c>
      <c r="Q1513" s="66" t="inlineStr">
        <is>
          <t>Мало</t>
        </is>
      </c>
      <c r="R1513" s="20" t="n">
        <v>3</v>
      </c>
      <c r="V1513" s="36">
        <f>MATCH(R1515,discounts!A:A)</f>
        <v/>
      </c>
      <c r="W1513" s="36">
        <f>ADDRESS(V1515,$F$7+1,,,"discounts")</f>
        <v/>
      </c>
      <c r="X1513" s="36">
        <f>ROUND(_xlfn.SINGLE(IF(ISNA(_xlfn.SINGLE(IF($F$7=0,0,INDIRECT(W1515)))),0,IF($F$7=0,0,INDIRECT(W1515)))),0)</f>
        <v/>
      </c>
    </row>
    <row r="1514">
      <c r="B1514" s="86" t="n"/>
      <c r="C1514" s="22" t="n">
        <v>26470</v>
      </c>
      <c r="D1514" s="22" t="inlineStr">
        <is>
          <t>Каковкин Г.</t>
        </is>
      </c>
      <c r="E1514" s="22" t="inlineStr">
        <is>
          <t>Теория и практика расставаний</t>
        </is>
      </c>
      <c r="F1514" s="105">
        <f>ROUNDUP(N1516-(N1516/100*X1516),0)</f>
        <v/>
      </c>
      <c r="H1514" s="22" t="inlineStr">
        <is>
          <t>Рипол Классик</t>
        </is>
      </c>
      <c r="I1514" s="22" t="n">
        <v>2016</v>
      </c>
      <c r="J1514" s="75" t="inlineStr">
        <is>
          <t>9785386094034</t>
        </is>
      </c>
      <c r="K1514" s="75" t="inlineStr">
        <is>
          <t>Книги</t>
        </is>
      </c>
      <c r="L1514" s="22">
        <f>ROUND(100-(F1516/(M1516/100)),0)</f>
        <v/>
      </c>
      <c r="M1514" s="105" t="n">
        <v>110</v>
      </c>
      <c r="N1514" s="105" t="n">
        <v>96</v>
      </c>
      <c r="O1514" s="20" t="inlineStr">
        <is>
          <t>https://magic-kniga.ru/items/26470</t>
        </is>
      </c>
      <c r="Q1514" s="66" t="inlineStr">
        <is>
          <t>Мало</t>
        </is>
      </c>
      <c r="R1514" s="20" t="n">
        <v>5</v>
      </c>
      <c r="V1514" s="36">
        <f>MATCH(R1516,discounts!A:A)</f>
        <v/>
      </c>
      <c r="W1514" s="36">
        <f>ADDRESS(V1516,$F$7+1,,,"discounts")</f>
        <v/>
      </c>
      <c r="X1514" s="36">
        <f>ROUND(_xlfn.SINGLE(IF(ISNA(_xlfn.SINGLE(IF($F$7=0,0,INDIRECT(W1516)))),0,IF($F$7=0,0,INDIRECT(W1516)))),0)</f>
        <v/>
      </c>
    </row>
    <row r="1515" ht="15" customHeight="1">
      <c r="B1515" s="88" t="inlineStr">
        <is>
          <t>Фантастика</t>
        </is>
      </c>
    </row>
    <row r="1516">
      <c r="B1516" s="86" t="n"/>
      <c r="C1516" s="22" t="n">
        <v>39771</v>
      </c>
      <c r="D1516" s="22" t="inlineStr">
        <is>
          <t>Луазо Артур</t>
        </is>
      </c>
      <c r="E1516" s="22" t="inlineStr">
        <is>
          <t>Власть приоритетов</t>
        </is>
      </c>
      <c r="F1516" s="105">
        <f>ROUNDUP(N1518-(N1518/100*X1518),0)</f>
        <v/>
      </c>
      <c r="H1516" s="22" t="inlineStr">
        <is>
          <t>Вариант</t>
        </is>
      </c>
      <c r="I1516" s="22" t="n">
        <v>2017</v>
      </c>
      <c r="J1516" s="75" t="inlineStr">
        <is>
          <t>9785000800836</t>
        </is>
      </c>
      <c r="K1516" s="75" t="inlineStr">
        <is>
          <t>Книги</t>
        </is>
      </c>
      <c r="L1516" s="22">
        <f>ROUND(100-(F1518/(M1518/100)),0)</f>
        <v/>
      </c>
      <c r="M1516" s="105" t="n">
        <v>574</v>
      </c>
      <c r="N1516" s="105" t="n">
        <v>500</v>
      </c>
      <c r="O1516" s="20" t="inlineStr">
        <is>
          <t>https://magic-kniga.ru/items/39771</t>
        </is>
      </c>
      <c r="Q1516" s="66" t="inlineStr">
        <is>
          <t>Мало</t>
        </is>
      </c>
      <c r="R1516" s="20" t="n">
        <v>9</v>
      </c>
      <c r="V1516" s="36">
        <f>MATCH(R1518,discounts!A:A)</f>
        <v/>
      </c>
      <c r="W1516" s="36">
        <f>ADDRESS(V1518,$F$7+1,,,"discounts")</f>
        <v/>
      </c>
      <c r="X1516" s="36">
        <f>ROUND(_xlfn.SINGLE(IF(ISNA(_xlfn.SINGLE(IF($F$7=0,0,INDIRECT(W1518)))),0,IF($F$7=0,0,INDIRECT(W1518)))),0)</f>
        <v/>
      </c>
    </row>
    <row r="1517">
      <c r="B1517" s="86" t="n"/>
      <c r="C1517" s="22" t="n">
        <v>39772</v>
      </c>
      <c r="D1517" s="22" t="inlineStr">
        <is>
          <t>Луазо Артур</t>
        </is>
      </c>
      <c r="E1517" s="22" t="inlineStr">
        <is>
          <t>Нимб для президентов</t>
        </is>
      </c>
      <c r="F1517" s="105">
        <f>ROUNDUP(N1519-(N1519/100*X1519),0)</f>
        <v/>
      </c>
      <c r="H1517" s="22" t="inlineStr">
        <is>
          <t>Вариант</t>
        </is>
      </c>
      <c r="I1517" s="22" t="n">
        <v>2017</v>
      </c>
      <c r="J1517" s="75" t="inlineStr">
        <is>
          <t>9785000800829</t>
        </is>
      </c>
      <c r="K1517" s="75" t="inlineStr">
        <is>
          <t>Книги</t>
        </is>
      </c>
      <c r="L1517" s="22">
        <f>ROUND(100-(F1519/(M1519/100)),0)</f>
        <v/>
      </c>
      <c r="M1517" s="105" t="n">
        <v>574</v>
      </c>
      <c r="N1517" s="105" t="n">
        <v>500</v>
      </c>
      <c r="O1517" s="20" t="inlineStr">
        <is>
          <t>https://magic-kniga.ru/items/39772</t>
        </is>
      </c>
      <c r="Q1517" s="66" t="inlineStr">
        <is>
          <t>Мало</t>
        </is>
      </c>
      <c r="R1517" s="20" t="n">
        <v>9</v>
      </c>
      <c r="V1517" s="36">
        <f>MATCH(R1519,discounts!A:A)</f>
        <v/>
      </c>
      <c r="W1517" s="36">
        <f>ADDRESS(V1519,$F$7+1,,,"discounts")</f>
        <v/>
      </c>
      <c r="X1517" s="36">
        <f>ROUND(_xlfn.SINGLE(IF(ISNA(_xlfn.SINGLE(IF($F$7=0,0,INDIRECT(W1519)))),0,IF($F$7=0,0,INDIRECT(W1519)))),0)</f>
        <v/>
      </c>
    </row>
    <row r="1518">
      <c r="B1518" s="86" t="n"/>
      <c r="C1518" s="22" t="n">
        <v>37233</v>
      </c>
      <c r="D1518" s="22" t="inlineStr">
        <is>
          <t>Пикулина Т.</t>
        </is>
      </c>
      <c r="E1518" s="22" t="inlineStr">
        <is>
          <t>Семь миров. Импульс</t>
        </is>
      </c>
      <c r="F1518" s="105">
        <f>ROUNDUP(N1520-(N1520/100*X1520),0)</f>
        <v/>
      </c>
      <c r="H1518" s="22" t="inlineStr">
        <is>
          <t>Неизвестно</t>
        </is>
      </c>
      <c r="I1518" s="22" t="n">
        <v>2018</v>
      </c>
      <c r="J1518" s="75" t="inlineStr">
        <is>
          <t>9785449100696</t>
        </is>
      </c>
      <c r="K1518" s="75" t="inlineStr">
        <is>
          <t>Книги</t>
        </is>
      </c>
      <c r="L1518" s="22">
        <f>ROUND(100-(F1520/(M1520/100)),0)</f>
        <v/>
      </c>
      <c r="M1518" s="105" t="n">
        <v>484</v>
      </c>
      <c r="N1518" s="105" t="n">
        <v>422</v>
      </c>
      <c r="O1518" s="20" t="inlineStr">
        <is>
          <t>https://magic-kniga.ru/items/37233</t>
        </is>
      </c>
      <c r="Q1518" s="66" t="inlineStr">
        <is>
          <t>Мало</t>
        </is>
      </c>
      <c r="R1518" s="20" t="n">
        <v>5</v>
      </c>
      <c r="V1518" s="36">
        <f>MATCH(R1520,discounts!A:A)</f>
        <v/>
      </c>
      <c r="W1518" s="36">
        <f>ADDRESS(V1520,$F$7+1,,,"discounts")</f>
        <v/>
      </c>
      <c r="X1518" s="36">
        <f>ROUND(_xlfn.SINGLE(IF(ISNA(_xlfn.SINGLE(IF($F$7=0,0,INDIRECT(W1520)))),0,IF($F$7=0,0,INDIRECT(W1520)))),0)</f>
        <v/>
      </c>
    </row>
    <row r="1519" ht="15" customHeight="1">
      <c r="B1519" s="88" t="inlineStr">
        <is>
          <t>Подарочные Таро</t>
        </is>
      </c>
    </row>
    <row r="1520">
      <c r="B1520" s="86" t="n"/>
      <c r="C1520" s="22" t="n">
        <v>33800</v>
      </c>
      <c r="D1520" s="22" t="inlineStr">
        <is>
          <t>Склярова Вера Анатольевна</t>
        </is>
      </c>
      <c r="E1520" s="22" t="inlineStr">
        <is>
          <t>«Величие системы многоуровневого Таро». Книга 1</t>
        </is>
      </c>
      <c r="F1520" s="105">
        <f>ROUNDUP(N1522-(N1522/100*X1522),0)</f>
        <v/>
      </c>
      <c r="H1520" s="22" t="inlineStr">
        <is>
          <t>Magic-Kniga</t>
        </is>
      </c>
      <c r="I1520" s="22" t="n">
        <v>2018</v>
      </c>
      <c r="J1520" s="75" t="inlineStr">
        <is>
          <t>9785604235904</t>
        </is>
      </c>
      <c r="K1520" s="75" t="inlineStr">
        <is>
          <t>Книги</t>
        </is>
      </c>
      <c r="L1520" s="22">
        <f>ROUND(100-(F1522/(M1522/100)),0)</f>
        <v/>
      </c>
      <c r="M1520" s="105" t="n">
        <v>1093</v>
      </c>
      <c r="N1520" s="105" t="n">
        <v>951</v>
      </c>
      <c r="O1520" s="20" t="inlineStr">
        <is>
          <t>https://magic-kniga.ru/items/33800</t>
        </is>
      </c>
      <c r="P1520" s="22" t="n">
        <v>235</v>
      </c>
      <c r="Q1520" s="66" t="inlineStr">
        <is>
          <t>Больше 10</t>
        </is>
      </c>
      <c r="R1520" s="20" t="n">
        <v>1</v>
      </c>
      <c r="V1520" s="36">
        <f>MATCH(R1522,discounts!A:A)</f>
        <v/>
      </c>
      <c r="W1520" s="36">
        <f>ADDRESS(V1522,$F$7+1,,,"discounts")</f>
        <v/>
      </c>
      <c r="X1520" s="36">
        <f>ROUND(IF(ISNA(IF($F$7=0,0,INDIRECT(W1522))),0,IF($F$7=0,0,INDIRECT(W1522))),0)</f>
        <v/>
      </c>
    </row>
    <row r="1521" ht="15" customHeight="1">
      <c r="B1521" s="88" t="inlineStr">
        <is>
          <t>Основы Таро</t>
        </is>
      </c>
    </row>
    <row r="1522">
      <c r="B1522" s="86" t="n"/>
      <c r="C1522" s="22" t="n">
        <v>33340</v>
      </c>
      <c r="D1522" s="22" t="inlineStr">
        <is>
          <t>Булгакова Марина</t>
        </is>
      </c>
      <c r="E1522" s="22" t="inlineStr">
        <is>
          <t>Прикладная мантика. Карты таро</t>
        </is>
      </c>
      <c r="F1522" s="105">
        <f>ROUNDUP(N1524-(N1524/100*X1524),0)</f>
        <v/>
      </c>
      <c r="H1522" s="22" t="inlineStr">
        <is>
          <t>Велигор</t>
        </is>
      </c>
      <c r="I1522" s="22" t="n">
        <v>2018</v>
      </c>
      <c r="J1522" s="75" t="inlineStr">
        <is>
          <t>9785888755761</t>
        </is>
      </c>
      <c r="K1522" s="75" t="inlineStr">
        <is>
          <t>Книги</t>
        </is>
      </c>
      <c r="L1522" s="22">
        <f>ROUND(100-(F1524/(M1524/100)),0)</f>
        <v/>
      </c>
      <c r="M1522" s="105" t="n">
        <v>750</v>
      </c>
      <c r="N1522" s="105" t="n">
        <v>653</v>
      </c>
      <c r="O1522" s="20" t="inlineStr">
        <is>
          <t>https://magic-kniga.ru/items/33340</t>
        </is>
      </c>
      <c r="Q1522" s="66" t="inlineStr">
        <is>
          <t>Мало</t>
        </is>
      </c>
      <c r="R1522" s="20" t="n">
        <v>6</v>
      </c>
      <c r="V1522" s="36">
        <f>MATCH(R1524,discounts!A:A)</f>
        <v/>
      </c>
      <c r="W1522" s="36">
        <f>ADDRESS(V1524,$F$7+1,,,"discounts")</f>
        <v/>
      </c>
      <c r="X1522" s="36">
        <f>ROUND(IF(ISNA(IF($F$7=0,0,INDIRECT(W1524))),0,IF($F$7=0,0,INDIRECT(W1524))),0)</f>
        <v/>
      </c>
    </row>
    <row r="1523">
      <c r="B1523" s="86" t="n"/>
      <c r="C1523" s="22" t="n">
        <v>36315</v>
      </c>
      <c r="E1523" s="22" t="inlineStr">
        <is>
          <t>Комплект: Таро Оришей; Марсельское Таро карты; брошюра</t>
        </is>
      </c>
      <c r="F1523" s="105">
        <f>ROUNDUP(N1525-(N1525/100*X1525),0)</f>
        <v/>
      </c>
      <c r="H1523" s="22" t="inlineStr">
        <is>
          <t>Весь</t>
        </is>
      </c>
      <c r="J1523" s="75" t="inlineStr">
        <is>
          <t>9785944394248</t>
        </is>
      </c>
      <c r="K1523" s="75" t="inlineStr">
        <is>
          <t>Книги</t>
        </is>
      </c>
      <c r="L1523" s="22">
        <f>ROUND(100-(F1525/(M1525/100)),0)</f>
        <v/>
      </c>
      <c r="M1523" s="105" t="n">
        <v>879</v>
      </c>
      <c r="N1523" s="105" t="n">
        <v>765</v>
      </c>
      <c r="O1523" s="20" t="inlineStr">
        <is>
          <t>https://magic-kniga.ru/items/36315</t>
        </is>
      </c>
      <c r="Q1523" s="66" t="inlineStr">
        <is>
          <t>Мало</t>
        </is>
      </c>
      <c r="R1523" s="20" t="n">
        <v>3</v>
      </c>
      <c r="V1523" s="36">
        <f>MATCH(R1525,discounts!A:A)</f>
        <v/>
      </c>
      <c r="W1523" s="36">
        <f>ADDRESS(V1525,$F$7+1,,,"discounts")</f>
        <v/>
      </c>
      <c r="X1523" s="36">
        <f>ROUND(IF(ISNA(IF($F$7=0,0,INDIRECT(W1525))),0,IF($F$7=0,0,INDIRECT(W1525))),0)</f>
        <v/>
      </c>
    </row>
    <row r="1524">
      <c r="B1524" s="86" t="n"/>
      <c r="C1524" s="22" t="n">
        <v>30198</v>
      </c>
      <c r="E1524" s="22" t="inlineStr">
        <is>
          <t>Комплект: Ваш психолог; Карты Таро в работе психолога; Психологический тренажер</t>
        </is>
      </c>
      <c r="F1524" s="105">
        <f>ROUNDUP(N1526-(N1526/100*X1526),0)</f>
        <v/>
      </c>
      <c r="H1524" s="22" t="inlineStr">
        <is>
          <t>Весь</t>
        </is>
      </c>
      <c r="J1524" s="75" t="inlineStr">
        <is>
          <t>9785944314611</t>
        </is>
      </c>
      <c r="K1524" s="75" t="inlineStr">
        <is>
          <t>Книги</t>
        </is>
      </c>
      <c r="L1524" s="22">
        <f>ROUND(100-(F1526/(M1526/100)),0)</f>
        <v/>
      </c>
      <c r="M1524" s="105" t="n">
        <v>1906</v>
      </c>
      <c r="N1524" s="105" t="n">
        <v>1659</v>
      </c>
      <c r="O1524" s="20" t="inlineStr">
        <is>
          <t>https://magic-kniga.ru/items/30198</t>
        </is>
      </c>
      <c r="Q1524" s="66" t="inlineStr">
        <is>
          <t>Мало</t>
        </is>
      </c>
      <c r="R1524" s="20" t="n">
        <v>3</v>
      </c>
      <c r="V1524" s="36">
        <f>MATCH(R1526,discounts!A:A)</f>
        <v/>
      </c>
      <c r="W1524" s="36">
        <f>ADDRESS(V1526,$F$7+1,,,"discounts")</f>
        <v/>
      </c>
      <c r="X1524" s="36">
        <f>ROUND(IF(ISNA(IF($F$7=0,0,INDIRECT(W1526))),0,IF($F$7=0,0,INDIRECT(W1526))),0)</f>
        <v/>
      </c>
    </row>
    <row r="1525">
      <c r="B1525" s="86" t="n"/>
      <c r="C1525" s="22" t="n">
        <v>30444</v>
      </c>
      <c r="D1525" s="22" t="inlineStr">
        <is>
          <t>Склярова Вера Анатольевна</t>
        </is>
      </c>
      <c r="E1525" s="22" t="inlineStr">
        <is>
          <t>Книга «Таро. Коррекция судьбы»</t>
        </is>
      </c>
      <c r="F1525" s="105">
        <f>ROUNDUP(N1527-(N1527/100*X1527),0)</f>
        <v/>
      </c>
      <c r="H1525" s="22" t="inlineStr">
        <is>
          <t>Magic-Kniga</t>
        </is>
      </c>
      <c r="I1525" s="22" t="n">
        <v>2024</v>
      </c>
      <c r="J1525" s="75" t="inlineStr">
        <is>
          <t>9785604042106</t>
        </is>
      </c>
      <c r="K1525" s="75" t="inlineStr">
        <is>
          <t>Книги</t>
        </is>
      </c>
      <c r="L1525" s="22">
        <f>ROUND(100-(F1527/(M1527/100)),0)</f>
        <v/>
      </c>
      <c r="M1525" s="105" t="n">
        <v>465</v>
      </c>
      <c r="N1525" s="105" t="n">
        <v>405</v>
      </c>
      <c r="O1525" s="20" t="inlineStr">
        <is>
          <t>https://magic-kniga.ru/items/30444</t>
        </is>
      </c>
      <c r="P1525" s="22" t="n">
        <v>421</v>
      </c>
      <c r="Q1525" s="66" t="inlineStr">
        <is>
          <t>Больше 50</t>
        </is>
      </c>
      <c r="R1525" s="20" t="n">
        <v>1</v>
      </c>
      <c r="V1525" s="36">
        <f>MATCH(R1527,discounts!A:A)</f>
        <v/>
      </c>
      <c r="W1525" s="36">
        <f>ADDRESS(V1527,$F$7+1,,,"discounts")</f>
        <v/>
      </c>
      <c r="X1525" s="36">
        <f>ROUND(IF(ISNA(IF($F$7=0,0,INDIRECT(W1527))),0,IF($F$7=0,0,INDIRECT(W1527))),0)</f>
        <v/>
      </c>
    </row>
    <row r="1526">
      <c r="B1526" s="86" t="n"/>
      <c r="C1526" s="22" t="n">
        <v>31300</v>
      </c>
      <c r="D1526" s="22" t="inlineStr">
        <is>
          <t>Склярова Вера Анатольевна</t>
        </is>
      </c>
      <c r="E1526" s="22" t="inlineStr">
        <is>
          <t>Путешествие по девяти черным туннелям. Часть II</t>
        </is>
      </c>
      <c r="F1526" s="105">
        <f>ROUNDUP(N1528-(N1528/100*X1528),0)</f>
        <v/>
      </c>
      <c r="H1526" s="22" t="inlineStr">
        <is>
          <t>Magic-Kniga</t>
        </is>
      </c>
      <c r="I1526" s="22" t="n">
        <v>2018</v>
      </c>
      <c r="J1526" s="75" t="inlineStr">
        <is>
          <t>9785604042151</t>
        </is>
      </c>
      <c r="K1526" s="75" t="inlineStr">
        <is>
          <t>Книги</t>
        </is>
      </c>
      <c r="L1526" s="22">
        <f>ROUND(100-(F1528/(M1528/100)),0)</f>
        <v/>
      </c>
      <c r="M1526" s="105" t="n">
        <v>972</v>
      </c>
      <c r="N1526" s="105" t="n">
        <v>846</v>
      </c>
      <c r="O1526" s="20" t="inlineStr">
        <is>
          <t>https://magic-kniga.ru/items/31300</t>
        </is>
      </c>
      <c r="P1526" s="22" t="n">
        <v>311</v>
      </c>
      <c r="Q1526" s="66" t="inlineStr">
        <is>
          <t>Мало</t>
        </is>
      </c>
      <c r="R1526" s="20" t="n">
        <v>1</v>
      </c>
      <c r="V1526" s="36">
        <f>MATCH(R1528,discounts!A:A)</f>
        <v/>
      </c>
      <c r="W1526" s="36">
        <f>ADDRESS(V1528,$F$7+1,,,"discounts")</f>
        <v/>
      </c>
      <c r="X1526" s="36">
        <f>ROUND(IF(ISNA(IF($F$7=0,0,INDIRECT(W1528))),0,IF($F$7=0,0,INDIRECT(W1528))),0)</f>
        <v/>
      </c>
    </row>
    <row r="1527">
      <c r="B1527" s="86" t="n"/>
      <c r="C1527" s="22" t="n">
        <v>26362</v>
      </c>
      <c r="D1527" s="22" t="inlineStr">
        <is>
          <t>Егорова Елена</t>
        </is>
      </c>
      <c r="E1527" s="22" t="inlineStr">
        <is>
          <t>Легкий курс по Таро</t>
        </is>
      </c>
      <c r="F1527" s="105">
        <f>ROUNDUP(N1529-(N1529/100*X1529),0)</f>
        <v/>
      </c>
      <c r="H1527" s="22" t="inlineStr">
        <is>
          <t>Весь</t>
        </is>
      </c>
      <c r="I1527" s="22" t="n">
        <v>2018</v>
      </c>
      <c r="J1527" s="75" t="inlineStr">
        <is>
          <t>9785957333920</t>
        </is>
      </c>
      <c r="K1527" s="75" t="inlineStr">
        <is>
          <t>Книги</t>
        </is>
      </c>
      <c r="L1527" s="22">
        <f>ROUND(100-(F1529/(M1529/100)),0)</f>
        <v/>
      </c>
      <c r="M1527" s="105" t="n">
        <v>228</v>
      </c>
      <c r="N1527" s="105" t="n">
        <v>199</v>
      </c>
      <c r="O1527" s="20" t="inlineStr">
        <is>
          <t>https://magic-kniga.ru/items/26362</t>
        </is>
      </c>
      <c r="Q1527" s="66" t="inlineStr">
        <is>
          <t>Мало</t>
        </is>
      </c>
      <c r="R1527" s="20" t="n">
        <v>3</v>
      </c>
      <c r="V1527" s="36">
        <f>MATCH(R1529,discounts!A:A)</f>
        <v/>
      </c>
      <c r="W1527" s="36">
        <f>ADDRESS(V1529,$F$7+1,,,"discounts")</f>
        <v/>
      </c>
      <c r="X1527" s="36">
        <f>ROUND(IF(ISNA(IF($F$7=0,0,INDIRECT(W1529))),0,IF($F$7=0,0,INDIRECT(W1529))),0)</f>
        <v/>
      </c>
    </row>
    <row r="1528">
      <c r="B1528" s="86" t="n"/>
      <c r="C1528" s="22" t="n">
        <v>26673</v>
      </c>
      <c r="D1528" s="22" t="inlineStr">
        <is>
          <t>Эльдемуров Феликс</t>
        </is>
      </c>
      <c r="E1528" s="22" t="inlineStr">
        <is>
          <t>Тайна Таро Горгоны</t>
        </is>
      </c>
      <c r="F1528" s="105">
        <f>ROUNDUP(N1530-(N1530/100*X1530),0)</f>
        <v/>
      </c>
      <c r="H1528" s="22" t="inlineStr">
        <is>
          <t>Силуэт</t>
        </is>
      </c>
      <c r="I1528" s="22" t="n">
        <v>2018</v>
      </c>
      <c r="J1528" s="75" t="inlineStr">
        <is>
          <t>9785901506271</t>
        </is>
      </c>
      <c r="K1528" s="75" t="inlineStr">
        <is>
          <t>Книги</t>
        </is>
      </c>
      <c r="L1528" s="22">
        <f>ROUND(100-(F1530/(M1530/100)),0)</f>
        <v/>
      </c>
      <c r="M1528" s="105" t="n">
        <v>335</v>
      </c>
      <c r="N1528" s="105" t="n">
        <v>292</v>
      </c>
      <c r="O1528" s="20" t="inlineStr">
        <is>
          <t>https://magic-kniga.ru/items/26673</t>
        </is>
      </c>
      <c r="Q1528" s="66" t="inlineStr">
        <is>
          <t>Мало</t>
        </is>
      </c>
      <c r="R1528" s="20" t="n">
        <v>10</v>
      </c>
      <c r="V1528" s="36">
        <f>MATCH(R1530,discounts!A:A)</f>
        <v/>
      </c>
      <c r="W1528" s="36">
        <f>ADDRESS(V1530,$F$7+1,,,"discounts")</f>
        <v/>
      </c>
      <c r="X1528" s="36">
        <f>ROUND(IF(ISNA(IF($F$7=0,0,INDIRECT(W1530))),0,IF($F$7=0,0,INDIRECT(W1530))),0)</f>
        <v/>
      </c>
    </row>
    <row r="1529">
      <c r="B1529" s="86" t="n"/>
      <c r="C1529" s="22" t="n">
        <v>28001</v>
      </c>
      <c r="D1529" s="22" t="inlineStr">
        <is>
          <t>Таурте Светлана</t>
        </is>
      </c>
      <c r="E1529" s="22" t="inlineStr">
        <is>
          <t>Полный Курс Таро. Книга I. Базовый курс Таро</t>
        </is>
      </c>
      <c r="F1529" s="105">
        <f>ROUNDUP(N1531-(N1531/100*X1531),0)</f>
        <v/>
      </c>
      <c r="H1529" s="22" t="inlineStr">
        <is>
          <t>Magic-Kniga</t>
        </is>
      </c>
      <c r="I1529" s="22" t="n">
        <v>2016</v>
      </c>
      <c r="J1529" s="75" t="inlineStr">
        <is>
          <t>9785990953611</t>
        </is>
      </c>
      <c r="K1529" s="75" t="inlineStr">
        <is>
          <t>Книги</t>
        </is>
      </c>
      <c r="L1529" s="22">
        <f>ROUND(100-(F1531/(M1531/100)),0)</f>
        <v/>
      </c>
      <c r="M1529" s="105" t="n">
        <v>774</v>
      </c>
      <c r="N1529" s="105" t="n">
        <v>674</v>
      </c>
      <c r="O1529" s="20" t="inlineStr">
        <is>
          <t>https://magic-kniga.ru/items/28001</t>
        </is>
      </c>
      <c r="P1529" s="22" t="n">
        <v>247</v>
      </c>
      <c r="Q1529" s="66" t="inlineStr">
        <is>
          <t>Больше 50</t>
        </is>
      </c>
      <c r="R1529" s="20" t="n">
        <v>1</v>
      </c>
      <c r="V1529" s="36">
        <f>MATCH(R1531,discounts!A:A)</f>
        <v/>
      </c>
      <c r="W1529" s="36">
        <f>ADDRESS(V1531,$F$7+1,,,"discounts")</f>
        <v/>
      </c>
      <c r="X1529" s="36">
        <f>ROUND(IF(ISNA(IF($F$7=0,0,INDIRECT(W1531))),0,IF($F$7=0,0,INDIRECT(W1531))),0)</f>
        <v/>
      </c>
    </row>
    <row r="1530">
      <c r="B1530" s="86" t="n"/>
      <c r="C1530" s="22" t="n">
        <v>29500</v>
      </c>
      <c r="D1530" s="22" t="inlineStr">
        <is>
          <t>Склярова Вера Анатольевна</t>
        </is>
      </c>
      <c r="E1530" s="22" t="inlineStr">
        <is>
          <t>Книга «101 система Таро» Веры Скляровой. Антология</t>
        </is>
      </c>
      <c r="F1530" s="105">
        <f>ROUNDUP(N1532-(N1532/100*X1532),0)</f>
        <v/>
      </c>
      <c r="H1530" s="22" t="inlineStr">
        <is>
          <t>Magic-Kniga</t>
        </is>
      </c>
      <c r="I1530" s="22" t="n">
        <v>2017</v>
      </c>
      <c r="J1530" s="75" t="inlineStr">
        <is>
          <t>9785604042168</t>
        </is>
      </c>
      <c r="K1530" s="75" t="inlineStr">
        <is>
          <t>Книги</t>
        </is>
      </c>
      <c r="L1530" s="22">
        <f>ROUND(100-(F1532/(M1532/100)),0)</f>
        <v/>
      </c>
      <c r="M1530" s="105" t="n">
        <v>1063</v>
      </c>
      <c r="N1530" s="105" t="n">
        <v>925</v>
      </c>
      <c r="O1530" s="20" t="inlineStr">
        <is>
          <t>https://magic-kniga.ru/items/29500</t>
        </is>
      </c>
      <c r="P1530" s="22" t="n">
        <v>431</v>
      </c>
      <c r="Q1530" s="66" t="inlineStr">
        <is>
          <t>Больше 10</t>
        </is>
      </c>
      <c r="R1530" s="20" t="n">
        <v>1</v>
      </c>
      <c r="V1530" s="36">
        <f>MATCH(R1532,discounts!A:A)</f>
        <v/>
      </c>
      <c r="W1530" s="36">
        <f>ADDRESS(V1532,$F$7+1,,,"discounts")</f>
        <v/>
      </c>
      <c r="X1530" s="36">
        <f>ROUND(IF(ISNA(IF($F$7=0,0,INDIRECT(W1532))),0,IF($F$7=0,0,INDIRECT(W1532))),0)</f>
        <v/>
      </c>
    </row>
    <row r="1531">
      <c r="B1531" s="86" t="n"/>
      <c r="C1531" s="22" t="n">
        <v>37404</v>
      </c>
      <c r="D1531" s="22" t="inlineStr">
        <is>
          <t>Элфорд Джейми</t>
        </is>
      </c>
      <c r="E1531" s="22" t="inlineStr">
        <is>
          <t>Книга «Таро. Вдохновение. Жизнь. Как с помощью карт жить лучше»</t>
        </is>
      </c>
      <c r="F1531" s="105">
        <f>ROUNDUP(N1533-(N1533/100*X1533),0)</f>
        <v/>
      </c>
      <c r="H1531" s="22" t="inlineStr">
        <is>
          <t>Весь</t>
        </is>
      </c>
      <c r="I1531" s="22" t="n">
        <v>2019</v>
      </c>
      <c r="J1531" s="75" t="inlineStr">
        <is>
          <t>9785957335047</t>
        </is>
      </c>
      <c r="K1531" s="75" t="inlineStr">
        <is>
          <t>Книги</t>
        </is>
      </c>
      <c r="L1531" s="22">
        <f>ROUND(100-(F1533/(M1533/100)),0)</f>
        <v/>
      </c>
      <c r="M1531" s="105" t="n">
        <v>671</v>
      </c>
      <c r="N1531" s="105" t="n">
        <v>584</v>
      </c>
      <c r="O1531" s="20" t="inlineStr">
        <is>
          <t>https://magic-kniga.ru/items/37404</t>
        </is>
      </c>
      <c r="Q1531" s="66" t="inlineStr">
        <is>
          <t>Мало</t>
        </is>
      </c>
      <c r="R1531" s="20" t="n">
        <v>3</v>
      </c>
      <c r="S1531" s="22" t="n">
        <v>16</v>
      </c>
      <c r="V1531" s="36">
        <f>MATCH(R1533,discounts!A:A)</f>
        <v/>
      </c>
      <c r="W1531" s="36">
        <f>ADDRESS(V1533,$F$7+1,,,"discounts")</f>
        <v/>
      </c>
      <c r="X1531" s="36">
        <f>ROUND(IF(ISNA(IF($F$7=0,0,INDIRECT(W1533))),0,IF($F$7=0,0,INDIRECT(W1533))),0)</f>
        <v/>
      </c>
    </row>
    <row r="1532" ht="15" customHeight="1">
      <c r="B1532" s="88" t="inlineStr">
        <is>
          <t>Суфизм</t>
        </is>
      </c>
    </row>
    <row r="1533">
      <c r="B1533" s="86" t="n"/>
      <c r="C1533" s="22" t="n">
        <v>39286</v>
      </c>
      <c r="D1533" s="22" t="inlineStr">
        <is>
          <t>Мурад Хасан</t>
        </is>
      </c>
      <c r="E1533" s="22" t="inlineStr">
        <is>
          <t>Суфизм - кашкуль, наполненный золотом. Книга 1</t>
        </is>
      </c>
      <c r="F1533" s="105">
        <f>ROUNDUP(N1535-(N1535/100*X1535),0)</f>
        <v/>
      </c>
      <c r="H1533" s="22" t="inlineStr">
        <is>
          <t>Велигор</t>
        </is>
      </c>
      <c r="I1533" s="22" t="n">
        <v>2020</v>
      </c>
      <c r="J1533" s="75" t="inlineStr">
        <is>
          <t>9785888757628</t>
        </is>
      </c>
      <c r="K1533" s="75" t="inlineStr">
        <is>
          <t>Книги</t>
        </is>
      </c>
      <c r="L1533" s="22">
        <f>ROUND(100-(F1535/(M1535/100)),0)</f>
        <v/>
      </c>
      <c r="M1533" s="105" t="n">
        <v>7746</v>
      </c>
      <c r="N1533" s="105" t="n">
        <v>6740</v>
      </c>
      <c r="O1533" s="20" t="inlineStr">
        <is>
          <t>https://magic-kniga.ru/items/39286</t>
        </is>
      </c>
      <c r="Q1533" s="66" t="inlineStr">
        <is>
          <t>Мало</t>
        </is>
      </c>
      <c r="R1533" s="20" t="n">
        <v>9</v>
      </c>
      <c r="V1533" s="36">
        <f>MATCH(R1535,discounts!A:A)</f>
        <v/>
      </c>
      <c r="W1533" s="36">
        <f>ADDRESS(V1535,$F$7+1,,,"discounts")</f>
        <v/>
      </c>
      <c r="X1533" s="36">
        <f>ROUND(_xlfn.SINGLE(IF(ISNA(_xlfn.SINGLE(IF($F$7=0,0,INDIRECT(W1535)))),0,IF($F$7=0,0,INDIRECT(W1535)))),0)</f>
        <v/>
      </c>
    </row>
    <row r="1534">
      <c r="B1534" s="86" t="n"/>
      <c r="C1534" s="22" t="n">
        <v>39454</v>
      </c>
      <c r="D1534" s="22" t="inlineStr">
        <is>
          <t>Жуковец Руслан</t>
        </is>
      </c>
      <c r="E1534" s="22" t="inlineStr">
        <is>
          <t>Основы мистического пути</t>
        </is>
      </c>
      <c r="F1534" s="105">
        <f>ROUNDUP(N1536-(N1536/100*X1536),0)</f>
        <v/>
      </c>
      <c r="H1534" s="22" t="inlineStr">
        <is>
          <t>Амрита-русь</t>
        </is>
      </c>
      <c r="I1534" s="22" t="n">
        <v>2019</v>
      </c>
      <c r="J1534" s="75" t="inlineStr">
        <is>
          <t>9785413021408</t>
        </is>
      </c>
      <c r="K1534" s="75" t="inlineStr">
        <is>
          <t>Книги</t>
        </is>
      </c>
      <c r="L1534" s="22">
        <f>ROUND(100-(F1536/(M1536/100)),0)</f>
        <v/>
      </c>
      <c r="M1534" s="105" t="n">
        <v>565</v>
      </c>
      <c r="N1534" s="105" t="n">
        <v>492</v>
      </c>
      <c r="O1534" s="20" t="inlineStr">
        <is>
          <t>https://magic-kniga.ru/items/39454</t>
        </is>
      </c>
      <c r="Q1534" s="66" t="inlineStr">
        <is>
          <t>Мало</t>
        </is>
      </c>
      <c r="R1534" s="20" t="n">
        <v>5</v>
      </c>
      <c r="V1534" s="36">
        <f>MATCH(R1536,discounts!A:A)</f>
        <v/>
      </c>
      <c r="W1534" s="36">
        <f>ADDRESS(V1536,$F$7+1,,,"discounts")</f>
        <v/>
      </c>
      <c r="X1534" s="36">
        <f>ROUND(_xlfn.SINGLE(IF(ISNA(_xlfn.SINGLE(IF($F$7=0,0,INDIRECT(W1536)))),0,IF($F$7=0,0,INDIRECT(W1536)))),0)</f>
        <v/>
      </c>
    </row>
    <row r="1535" ht="15" customHeight="1">
      <c r="B1535" s="88" t="inlineStr">
        <is>
          <t>Индуизм</t>
        </is>
      </c>
    </row>
    <row r="1536">
      <c r="B1536" s="86" t="n"/>
      <c r="C1536" s="22" t="n">
        <v>39489</v>
      </c>
      <c r="D1536" s="22" t="inlineStr">
        <is>
          <t>Роллан Ромен</t>
        </is>
      </c>
      <c r="E1536" s="22" t="inlineStr">
        <is>
          <t>Жизнь Рамакришны</t>
        </is>
      </c>
      <c r="F1536" s="105">
        <f>ROUNDUP(N1538-(N1538/100*X1538),0)</f>
        <v/>
      </c>
      <c r="H1536" s="22" t="inlineStr">
        <is>
          <t>Амрита-русь</t>
        </is>
      </c>
      <c r="I1536" s="22" t="n">
        <v>2019</v>
      </c>
      <c r="J1536" s="75" t="inlineStr">
        <is>
          <t>9785413020968</t>
        </is>
      </c>
      <c r="K1536" s="75" t="inlineStr">
        <is>
          <t>Книги</t>
        </is>
      </c>
      <c r="L1536" s="22">
        <f>ROUND(100-(F1538/(M1538/100)),0)</f>
        <v/>
      </c>
      <c r="M1536" s="105" t="n">
        <v>565</v>
      </c>
      <c r="N1536" s="105" t="n">
        <v>492</v>
      </c>
      <c r="O1536" s="20" t="inlineStr">
        <is>
          <t>https://magic-kniga.ru/items/39489</t>
        </is>
      </c>
      <c r="Q1536" s="66" t="inlineStr">
        <is>
          <t>Мало</t>
        </is>
      </c>
      <c r="R1536" s="20" t="n">
        <v>5</v>
      </c>
      <c r="V1536" s="36">
        <f>MATCH(R1538,discounts!A:A)</f>
        <v/>
      </c>
      <c r="W1536" s="36">
        <f>ADDRESS(V1538,$F$7+1,,,"discounts")</f>
        <v/>
      </c>
      <c r="X1536" s="36">
        <f>ROUND(_xlfn.SINGLE(IF(ISNA(_xlfn.SINGLE(IF($F$7=0,0,INDIRECT(W1538)))),0,IF($F$7=0,0,INDIRECT(W1538)))),0)</f>
        <v/>
      </c>
    </row>
    <row r="1537">
      <c r="B1537" s="86" t="n"/>
      <c r="C1537" s="22" t="n">
        <v>40245</v>
      </c>
      <c r="D1537" s="22" t="inlineStr">
        <is>
          <t>Пападжи</t>
        </is>
      </c>
      <c r="E1537" s="22" t="inlineStr">
        <is>
          <t>Истина есть</t>
        </is>
      </c>
      <c r="F1537" s="105">
        <f>ROUNDUP(N1539-(N1539/100*X1539),0)</f>
        <v/>
      </c>
      <c r="H1537" s="22" t="inlineStr">
        <is>
          <t>Ганга</t>
        </is>
      </c>
      <c r="I1537" s="22" t="n">
        <v>2020</v>
      </c>
      <c r="J1537" s="75" t="inlineStr">
        <is>
          <t>9785907243125</t>
        </is>
      </c>
      <c r="K1537" s="75" t="inlineStr">
        <is>
          <t>Книги</t>
        </is>
      </c>
      <c r="L1537" s="22">
        <f>ROUND(100-(F1539/(M1539/100)),0)</f>
        <v/>
      </c>
      <c r="M1537" s="105" t="n">
        <v>419</v>
      </c>
      <c r="N1537" s="105" t="n">
        <v>365</v>
      </c>
      <c r="O1537" s="20" t="inlineStr">
        <is>
          <t>https://magic-kniga.ru/items/40245</t>
        </is>
      </c>
      <c r="Q1537" s="66" t="inlineStr">
        <is>
          <t>Мало</t>
        </is>
      </c>
      <c r="R1537" s="20" t="n">
        <v>5</v>
      </c>
      <c r="V1537" s="36">
        <f>MATCH(R1539,discounts!A:A)</f>
        <v/>
      </c>
      <c r="W1537" s="36">
        <f>ADDRESS(V1539,$F$7+1,,,"discounts")</f>
        <v/>
      </c>
      <c r="X1537" s="36">
        <f>ROUND(_xlfn.SINGLE(IF(ISNA(_xlfn.SINGLE(IF($F$7=0,0,INDIRECT(W1539)))),0,IF($F$7=0,0,INDIRECT(W1539)))),0)</f>
        <v/>
      </c>
    </row>
    <row r="1538">
      <c r="B1538" s="86" t="n"/>
      <c r="C1538" s="22" t="n">
        <v>40305</v>
      </c>
      <c r="D1538" s="22" t="inlineStr">
        <is>
          <t>Удасин Чандра Свами</t>
        </is>
      </c>
      <c r="E1538" s="22" t="inlineStr">
        <is>
          <t>Гирлянда наставлений. Наставления Бабы Бхуман Шаха и Шри Чандры Свами Удасина. Удасин Ч.С</t>
        </is>
      </c>
      <c r="F1538" s="105">
        <f>ROUNDUP(N1540-(N1540/100*X1540),0)</f>
        <v/>
      </c>
      <c r="H1538" s="22" t="inlineStr">
        <is>
          <t>Ганга</t>
        </is>
      </c>
      <c r="I1538" s="22" t="n">
        <v>2020</v>
      </c>
      <c r="J1538" s="75" t="inlineStr">
        <is>
          <t>9785907243033</t>
        </is>
      </c>
      <c r="K1538" s="75" t="inlineStr">
        <is>
          <t>Книги</t>
        </is>
      </c>
      <c r="L1538" s="22">
        <f>ROUND(100-(F1540/(M1540/100)),0)</f>
        <v/>
      </c>
      <c r="M1538" s="105" t="n">
        <v>419</v>
      </c>
      <c r="N1538" s="105" t="n">
        <v>365</v>
      </c>
      <c r="O1538" s="20" t="inlineStr">
        <is>
          <t>https://magic-kniga.ru/items/40305</t>
        </is>
      </c>
      <c r="Q1538" s="66" t="inlineStr">
        <is>
          <t>Мало</t>
        </is>
      </c>
      <c r="R1538" s="20" t="n">
        <v>5</v>
      </c>
      <c r="V1538" s="36">
        <f>MATCH(R1540,discounts!A:A)</f>
        <v/>
      </c>
      <c r="W1538" s="36">
        <f>ADDRESS(V1540,$F$7+1,,,"discounts")</f>
        <v/>
      </c>
      <c r="X1538" s="36">
        <f>ROUND(_xlfn.SINGLE(IF(ISNA(_xlfn.SINGLE(IF($F$7=0,0,INDIRECT(W1540)))),0,IF($F$7=0,0,INDIRECT(W1540)))),0)</f>
        <v/>
      </c>
    </row>
    <row r="1539">
      <c r="B1539" s="86" t="n"/>
      <c r="C1539" s="22" t="n">
        <v>40306</v>
      </c>
      <c r="D1539" s="22" t="inlineStr">
        <is>
          <t>Шри Рамана Махарши</t>
        </is>
      </c>
      <c r="E1539" s="22" t="inlineStr">
        <is>
          <t>День за днем с Бхагаваном Шри Раманой Махарши. Жизнь воплощения чистого Счастья. 2-е изд</t>
        </is>
      </c>
      <c r="F1539" s="105">
        <f>ROUNDUP(N1541-(N1541/100*X1541),0)</f>
        <v/>
      </c>
      <c r="H1539" s="22" t="inlineStr">
        <is>
          <t>Ганга</t>
        </is>
      </c>
      <c r="I1539" s="22" t="n">
        <v>2020</v>
      </c>
      <c r="J1539" s="75" t="inlineStr">
        <is>
          <t>9785907243095</t>
        </is>
      </c>
      <c r="K1539" s="75" t="inlineStr">
        <is>
          <t>Книги</t>
        </is>
      </c>
      <c r="L1539" s="22">
        <f>ROUND(100-(F1541/(M1541/100)),0)</f>
        <v/>
      </c>
      <c r="M1539" s="105" t="n">
        <v>419</v>
      </c>
      <c r="N1539" s="105" t="n">
        <v>365</v>
      </c>
      <c r="O1539" s="20" t="inlineStr">
        <is>
          <t>https://magic-kniga.ru/items/40306</t>
        </is>
      </c>
      <c r="Q1539" s="66" t="inlineStr">
        <is>
          <t>Мало</t>
        </is>
      </c>
      <c r="R1539" s="20" t="n">
        <v>5</v>
      </c>
      <c r="V1539" s="36">
        <f>MATCH(R1541,discounts!A:A)</f>
        <v/>
      </c>
      <c r="W1539" s="36">
        <f>ADDRESS(V1541,$F$7+1,,,"discounts")</f>
        <v/>
      </c>
      <c r="X1539" s="36">
        <f>ROUND(_xlfn.SINGLE(IF(ISNA(_xlfn.SINGLE(IF($F$7=0,0,INDIRECT(W1541)))),0,IF($F$7=0,0,INDIRECT(W1541)))),0)</f>
        <v/>
      </c>
    </row>
    <row r="1540">
      <c r="B1540" s="86" t="n"/>
      <c r="C1540" s="22" t="n">
        <v>36944</v>
      </c>
      <c r="E1540" s="22" t="inlineStr">
        <is>
          <t>Бхагавад-гита или Песнь Господня</t>
        </is>
      </c>
      <c r="F1540" s="105">
        <f>ROUNDUP(N1542-(N1542/100*X1542),0)</f>
        <v/>
      </c>
      <c r="H1540" s="22" t="inlineStr">
        <is>
          <t>Амрита-русь</t>
        </is>
      </c>
      <c r="I1540" s="22" t="n">
        <v>2019</v>
      </c>
      <c r="J1540" s="75" t="inlineStr">
        <is>
          <t>9785413020661</t>
        </is>
      </c>
      <c r="K1540" s="75" t="inlineStr">
        <is>
          <t>Книги</t>
        </is>
      </c>
      <c r="L1540" s="22">
        <f>ROUND(100-(F1542/(M1542/100)),0)</f>
        <v/>
      </c>
      <c r="M1540" s="105" t="n">
        <v>4500</v>
      </c>
      <c r="N1540" s="105" t="n">
        <v>3915</v>
      </c>
      <c r="O1540" s="20" t="inlineStr">
        <is>
          <t>https://magic-kniga.ru/items/36944</t>
        </is>
      </c>
      <c r="Q1540" s="66" t="inlineStr">
        <is>
          <t>Мало</t>
        </is>
      </c>
      <c r="R1540" s="20" t="n">
        <v>3</v>
      </c>
      <c r="V1540" s="36">
        <f>MATCH(R1542,discounts!A:A)</f>
        <v/>
      </c>
      <c r="W1540" s="36">
        <f>ADDRESS(V1542,$F$7+1,,,"discounts")</f>
        <v/>
      </c>
      <c r="X1540" s="36">
        <f>ROUND(_xlfn.SINGLE(IF(ISNA(_xlfn.SINGLE(IF($F$7=0,0,INDIRECT(W1542)))),0,IF($F$7=0,0,INDIRECT(W1542)))),0)</f>
        <v/>
      </c>
    </row>
    <row r="1541" ht="15" customHeight="1">
      <c r="B1541" s="88" t="inlineStr">
        <is>
          <t>Социальная психология</t>
        </is>
      </c>
    </row>
    <row r="1542">
      <c r="B1542" s="86" t="n"/>
      <c r="C1542" s="22" t="n">
        <v>37273</v>
      </c>
      <c r="D1542" s="22" t="inlineStr">
        <is>
          <t>Мэнсон Марк</t>
        </is>
      </c>
      <c r="E1542" s="22" t="inlineStr">
        <is>
          <t>Все хреново. Книга о надежде</t>
        </is>
      </c>
      <c r="F1542" s="105">
        <f>ROUNDUP(N1544-(N1544/100*X1544),0)</f>
        <v/>
      </c>
      <c r="H1542" s="22" t="inlineStr">
        <is>
          <t>Альпина Паблишер</t>
        </is>
      </c>
      <c r="I1542" s="22" t="n">
        <v>2019</v>
      </c>
      <c r="J1542" s="75" t="inlineStr">
        <is>
          <t>9785961426625</t>
        </is>
      </c>
      <c r="K1542" s="75" t="inlineStr">
        <is>
          <t>Книги</t>
        </is>
      </c>
      <c r="L1542" s="22">
        <f>ROUND(100-(F1544/(M1544/100)),0)</f>
        <v/>
      </c>
      <c r="M1542" s="105" t="n">
        <v>484</v>
      </c>
      <c r="N1542" s="105" t="n">
        <v>422</v>
      </c>
      <c r="O1542" s="20" t="inlineStr">
        <is>
          <t>https://magic-kniga.ru/items/37273</t>
        </is>
      </c>
      <c r="Q1542" s="66" t="inlineStr">
        <is>
          <t>Мало</t>
        </is>
      </c>
      <c r="R1542" s="20" t="n">
        <v>5</v>
      </c>
      <c r="V1542" s="36">
        <f>MATCH(R1544,discounts!A:A)</f>
        <v/>
      </c>
      <c r="W1542" s="36">
        <f>ADDRESS(V1544,$F$7+1,,,"discounts")</f>
        <v/>
      </c>
      <c r="X1542" s="36">
        <f>ROUND(IF(ISNA(IF($F$7=0,0,INDIRECT(W1544))),0,IF($F$7=0,0,INDIRECT(W1544))),0)</f>
        <v/>
      </c>
    </row>
    <row r="1543">
      <c r="B1543" s="86" t="n"/>
      <c r="C1543" s="22" t="n">
        <v>39283</v>
      </c>
      <c r="D1543" s="22" t="inlineStr">
        <is>
          <t>Саенко Константин</t>
        </is>
      </c>
      <c r="E1543" s="22" t="inlineStr">
        <is>
          <t>Маркетинговый детектив или ангелы и демоны продаж</t>
        </is>
      </c>
      <c r="F1543" s="105">
        <f>ROUNDUP(N1545-(N1545/100*X1545),0)</f>
        <v/>
      </c>
      <c r="H1543" s="22" t="inlineStr">
        <is>
          <t>Велигор</t>
        </is>
      </c>
      <c r="I1543" s="22" t="n">
        <v>2017</v>
      </c>
      <c r="J1543" s="75" t="inlineStr">
        <is>
          <t>9785888754696</t>
        </is>
      </c>
      <c r="K1543" s="75" t="inlineStr">
        <is>
          <t>Книги</t>
        </is>
      </c>
      <c r="L1543" s="22">
        <f>ROUND(100-(F1545/(M1545/100)),0)</f>
        <v/>
      </c>
      <c r="M1543" s="105" t="n">
        <v>7746</v>
      </c>
      <c r="N1543" s="105" t="n">
        <v>6740</v>
      </c>
      <c r="O1543" s="20" t="inlineStr">
        <is>
          <t>https://magic-kniga.ru/items/39283</t>
        </is>
      </c>
      <c r="Q1543" s="66" t="inlineStr">
        <is>
          <t>Мало</t>
        </is>
      </c>
      <c r="R1543" s="20" t="n">
        <v>9</v>
      </c>
      <c r="V1543" s="36">
        <f>MATCH(R1545,discounts!A:A)</f>
        <v/>
      </c>
      <c r="W1543" s="36">
        <f>ADDRESS(V1545,$F$7+1,,,"discounts")</f>
        <v/>
      </c>
      <c r="X1543" s="36">
        <f>ROUND(IF(ISNA(IF($F$7=0,0,INDIRECT(W1545))),0,IF($F$7=0,0,INDIRECT(W1545))),0)</f>
        <v/>
      </c>
    </row>
    <row r="1544">
      <c r="B1544" s="86" t="n"/>
      <c r="C1544" s="22" t="n">
        <v>39398</v>
      </c>
      <c r="D1544" s="22" t="inlineStr">
        <is>
          <t>Володимирская Ирина В.</t>
        </is>
      </c>
      <c r="E1544" s="22" t="inlineStr">
        <is>
          <t>Магия любви</t>
        </is>
      </c>
      <c r="F1544" s="105">
        <f>ROUNDUP(N1546-(N1546/100*X1546),0)</f>
        <v/>
      </c>
      <c r="H1544" s="22" t="inlineStr">
        <is>
          <t>Профит-Стайл</t>
        </is>
      </c>
      <c r="I1544" s="22" t="n">
        <v>2020</v>
      </c>
      <c r="J1544" s="75" t="inlineStr">
        <is>
          <t>9785988575115</t>
        </is>
      </c>
      <c r="K1544" s="75" t="inlineStr">
        <is>
          <t>Книги</t>
        </is>
      </c>
      <c r="L1544" s="22">
        <f>ROUND(100-(F1546/(M1546/100)),0)</f>
        <v/>
      </c>
      <c r="M1544" s="105" t="n">
        <v>446</v>
      </c>
      <c r="N1544" s="105" t="n">
        <v>389</v>
      </c>
      <c r="O1544" s="20" t="inlineStr">
        <is>
          <t>https://magic-kniga.ru/items/39398</t>
        </is>
      </c>
      <c r="Q1544" s="66" t="inlineStr">
        <is>
          <t>Мало</t>
        </is>
      </c>
      <c r="R1544" s="20" t="n">
        <v>2</v>
      </c>
      <c r="V1544" s="36">
        <f>MATCH(R1546,discounts!A:A)</f>
        <v/>
      </c>
      <c r="W1544" s="36">
        <f>ADDRESS(V1546,$F$7+1,,,"discounts")</f>
        <v/>
      </c>
      <c r="X1544" s="36">
        <f>ROUND(IF(ISNA(IF($F$7=0,0,INDIRECT(W1546))),0,IF($F$7=0,0,INDIRECT(W1546))),0)</f>
        <v/>
      </c>
    </row>
    <row r="1545">
      <c r="B1545" s="86" t="n"/>
      <c r="C1545" s="22" t="n">
        <v>39733</v>
      </c>
      <c r="D1545" s="22" t="inlineStr">
        <is>
          <t>Ковалев С.В.</t>
        </is>
      </c>
      <c r="E1545" s="22" t="inlineStr">
        <is>
          <t>Как жить, чтобы жить, или Основы экзистенциального нейропрограммирования</t>
        </is>
      </c>
      <c r="F1545" s="105">
        <f>ROUNDUP(N1547-(N1547/100*X1547),0)</f>
        <v/>
      </c>
      <c r="H1545" s="22" t="inlineStr">
        <is>
          <t>Твои книги</t>
        </is>
      </c>
      <c r="I1545" s="22" t="n">
        <v>2018</v>
      </c>
      <c r="J1545" s="75" t="inlineStr">
        <is>
          <t>9785903881567</t>
        </is>
      </c>
      <c r="K1545" s="75" t="inlineStr">
        <is>
          <t>Книги</t>
        </is>
      </c>
      <c r="L1545" s="22">
        <f>ROUND(100-(F1547/(M1547/100)),0)</f>
        <v/>
      </c>
      <c r="M1545" s="105" t="n">
        <v>574</v>
      </c>
      <c r="N1545" s="105" t="n">
        <v>500</v>
      </c>
      <c r="O1545" s="20" t="inlineStr">
        <is>
          <t>https://magic-kniga.ru/items/39733</t>
        </is>
      </c>
      <c r="Q1545" s="66" t="inlineStr">
        <is>
          <t>Мало</t>
        </is>
      </c>
      <c r="R1545" s="20" t="n">
        <v>9</v>
      </c>
      <c r="V1545" s="36">
        <f>MATCH(R1547,discounts!A:A)</f>
        <v/>
      </c>
      <c r="W1545" s="36">
        <f>ADDRESS(V1547,$F$7+1,,,"discounts")</f>
        <v/>
      </c>
      <c r="X1545" s="36">
        <f>ROUND(IF(ISNA(IF($F$7=0,0,INDIRECT(W1547))),0,IF($F$7=0,0,INDIRECT(W1547))),0)</f>
        <v/>
      </c>
    </row>
    <row r="1546">
      <c r="B1546" s="86" t="n"/>
      <c r="C1546" s="22" t="n">
        <v>29906</v>
      </c>
      <c r="D1546" s="22" t="inlineStr">
        <is>
          <t>Мартынов Денис</t>
        </is>
      </c>
      <c r="E1546" s="22" t="inlineStr">
        <is>
          <t>Твой персональный прорыв: как принципы Дзедо помогают в жизни</t>
        </is>
      </c>
      <c r="F1546" s="105">
        <f>ROUNDUP(N1548-(N1548/100*X1548),0)</f>
        <v/>
      </c>
      <c r="H1546" s="22" t="inlineStr">
        <is>
          <t>Весь</t>
        </is>
      </c>
      <c r="I1546" s="22" t="n">
        <v>2017</v>
      </c>
      <c r="J1546" s="75" t="inlineStr">
        <is>
          <t>9785957332305</t>
        </is>
      </c>
      <c r="K1546" s="75" t="inlineStr">
        <is>
          <t>Книги</t>
        </is>
      </c>
      <c r="L1546" s="22">
        <f>ROUND(100-(F1548/(M1548/100)),0)</f>
        <v/>
      </c>
      <c r="M1546" s="105" t="n">
        <v>686</v>
      </c>
      <c r="N1546" s="105" t="n">
        <v>597</v>
      </c>
      <c r="O1546" s="20" t="inlineStr">
        <is>
          <t>https://magic-kniga.ru/items/29906</t>
        </is>
      </c>
      <c r="Q1546" s="66" t="inlineStr">
        <is>
          <t>Мало</t>
        </is>
      </c>
      <c r="R1546" s="20" t="n">
        <v>2</v>
      </c>
      <c r="V1546" s="36">
        <f>MATCH(R1548,discounts!A:A)</f>
        <v/>
      </c>
      <c r="W1546" s="36">
        <f>ADDRESS(V1548,$F$7+1,,,"discounts")</f>
        <v/>
      </c>
      <c r="X1546" s="36">
        <f>ROUND(IF(ISNA(IF($F$7=0,0,INDIRECT(W1548))),0,IF($F$7=0,0,INDIRECT(W1548))),0)</f>
        <v/>
      </c>
    </row>
    <row r="1547">
      <c r="B1547" s="86" t="n"/>
      <c r="C1547" s="22" t="n">
        <v>29942</v>
      </c>
      <c r="D1547" s="22" t="inlineStr">
        <is>
          <t>Кругляк Лев Григорьевич</t>
        </is>
      </c>
      <c r="E1547" s="22" t="inlineStr">
        <is>
          <t>Гиперактивный ребенок-это навсегда?</t>
        </is>
      </c>
      <c r="F1547" s="105">
        <f>ROUNDUP(N1549-(N1549/100*X1549),0)</f>
        <v/>
      </c>
      <c r="H1547" s="22" t="inlineStr">
        <is>
          <t>Весь</t>
        </is>
      </c>
      <c r="I1547" s="22" t="n">
        <v>2017</v>
      </c>
      <c r="J1547" s="75" t="inlineStr">
        <is>
          <t>9785957326854</t>
        </is>
      </c>
      <c r="K1547" s="75" t="inlineStr">
        <is>
          <t>Книги</t>
        </is>
      </c>
      <c r="L1547" s="22">
        <f>ROUND(100-(F1549/(M1549/100)),0)</f>
        <v/>
      </c>
      <c r="M1547" s="105" t="n">
        <v>57</v>
      </c>
      <c r="N1547" s="105" t="n">
        <v>50</v>
      </c>
      <c r="O1547" s="20" t="inlineStr">
        <is>
          <t>https://magic-kniga.ru/items/29942</t>
        </is>
      </c>
      <c r="Q1547" s="66" t="inlineStr">
        <is>
          <t>Мало</t>
        </is>
      </c>
      <c r="R1547" s="20" t="n">
        <v>2</v>
      </c>
      <c r="V1547" s="36">
        <f>MATCH(R1549,discounts!A:A)</f>
        <v/>
      </c>
      <c r="W1547" s="36">
        <f>ADDRESS(V1549,$F$7+1,,,"discounts")</f>
        <v/>
      </c>
      <c r="X1547" s="36">
        <f>ROUND(IF(ISNA(IF($F$7=0,0,INDIRECT(W1549))),0,IF($F$7=0,0,INDIRECT(W1549))),0)</f>
        <v/>
      </c>
    </row>
    <row r="1548">
      <c r="B1548" s="86" t="n"/>
      <c r="C1548" s="22" t="n">
        <v>30669</v>
      </c>
      <c r="D1548" s="22" t="inlineStr">
        <is>
          <t>Клюшин Александр</t>
        </is>
      </c>
      <c r="E1548" s="22" t="inlineStr">
        <is>
          <t>Принципы построения счастливой жизни, или Как перестать мучить себя</t>
        </is>
      </c>
      <c r="F1548" s="105">
        <f>ROUNDUP(N1550-(N1550/100*X1550),0)</f>
        <v/>
      </c>
      <c r="H1548" s="22" t="inlineStr">
        <is>
          <t>Весь</t>
        </is>
      </c>
      <c r="I1548" s="22" t="n">
        <v>2017</v>
      </c>
      <c r="J1548" s="75" t="inlineStr">
        <is>
          <t>9785957331988</t>
        </is>
      </c>
      <c r="K1548" s="75" t="inlineStr">
        <is>
          <t>Книги</t>
        </is>
      </c>
      <c r="L1548" s="22">
        <f>ROUND(100-(F1550/(M1550/100)),0)</f>
        <v/>
      </c>
      <c r="M1548" s="105" t="n">
        <v>1408</v>
      </c>
      <c r="N1548" s="105" t="n">
        <v>1225</v>
      </c>
      <c r="O1548" s="20" t="inlineStr">
        <is>
          <t>https://magic-kniga.ru/items/30669</t>
        </is>
      </c>
      <c r="Q1548" s="66" t="inlineStr">
        <is>
          <t>Мало</t>
        </is>
      </c>
      <c r="R1548" s="20" t="n">
        <v>2</v>
      </c>
      <c r="V1548" s="36">
        <f>MATCH(R1550,discounts!A:A)</f>
        <v/>
      </c>
      <c r="W1548" s="36">
        <f>ADDRESS(V1550,$F$7+1,,,"discounts")</f>
        <v/>
      </c>
      <c r="X1548" s="36">
        <f>ROUND(IF(ISNA(IF($F$7=0,0,INDIRECT(W1550))),0,IF($F$7=0,0,INDIRECT(W1550))),0)</f>
        <v/>
      </c>
    </row>
    <row r="1549">
      <c r="B1549" s="86" t="n"/>
      <c r="C1549" s="22" t="n">
        <v>30788</v>
      </c>
      <c r="D1549" s="22" t="inlineStr">
        <is>
          <t>Сегед Эли</t>
        </is>
      </c>
      <c r="E1549" s="22" t="inlineStr">
        <is>
          <t>Супружество. Как вера помогает обрести и сохранить семейное счастье</t>
        </is>
      </c>
      <c r="F1549" s="105">
        <f>ROUNDUP(N1551-(N1551/100*X1551),0)</f>
        <v/>
      </c>
      <c r="H1549" s="22" t="inlineStr">
        <is>
          <t>Весь</t>
        </is>
      </c>
      <c r="I1549" s="22" t="n">
        <v>2017</v>
      </c>
      <c r="J1549" s="75" t="inlineStr">
        <is>
          <t>9785957332381</t>
        </is>
      </c>
      <c r="K1549" s="75" t="inlineStr">
        <is>
          <t>Книги</t>
        </is>
      </c>
      <c r="L1549" s="22">
        <f>ROUND(100-(F1551/(M1551/100)),0)</f>
        <v/>
      </c>
      <c r="M1549" s="105" t="n">
        <v>337</v>
      </c>
      <c r="N1549" s="105" t="n">
        <v>294</v>
      </c>
      <c r="O1549" s="20" t="inlineStr">
        <is>
          <t>https://magic-kniga.ru/items/30788</t>
        </is>
      </c>
      <c r="Q1549" s="66" t="inlineStr">
        <is>
          <t>Мало</t>
        </is>
      </c>
      <c r="R1549" s="20" t="n">
        <v>2</v>
      </c>
      <c r="V1549" s="36">
        <f>MATCH(R1551,discounts!A:A)</f>
        <v/>
      </c>
      <c r="W1549" s="36">
        <f>ADDRESS(V1551,$F$7+1,,,"discounts")</f>
        <v/>
      </c>
      <c r="X1549" s="36">
        <f>ROUND(IF(ISNA(IF($F$7=0,0,INDIRECT(W1551))),0,IF($F$7=0,0,INDIRECT(W1551))),0)</f>
        <v/>
      </c>
    </row>
    <row r="1550">
      <c r="B1550" s="86" t="n"/>
      <c r="C1550" s="22" t="n">
        <v>30915</v>
      </c>
      <c r="E1550" s="22" t="inlineStr">
        <is>
          <t>Ленивая скотина. Мотиватор по-русски</t>
        </is>
      </c>
      <c r="F1550" s="105">
        <f>ROUNDUP(N1552-(N1552/100*X1552),0)</f>
        <v/>
      </c>
      <c r="H1550" s="22" t="inlineStr">
        <is>
          <t>Весь</t>
        </is>
      </c>
      <c r="I1550" s="22" t="n">
        <v>2017</v>
      </c>
      <c r="J1550" s="75" t="inlineStr">
        <is>
          <t>9785957332312</t>
        </is>
      </c>
      <c r="K1550" s="75" t="inlineStr">
        <is>
          <t>Книги</t>
        </is>
      </c>
      <c r="L1550" s="22">
        <f>ROUND(100-(F1552/(M1552/100)),0)</f>
        <v/>
      </c>
      <c r="M1550" s="105" t="n">
        <v>692</v>
      </c>
      <c r="N1550" s="105" t="n">
        <v>603</v>
      </c>
      <c r="O1550" s="20" t="inlineStr">
        <is>
          <t>https://magic-kniga.ru/items/30915</t>
        </is>
      </c>
      <c r="Q1550" s="66" t="inlineStr">
        <is>
          <t>Мало</t>
        </is>
      </c>
      <c r="R1550" s="20" t="n">
        <v>2</v>
      </c>
      <c r="V1550" s="36">
        <f>MATCH(R1552,discounts!A:A)</f>
        <v/>
      </c>
      <c r="W1550" s="36">
        <f>ADDRESS(V1552,$F$7+1,,,"discounts")</f>
        <v/>
      </c>
      <c r="X1550" s="36">
        <f>ROUND(IF(ISNA(IF($F$7=0,0,INDIRECT(W1552))),0,IF($F$7=0,0,INDIRECT(W1552))),0)</f>
        <v/>
      </c>
    </row>
    <row r="1551">
      <c r="B1551" s="86" t="n"/>
      <c r="C1551" s="22" t="n">
        <v>30920</v>
      </c>
      <c r="E1551" s="22" t="inlineStr">
        <is>
          <t>Рождение мамы. Беседы о психологии материнства</t>
        </is>
      </c>
      <c r="F1551" s="105">
        <f>ROUNDUP(N1553-(N1553/100*X1553),0)</f>
        <v/>
      </c>
      <c r="H1551" s="22" t="inlineStr">
        <is>
          <t>Весь</t>
        </is>
      </c>
      <c r="I1551" s="22" t="n">
        <v>2017</v>
      </c>
      <c r="J1551" s="75" t="inlineStr">
        <is>
          <t>9785957332350</t>
        </is>
      </c>
      <c r="K1551" s="75" t="inlineStr">
        <is>
          <t>Книги</t>
        </is>
      </c>
      <c r="L1551" s="22">
        <f>ROUND(100-(F1553/(M1553/100)),0)</f>
        <v/>
      </c>
      <c r="M1551" s="105" t="n">
        <v>692</v>
      </c>
      <c r="N1551" s="105" t="n">
        <v>603</v>
      </c>
      <c r="O1551" s="20" t="inlineStr">
        <is>
          <t>https://magic-kniga.ru/items/30920</t>
        </is>
      </c>
      <c r="Q1551" s="66" t="inlineStr">
        <is>
          <t>Мало</t>
        </is>
      </c>
      <c r="R1551" s="20" t="n">
        <v>3</v>
      </c>
      <c r="V1551" s="36">
        <f>MATCH(R1553,discounts!A:A)</f>
        <v/>
      </c>
      <c r="W1551" s="36">
        <f>ADDRESS(V1553,$F$7+1,,,"discounts")</f>
        <v/>
      </c>
      <c r="X1551" s="36">
        <f>ROUND(IF(ISNA(IF($F$7=0,0,INDIRECT(W1553))),0,IF($F$7=0,0,INDIRECT(W1553))),0)</f>
        <v/>
      </c>
    </row>
    <row r="1552">
      <c r="B1552" s="86" t="n"/>
      <c r="C1552" s="22" t="n">
        <v>31188</v>
      </c>
      <c r="D1552" s="22" t="inlineStr">
        <is>
          <t>Шпигельман Марвин</t>
        </is>
      </c>
      <c r="E1552" s="22" t="inlineStr">
        <is>
          <t>Юнгианская психология и страсти души</t>
        </is>
      </c>
      <c r="F1552" s="105">
        <f>ROUNDUP(N1554-(N1554/100*X1554),0)</f>
        <v/>
      </c>
      <c r="H1552" s="22" t="inlineStr">
        <is>
          <t>Castalia</t>
        </is>
      </c>
      <c r="I1552" s="22" t="n">
        <v>2017</v>
      </c>
      <c r="J1552" s="75" t="inlineStr">
        <is>
          <t>9785519607599</t>
        </is>
      </c>
      <c r="K1552" s="75" t="inlineStr">
        <is>
          <t>Книги</t>
        </is>
      </c>
      <c r="L1552" s="22">
        <f>ROUND(100-(F1554/(M1554/100)),0)</f>
        <v/>
      </c>
      <c r="M1552" s="105" t="n">
        <v>1311</v>
      </c>
      <c r="N1552" s="105" t="n">
        <v>1141</v>
      </c>
      <c r="O1552" s="20" t="inlineStr">
        <is>
          <t>https://magic-kniga.ru/items/31188</t>
        </is>
      </c>
      <c r="Q1552" s="66" t="inlineStr">
        <is>
          <t>Мало</t>
        </is>
      </c>
      <c r="R1552" s="20" t="n">
        <v>9</v>
      </c>
      <c r="V1552" s="36">
        <f>MATCH(R1554,discounts!A:A)</f>
        <v/>
      </c>
      <c r="W1552" s="36">
        <f>ADDRESS(V1554,$F$7+1,,,"discounts")</f>
        <v/>
      </c>
      <c r="X1552" s="36">
        <f>ROUND(IF(ISNA(IF($F$7=0,0,INDIRECT(W1554))),0,IF($F$7=0,0,INDIRECT(W1554))),0)</f>
        <v/>
      </c>
    </row>
    <row r="1553">
      <c r="B1553" s="86" t="n"/>
      <c r="C1553" s="22" t="n">
        <v>31316</v>
      </c>
      <c r="D1553" s="22" t="inlineStr">
        <is>
          <t>Гуляева И.В.</t>
        </is>
      </c>
      <c r="E1553" s="22" t="inlineStr">
        <is>
          <t>Как перестать блуждать в лабиринте кризиса и выйти на новый уровень</t>
        </is>
      </c>
      <c r="F1553" s="105">
        <f>ROUNDUP(N1555-(N1555/100*X1555),0)</f>
        <v/>
      </c>
      <c r="H1553" s="22" t="inlineStr">
        <is>
          <t>Весь</t>
        </is>
      </c>
      <c r="I1553" s="22" t="n">
        <v>2017</v>
      </c>
      <c r="J1553" s="75" t="inlineStr">
        <is>
          <t>9785957332749</t>
        </is>
      </c>
      <c r="K1553" s="75" t="inlineStr">
        <is>
          <t>Книги</t>
        </is>
      </c>
      <c r="L1553" s="22">
        <f>ROUND(100-(F1555/(M1555/100)),0)</f>
        <v/>
      </c>
      <c r="M1553" s="105" t="n">
        <v>972</v>
      </c>
      <c r="N1553" s="105" t="n">
        <v>846</v>
      </c>
      <c r="O1553" s="20" t="inlineStr">
        <is>
          <t>https://magic-kniga.ru/items/31316</t>
        </is>
      </c>
      <c r="Q1553" s="66" t="inlineStr">
        <is>
          <t>Мало</t>
        </is>
      </c>
      <c r="R1553" s="20" t="n">
        <v>2</v>
      </c>
      <c r="V1553" s="36">
        <f>MATCH(R1555,discounts!A:A)</f>
        <v/>
      </c>
      <c r="W1553" s="36">
        <f>ADDRESS(V1555,$F$7+1,,,"discounts")</f>
        <v/>
      </c>
      <c r="X1553" s="36">
        <f>ROUND(IF(ISNA(IF($F$7=0,0,INDIRECT(W1555))),0,IF($F$7=0,0,INDIRECT(W1555))),0)</f>
        <v/>
      </c>
    </row>
    <row r="1554">
      <c r="B1554" s="86" t="n"/>
      <c r="C1554" s="22" t="n">
        <v>31463</v>
      </c>
      <c r="D1554" s="22" t="inlineStr">
        <is>
          <t>Дрент Атертон</t>
        </is>
      </c>
      <c r="E1554" s="22" t="inlineStr">
        <is>
          <t>Танец с интуицией: найти внутренний покой и освободиться от тревожности</t>
        </is>
      </c>
      <c r="F1554" s="105">
        <f>ROUNDUP(N1556-(N1556/100*X1556),0)</f>
        <v/>
      </c>
      <c r="H1554" s="22" t="inlineStr">
        <is>
          <t>Весь</t>
        </is>
      </c>
      <c r="I1554" s="22" t="n">
        <v>2018</v>
      </c>
      <c r="J1554" s="75" t="inlineStr">
        <is>
          <t>9785957333456</t>
        </is>
      </c>
      <c r="K1554" s="75" t="inlineStr">
        <is>
          <t>Книги</t>
        </is>
      </c>
      <c r="L1554" s="22">
        <f>ROUND(100-(F1556/(M1556/100)),0)</f>
        <v/>
      </c>
      <c r="M1554" s="105" t="n">
        <v>448</v>
      </c>
      <c r="N1554" s="105" t="n">
        <v>390</v>
      </c>
      <c r="O1554" s="20" t="inlineStr">
        <is>
          <t>https://magic-kniga.ru/items/31463</t>
        </is>
      </c>
      <c r="Q1554" s="66" t="inlineStr">
        <is>
          <t>Мало</t>
        </is>
      </c>
      <c r="R1554" s="20" t="n">
        <v>3</v>
      </c>
      <c r="V1554" s="36">
        <f>MATCH(R1556,discounts!A:A)</f>
        <v/>
      </c>
      <c r="W1554" s="36">
        <f>ADDRESS(V1556,$F$7+1,,,"discounts")</f>
        <v/>
      </c>
      <c r="X1554" s="36">
        <f>ROUND(IF(ISNA(IF($F$7=0,0,INDIRECT(W1556))),0,IF($F$7=0,0,INDIRECT(W1556))),0)</f>
        <v/>
      </c>
    </row>
    <row r="1555">
      <c r="B1555" s="86" t="n"/>
      <c r="C1555" s="22" t="n">
        <v>32053</v>
      </c>
      <c r="D1555" s="22" t="inlineStr">
        <is>
          <t>Хазлетт-Стивенс Холли</t>
        </is>
      </c>
      <c r="E1555" s="22" t="inlineStr">
        <is>
          <t>Женщины, которые слишком много беспокоятся</t>
        </is>
      </c>
      <c r="F1555" s="105">
        <f>ROUNDUP(N1557-(N1557/100*X1557),0)</f>
        <v/>
      </c>
      <c r="H1555" s="22" t="inlineStr">
        <is>
          <t>Весь</t>
        </is>
      </c>
      <c r="I1555" s="22" t="n">
        <v>2018</v>
      </c>
      <c r="J1555" s="75" t="inlineStr">
        <is>
          <t>9785957333302</t>
        </is>
      </c>
      <c r="K1555" s="75" t="inlineStr">
        <is>
          <t>Книги</t>
        </is>
      </c>
      <c r="L1555" s="22">
        <f>ROUND(100-(F1557/(M1557/100)),0)</f>
        <v/>
      </c>
      <c r="M1555" s="105" t="n">
        <v>794</v>
      </c>
      <c r="N1555" s="105" t="n">
        <v>691</v>
      </c>
      <c r="O1555" s="20" t="inlineStr">
        <is>
          <t>https://magic-kniga.ru/items/32053</t>
        </is>
      </c>
      <c r="Q1555" s="66" t="inlineStr">
        <is>
          <t>Мало</t>
        </is>
      </c>
      <c r="R1555" s="20" t="n">
        <v>3</v>
      </c>
      <c r="V1555" s="36">
        <f>MATCH(R1557,discounts!A:A)</f>
        <v/>
      </c>
      <c r="W1555" s="36">
        <f>ADDRESS(V1557,$F$7+1,,,"discounts")</f>
        <v/>
      </c>
      <c r="X1555" s="36">
        <f>ROUND(IF(ISNA(IF($F$7=0,0,INDIRECT(W1557))),0,IF($F$7=0,0,INDIRECT(W1557))),0)</f>
        <v/>
      </c>
    </row>
    <row r="1556">
      <c r="B1556" s="86" t="n"/>
      <c r="C1556" s="22" t="n">
        <v>34336</v>
      </c>
      <c r="E1556" s="22" t="inlineStr">
        <is>
          <t>Комплект: Интеллект; Терапия для разума; Разум</t>
        </is>
      </c>
      <c r="F1556" s="105">
        <f>ROUNDUP(N1558-(N1558/100*X1558),0)</f>
        <v/>
      </c>
      <c r="H1556" s="22" t="inlineStr">
        <is>
          <t>Весь</t>
        </is>
      </c>
      <c r="J1556" s="75" t="inlineStr">
        <is>
          <t>9785944316141</t>
        </is>
      </c>
      <c r="K1556" s="75" t="inlineStr">
        <is>
          <t>Книги</t>
        </is>
      </c>
      <c r="L1556" s="22">
        <f>ROUND(100-(F1558/(M1558/100)),0)</f>
        <v/>
      </c>
      <c r="M1556" s="105" t="n">
        <v>995</v>
      </c>
      <c r="N1556" s="105" t="n">
        <v>866</v>
      </c>
      <c r="O1556" s="20" t="inlineStr">
        <is>
          <t>https://magic-kniga.ru/items/34336</t>
        </is>
      </c>
      <c r="Q1556" s="66" t="inlineStr">
        <is>
          <t>Мало</t>
        </is>
      </c>
      <c r="R1556" s="20" t="n">
        <v>3</v>
      </c>
      <c r="V1556" s="36">
        <f>MATCH(R1558,discounts!A:A)</f>
        <v/>
      </c>
      <c r="W1556" s="36">
        <f>ADDRESS(V1558,$F$7+1,,,"discounts")</f>
        <v/>
      </c>
      <c r="X1556" s="36">
        <f>ROUND(IF(ISNA(IF($F$7=0,0,INDIRECT(W1558))),0,IF($F$7=0,0,INDIRECT(W1558))),0)</f>
        <v/>
      </c>
    </row>
    <row r="1557">
      <c r="B1557" s="86" t="n"/>
      <c r="C1557" s="22" t="n">
        <v>35047</v>
      </c>
      <c r="D1557" s="22" t="inlineStr">
        <is>
          <t>Стручкова Анна</t>
        </is>
      </c>
      <c r="E1557" s="22" t="inlineStr">
        <is>
          <t>Уж замуж невтерпеж. Руководство по интернет - знакомствам для принцесс любого возраста</t>
        </is>
      </c>
      <c r="F1557" s="105">
        <f>ROUNDUP(N1559-(N1559/100*X1559),0)</f>
        <v/>
      </c>
      <c r="H1557" s="22" t="inlineStr">
        <is>
          <t>Весь</t>
        </is>
      </c>
      <c r="I1557" s="22" t="n">
        <v>2018</v>
      </c>
      <c r="J1557" s="75" t="inlineStr">
        <is>
          <t>9785957332893</t>
        </is>
      </c>
      <c r="K1557" s="75" t="inlineStr">
        <is>
          <t>Книги</t>
        </is>
      </c>
      <c r="L1557" s="22">
        <f>ROUND(100-(F1559/(M1559/100)),0)</f>
        <v/>
      </c>
      <c r="M1557" s="105" t="n">
        <v>666</v>
      </c>
      <c r="N1557" s="105" t="n">
        <v>580</v>
      </c>
      <c r="O1557" s="20" t="inlineStr">
        <is>
          <t>https://magic-kniga.ru/items/35047</t>
        </is>
      </c>
      <c r="Q1557" s="66" t="inlineStr">
        <is>
          <t>Мало</t>
        </is>
      </c>
      <c r="R1557" s="20" t="n">
        <v>3</v>
      </c>
      <c r="V1557" s="36">
        <f>MATCH(R1559,discounts!A:A)</f>
        <v/>
      </c>
      <c r="W1557" s="36">
        <f>ADDRESS(V1559,$F$7+1,,,"discounts")</f>
        <v/>
      </c>
      <c r="X1557" s="36">
        <f>ROUND(IF(ISNA(IF($F$7=0,0,INDIRECT(W1559))),0,IF($F$7=0,0,INDIRECT(W1559))),0)</f>
        <v/>
      </c>
    </row>
    <row r="1558">
      <c r="B1558" s="86" t="n"/>
      <c r="C1558" s="22" t="n">
        <v>36739</v>
      </c>
      <c r="D1558" s="22" t="inlineStr">
        <is>
          <t>Неаполитанский C. М.</t>
        </is>
      </c>
      <c r="E1558" s="22" t="inlineStr">
        <is>
          <t>Послание тишины. Книга Финия</t>
        </is>
      </c>
      <c r="F1558" s="105">
        <f>ROUNDUP(N1560-(N1560/100*X1560),0)</f>
        <v/>
      </c>
      <c r="H1558" s="22" t="inlineStr">
        <is>
          <t>Амрита-русь</t>
        </is>
      </c>
      <c r="I1558" s="22" t="n">
        <v>2019</v>
      </c>
      <c r="J1558" s="75" t="inlineStr">
        <is>
          <t>9785413019641</t>
        </is>
      </c>
      <c r="K1558" s="75" t="inlineStr">
        <is>
          <t>Книги</t>
        </is>
      </c>
      <c r="L1558" s="22">
        <f>ROUND(100-(F1560/(M1560/100)),0)</f>
        <v/>
      </c>
      <c r="M1558" s="105" t="n">
        <v>307</v>
      </c>
      <c r="N1558" s="105" t="n">
        <v>268</v>
      </c>
      <c r="O1558" s="20" t="inlineStr">
        <is>
          <t>https://magic-kniga.ru/items/36739</t>
        </is>
      </c>
      <c r="Q1558" s="66" t="inlineStr">
        <is>
          <t>Мало</t>
        </is>
      </c>
      <c r="R1558" s="20" t="n">
        <v>3</v>
      </c>
      <c r="V1558" s="36">
        <f>MATCH(R1560,discounts!A:A)</f>
        <v/>
      </c>
      <c r="W1558" s="36">
        <f>ADDRESS(V1560,$F$7+1,,,"discounts")</f>
        <v/>
      </c>
      <c r="X1558" s="36">
        <f>ROUND(IF(ISNA(IF($F$7=0,0,INDIRECT(W1560))),0,IF($F$7=0,0,INDIRECT(W1560))),0)</f>
        <v/>
      </c>
    </row>
    <row r="1559">
      <c r="B1559" s="86" t="n"/>
      <c r="C1559" s="22" t="n">
        <v>27674</v>
      </c>
      <c r="D1559" s="22" t="inlineStr">
        <is>
          <t>Маттеу Файк</t>
        </is>
      </c>
      <c r="E1559" s="22" t="inlineStr">
        <is>
          <t>Душа на сцене</t>
        </is>
      </c>
      <c r="F1559" s="105">
        <f>ROUNDUP(N1561-(N1561/100*X1561),0)</f>
        <v/>
      </c>
      <c r="H1559" s="22" t="inlineStr">
        <is>
          <t>Castalia</t>
        </is>
      </c>
      <c r="I1559" s="22" t="n">
        <v>2015</v>
      </c>
      <c r="J1559" s="75" t="inlineStr">
        <is>
          <t>9785519658393</t>
        </is>
      </c>
      <c r="K1559" s="75" t="inlineStr">
        <is>
          <t>Книги</t>
        </is>
      </c>
      <c r="L1559" s="22">
        <f>ROUND(100-(F1561/(M1561/100)),0)</f>
        <v/>
      </c>
      <c r="M1559" s="105" t="n">
        <v>555</v>
      </c>
      <c r="N1559" s="105" t="n">
        <v>483</v>
      </c>
      <c r="O1559" s="20" t="inlineStr">
        <is>
          <t>https://magic-kniga.ru/items/27674</t>
        </is>
      </c>
      <c r="Q1559" s="66" t="inlineStr">
        <is>
          <t>Мало</t>
        </is>
      </c>
      <c r="R1559" s="20" t="n">
        <v>10</v>
      </c>
      <c r="V1559" s="36">
        <f>MATCH(R1561,discounts!A:A)</f>
        <v/>
      </c>
      <c r="W1559" s="36">
        <f>ADDRESS(V1561,$F$7+1,,,"discounts")</f>
        <v/>
      </c>
      <c r="X1559" s="36">
        <f>ROUND(IF(ISNA(IF($F$7=0,0,INDIRECT(W1561))),0,IF($F$7=0,0,INDIRECT(W1561))),0)</f>
        <v/>
      </c>
    </row>
    <row r="1560">
      <c r="B1560" s="86" t="n"/>
      <c r="C1560" s="22" t="n">
        <v>27780</v>
      </c>
      <c r="D1560" s="22" t="inlineStr">
        <is>
          <t>Кастеллано Дебора</t>
        </is>
      </c>
      <c r="E1560" s="22" t="inlineStr">
        <is>
          <t>Магия гламура. Как добиться желаемого с помощью чар</t>
        </is>
      </c>
      <c r="F1560" s="105">
        <f>ROUNDUP(N1562-(N1562/100*X1562),0)</f>
        <v/>
      </c>
      <c r="H1560" s="22" t="inlineStr">
        <is>
          <t>Весь</t>
        </is>
      </c>
      <c r="I1560" s="22" t="n">
        <v>2018</v>
      </c>
      <c r="J1560" s="75" t="inlineStr">
        <is>
          <t>9785957334132</t>
        </is>
      </c>
      <c r="K1560" s="75" t="inlineStr">
        <is>
          <t>Книги</t>
        </is>
      </c>
      <c r="L1560" s="22">
        <f>ROUND(100-(F1562/(M1562/100)),0)</f>
        <v/>
      </c>
      <c r="M1560" s="105" t="n">
        <v>515</v>
      </c>
      <c r="N1560" s="105" t="n">
        <v>449</v>
      </c>
      <c r="O1560" s="20" t="inlineStr">
        <is>
          <t>https://magic-kniga.ru/items/27780</t>
        </is>
      </c>
      <c r="Q1560" s="66" t="inlineStr">
        <is>
          <t>Мало</t>
        </is>
      </c>
      <c r="R1560" s="20" t="n">
        <v>3</v>
      </c>
      <c r="V1560" s="36">
        <f>MATCH(R1562,discounts!A:A)</f>
        <v/>
      </c>
      <c r="W1560" s="36">
        <f>ADDRESS(V1562,$F$7+1,,,"discounts")</f>
        <v/>
      </c>
      <c r="X1560" s="36">
        <f>ROUND(IF(ISNA(IF($F$7=0,0,INDIRECT(W1562))),0,IF($F$7=0,0,INDIRECT(W1562))),0)</f>
        <v/>
      </c>
    </row>
    <row r="1561">
      <c r="B1561" s="86" t="n"/>
      <c r="C1561" s="22" t="n">
        <v>27786</v>
      </c>
      <c r="D1561" s="22" t="inlineStr">
        <is>
          <t>Реклау Марк</t>
        </is>
      </c>
      <c r="E1561" s="22" t="inlineStr">
        <is>
          <t>Революция эффективности. Управляйте своим временем и достигайте результата</t>
        </is>
      </c>
      <c r="F1561" s="105">
        <f>ROUNDUP(N1563-(N1563/100*X1563),0)</f>
        <v/>
      </c>
      <c r="H1561" s="22" t="inlineStr">
        <is>
          <t>Весь</t>
        </is>
      </c>
      <c r="I1561" s="22" t="n">
        <v>2018</v>
      </c>
      <c r="J1561" s="75" t="inlineStr">
        <is>
          <t>9785957333906</t>
        </is>
      </c>
      <c r="K1561" s="75" t="inlineStr">
        <is>
          <t>Книги</t>
        </is>
      </c>
      <c r="L1561" s="22">
        <f>ROUND(100-(F1563/(M1563/100)),0)</f>
        <v/>
      </c>
      <c r="M1561" s="105" t="n">
        <v>515</v>
      </c>
      <c r="N1561" s="105" t="n">
        <v>449</v>
      </c>
      <c r="O1561" s="20" t="inlineStr">
        <is>
          <t>https://magic-kniga.ru/items/27786</t>
        </is>
      </c>
      <c r="Q1561" s="66" t="inlineStr">
        <is>
          <t>Мало</t>
        </is>
      </c>
      <c r="R1561" s="20" t="n">
        <v>3</v>
      </c>
      <c r="V1561" s="36">
        <f>MATCH(R1563,discounts!A:A)</f>
        <v/>
      </c>
      <c r="W1561" s="36">
        <f>ADDRESS(V1563,$F$7+1,,,"discounts")</f>
        <v/>
      </c>
      <c r="X1561" s="36">
        <f>ROUND(IF(ISNA(IF($F$7=0,0,INDIRECT(W1563))),0,IF($F$7=0,0,INDIRECT(W1563))),0)</f>
        <v/>
      </c>
    </row>
    <row r="1562">
      <c r="B1562" s="86" t="n"/>
      <c r="C1562" s="22" t="n">
        <v>28045</v>
      </c>
      <c r="D1562" s="22" t="inlineStr">
        <is>
          <t>Август Алла</t>
        </is>
      </c>
      <c r="E1562" s="22" t="inlineStr">
        <is>
          <t>Письма, понятные сердцу</t>
        </is>
      </c>
      <c r="F1562" s="105">
        <f>ROUNDUP(N1564-(N1564/100*X1564),0)</f>
        <v/>
      </c>
      <c r="H1562" s="22" t="inlineStr">
        <is>
          <t>ИПЛ</t>
        </is>
      </c>
      <c r="I1562" s="22" t="n">
        <v>2016</v>
      </c>
      <c r="J1562" s="75" t="inlineStr">
        <is>
          <t>9785426002166</t>
        </is>
      </c>
      <c r="K1562" s="75" t="inlineStr">
        <is>
          <t>Книги</t>
        </is>
      </c>
      <c r="L1562" s="22">
        <f>ROUND(100-(F1564/(M1564/100)),0)</f>
        <v/>
      </c>
      <c r="M1562" s="105" t="n">
        <v>350</v>
      </c>
      <c r="N1562" s="105" t="n">
        <v>305</v>
      </c>
      <c r="O1562" s="20" t="inlineStr">
        <is>
          <t>https://magic-kniga.ru/items/28045</t>
        </is>
      </c>
      <c r="Q1562" s="66" t="inlineStr">
        <is>
          <t>Мало</t>
        </is>
      </c>
      <c r="R1562" s="20" t="n">
        <v>2</v>
      </c>
      <c r="V1562" s="36">
        <f>MATCH(R1564,discounts!A:A)</f>
        <v/>
      </c>
      <c r="W1562" s="36">
        <f>ADDRESS(V1564,$F$7+1,,,"discounts")</f>
        <v/>
      </c>
      <c r="X1562" s="36">
        <f>ROUND(IF(ISNA(IF($F$7=0,0,INDIRECT(W1564))),0,IF($F$7=0,0,INDIRECT(W1564))),0)</f>
        <v/>
      </c>
    </row>
    <row r="1563">
      <c r="B1563" s="86" t="n"/>
      <c r="C1563" s="22" t="n">
        <v>28220</v>
      </c>
      <c r="D1563" s="22" t="inlineStr">
        <is>
          <t>Кудряшов Николай Иванович</t>
        </is>
      </c>
      <c r="E1563" s="22" t="inlineStr">
        <is>
          <t>Что таят в себе женские жесты?</t>
        </is>
      </c>
      <c r="F1563" s="105">
        <f>ROUNDUP(N1565-(N1565/100*X1565),0)</f>
        <v/>
      </c>
      <c r="H1563" s="22" t="inlineStr">
        <is>
          <t>Весь</t>
        </is>
      </c>
      <c r="I1563" s="22" t="n">
        <v>2017</v>
      </c>
      <c r="J1563" s="75" t="inlineStr">
        <is>
          <t>9785957331377</t>
        </is>
      </c>
      <c r="K1563" s="75" t="inlineStr">
        <is>
          <t>Книги</t>
        </is>
      </c>
      <c r="L1563" s="22">
        <f>ROUND(100-(F1565/(M1565/100)),0)</f>
        <v/>
      </c>
      <c r="M1563" s="105" t="n">
        <v>1070</v>
      </c>
      <c r="N1563" s="105" t="n">
        <v>931</v>
      </c>
      <c r="O1563" s="20" t="inlineStr">
        <is>
          <t>https://magic-kniga.ru/items/28220</t>
        </is>
      </c>
      <c r="Q1563" s="66" t="inlineStr">
        <is>
          <t>Мало</t>
        </is>
      </c>
      <c r="R1563" s="20" t="n">
        <v>2</v>
      </c>
      <c r="V1563" s="36">
        <f>MATCH(R1565,discounts!A:A)</f>
        <v/>
      </c>
      <c r="W1563" s="36">
        <f>ADDRESS(V1565,$F$7+1,,,"discounts")</f>
        <v/>
      </c>
      <c r="X1563" s="36">
        <f>ROUND(IF(ISNA(IF($F$7=0,0,INDIRECT(W1565))),0,IF($F$7=0,0,INDIRECT(W1565))),0)</f>
        <v/>
      </c>
    </row>
    <row r="1564">
      <c r="B1564" s="86" t="n"/>
      <c r="C1564" s="22" t="n">
        <v>29443</v>
      </c>
      <c r="D1564" s="22" t="inlineStr">
        <is>
          <t>Нарушевич Руслан</t>
        </is>
      </c>
      <c r="E1564" s="22" t="inlineStr">
        <is>
          <t>Мужчина и женщина. На пути к счастью</t>
        </is>
      </c>
      <c r="F1564" s="105">
        <f>ROUNDUP(N1566-(N1566/100*X1566),0)</f>
        <v/>
      </c>
      <c r="H1564" s="22" t="inlineStr">
        <is>
          <t>АСТ</t>
        </is>
      </c>
      <c r="I1564" s="22" t="n">
        <v>2016</v>
      </c>
      <c r="J1564" s="75" t="inlineStr">
        <is>
          <t>9785170929702</t>
        </is>
      </c>
      <c r="K1564" s="75" t="inlineStr">
        <is>
          <t>Книги</t>
        </is>
      </c>
      <c r="L1564" s="22">
        <f>ROUND(100-(F1566/(M1566/100)),0)</f>
        <v/>
      </c>
      <c r="M1564" s="105" t="n">
        <v>272</v>
      </c>
      <c r="N1564" s="105" t="n">
        <v>237</v>
      </c>
      <c r="O1564" s="20" t="inlineStr">
        <is>
          <t>https://magic-kniga.ru/items/29443</t>
        </is>
      </c>
      <c r="Q1564" s="66" t="inlineStr">
        <is>
          <t>Мало</t>
        </is>
      </c>
      <c r="R1564" s="20" t="n">
        <v>5</v>
      </c>
      <c r="V1564" s="36">
        <f>MATCH(R1566,discounts!A:A)</f>
        <v/>
      </c>
      <c r="W1564" s="36">
        <f>ADDRESS(V1566,$F$7+1,,,"discounts")</f>
        <v/>
      </c>
      <c r="X1564" s="36">
        <f>ROUND(IF(ISNA(IF($F$7=0,0,INDIRECT(W1566))),0,IF($F$7=0,0,INDIRECT(W1566))),0)</f>
        <v/>
      </c>
    </row>
    <row r="1565" ht="15" customHeight="1">
      <c r="B1565" s="88" t="inlineStr">
        <is>
          <t>Психология общения</t>
        </is>
      </c>
    </row>
    <row r="1566">
      <c r="B1566" s="86" t="n"/>
      <c r="C1566" s="22" t="n">
        <v>26661</v>
      </c>
      <c r="D1566" s="22" t="inlineStr">
        <is>
          <t>Верещагин Александр</t>
        </is>
      </c>
      <c r="E1566" s="22" t="inlineStr">
        <is>
          <t>Как все успевать? 4 навыка эффективного управления временем</t>
        </is>
      </c>
      <c r="F1566" s="105">
        <f>ROUNDUP(N1568-(N1568/100*X1568),0)</f>
        <v/>
      </c>
      <c r="H1566" s="22" t="inlineStr">
        <is>
          <t>Весь</t>
        </is>
      </c>
      <c r="I1566" s="22" t="n">
        <v>2016</v>
      </c>
      <c r="J1566" s="75" t="inlineStr">
        <is>
          <t>9785957331056</t>
        </is>
      </c>
      <c r="K1566" s="75" t="inlineStr">
        <is>
          <t>Книги</t>
        </is>
      </c>
      <c r="L1566" s="22">
        <f>ROUND(100-(F1568/(M1568/100)),0)</f>
        <v/>
      </c>
      <c r="M1566" s="105" t="n">
        <v>3500</v>
      </c>
      <c r="N1566" s="105" t="n">
        <v>3045</v>
      </c>
      <c r="O1566" s="20" t="inlineStr">
        <is>
          <t>https://magic-kniga.ru/items/26661</t>
        </is>
      </c>
      <c r="Q1566" s="66" t="inlineStr">
        <is>
          <t>Мало</t>
        </is>
      </c>
      <c r="R1566" s="20" t="n">
        <v>3</v>
      </c>
      <c r="V1566" s="36">
        <f>MATCH(R1568,discounts!A:A)</f>
        <v/>
      </c>
      <c r="W1566" s="36">
        <f>ADDRESS(V1568,$F$7+1,,,"discounts")</f>
        <v/>
      </c>
      <c r="X1566" s="36">
        <f>ROUND(IF(ISNA(IF($F$7=0,0,INDIRECT(W1568))),0,IF($F$7=0,0,INDIRECT(W1568))),0)</f>
        <v/>
      </c>
    </row>
    <row r="1567">
      <c r="B1567" s="86" t="n"/>
      <c r="C1567" s="22" t="n">
        <v>26743</v>
      </c>
      <c r="D1567" s="22" t="inlineStr">
        <is>
          <t>Джордж Майк</t>
        </is>
      </c>
      <c r="E1567" s="22" t="inlineStr">
        <is>
          <t>Любовь или иллюзия? Как узнать, что ты чувствуешь</t>
        </is>
      </c>
      <c r="F1567" s="105">
        <f>ROUNDUP(N1569-(N1569/100*X1569),0)</f>
        <v/>
      </c>
      <c r="H1567" s="22" t="inlineStr">
        <is>
          <t>Весь</t>
        </is>
      </c>
      <c r="I1567" s="22" t="n">
        <v>2016</v>
      </c>
      <c r="J1567" s="75" t="inlineStr">
        <is>
          <t>9785957328506</t>
        </is>
      </c>
      <c r="K1567" s="75" t="inlineStr">
        <is>
          <t>Книги</t>
        </is>
      </c>
      <c r="L1567" s="22">
        <f>ROUND(100-(F1569/(M1569/100)),0)</f>
        <v/>
      </c>
      <c r="M1567" s="105" t="n">
        <v>373</v>
      </c>
      <c r="N1567" s="105" t="n">
        <v>325</v>
      </c>
      <c r="O1567" s="20" t="inlineStr">
        <is>
          <t>https://magic-kniga.ru/items/26743</t>
        </is>
      </c>
      <c r="Q1567" s="66" t="inlineStr">
        <is>
          <t>Мало</t>
        </is>
      </c>
      <c r="R1567" s="20" t="n">
        <v>2</v>
      </c>
      <c r="V1567" s="36">
        <f>MATCH(R1569,discounts!A:A)</f>
        <v/>
      </c>
      <c r="W1567" s="36">
        <f>ADDRESS(V1569,$F$7+1,,,"discounts")</f>
        <v/>
      </c>
      <c r="X1567" s="36">
        <f>ROUND(IF(ISNA(IF($F$7=0,0,INDIRECT(W1569))),0,IF($F$7=0,0,INDIRECT(W1569))),0)</f>
        <v/>
      </c>
    </row>
    <row r="1568">
      <c r="B1568" s="86" t="n"/>
      <c r="C1568" s="22" t="n">
        <v>26806</v>
      </c>
      <c r="D1568" s="22" t="inlineStr">
        <is>
          <t>Ясногородский А.</t>
        </is>
      </c>
      <c r="E1568" s="22" t="inlineStr">
        <is>
          <t>Женщина на вес золота глазами мужчины</t>
        </is>
      </c>
      <c r="F1568" s="105">
        <f>ROUNDUP(N1570-(N1570/100*X1570),0)</f>
        <v/>
      </c>
      <c r="H1568" s="22" t="inlineStr">
        <is>
          <t>Весь</t>
        </is>
      </c>
      <c r="I1568" s="22" t="n">
        <v>2016</v>
      </c>
      <c r="J1568" s="75" t="inlineStr">
        <is>
          <t>9785957331285</t>
        </is>
      </c>
      <c r="K1568" s="75" t="inlineStr">
        <is>
          <t>Книги</t>
        </is>
      </c>
      <c r="L1568" s="22">
        <f>ROUND(100-(F1570/(M1570/100)),0)</f>
        <v/>
      </c>
      <c r="M1568" s="105" t="n">
        <v>507</v>
      </c>
      <c r="N1568" s="105" t="n">
        <v>442</v>
      </c>
      <c r="O1568" s="20" t="inlineStr">
        <is>
          <t>https://magic-kniga.ru/items/26806</t>
        </is>
      </c>
      <c r="Q1568" s="66" t="inlineStr">
        <is>
          <t>Мало</t>
        </is>
      </c>
      <c r="R1568" s="20" t="n">
        <v>2</v>
      </c>
      <c r="V1568" s="36">
        <f>MATCH(R1570,discounts!A:A)</f>
        <v/>
      </c>
      <c r="W1568" s="36">
        <f>ADDRESS(V1570,$F$7+1,,,"discounts")</f>
        <v/>
      </c>
      <c r="X1568" s="36">
        <f>ROUND(IF(ISNA(IF($F$7=0,0,INDIRECT(W1570))),0,IF($F$7=0,0,INDIRECT(W1570))),0)</f>
        <v/>
      </c>
    </row>
    <row r="1569">
      <c r="B1569" s="86" t="n"/>
      <c r="C1569" s="22" t="n">
        <v>27674</v>
      </c>
      <c r="D1569" s="22" t="inlineStr">
        <is>
          <t>Маттеу Файк</t>
        </is>
      </c>
      <c r="E1569" s="22" t="inlineStr">
        <is>
          <t>Душа на сцене</t>
        </is>
      </c>
      <c r="F1569" s="105">
        <f>ROUNDUP(N1571-(N1571/100*X1571),0)</f>
        <v/>
      </c>
      <c r="H1569" s="22" t="inlineStr">
        <is>
          <t>Castalia</t>
        </is>
      </c>
      <c r="I1569" s="22" t="n">
        <v>2015</v>
      </c>
      <c r="J1569" s="75" t="inlineStr">
        <is>
          <t>9785519658393</t>
        </is>
      </c>
      <c r="K1569" s="75" t="inlineStr">
        <is>
          <t>Книги</t>
        </is>
      </c>
      <c r="L1569" s="22">
        <f>ROUND(100-(F1571/(M1571/100)),0)</f>
        <v/>
      </c>
      <c r="M1569" s="105" t="n">
        <v>555</v>
      </c>
      <c r="N1569" s="105" t="n">
        <v>483</v>
      </c>
      <c r="O1569" s="20" t="inlineStr">
        <is>
          <t>https://magic-kniga.ru/items/27674</t>
        </is>
      </c>
      <c r="Q1569" s="66" t="inlineStr">
        <is>
          <t>Мало</t>
        </is>
      </c>
      <c r="R1569" s="20" t="n">
        <v>10</v>
      </c>
      <c r="V1569" s="36">
        <f>MATCH(R1571,discounts!A:A)</f>
        <v/>
      </c>
      <c r="W1569" s="36">
        <f>ADDRESS(V1571,$F$7+1,,,"discounts")</f>
        <v/>
      </c>
      <c r="X1569" s="36">
        <f>ROUND(IF(ISNA(IF($F$7=0,0,INDIRECT(W1571))),0,IF($F$7=0,0,INDIRECT(W1571))),0)</f>
        <v/>
      </c>
    </row>
    <row r="1570">
      <c r="B1570" s="86" t="n"/>
      <c r="C1570" s="22" t="n">
        <v>28561</v>
      </c>
      <c r="D1570" s="22" t="inlineStr">
        <is>
          <t>Медведева Ирина</t>
        </is>
      </c>
      <c r="E1570" s="22" t="inlineStr">
        <is>
          <t>120 основных ловушек в любви и приемов психологического манипулирования</t>
        </is>
      </c>
      <c r="F1570" s="105">
        <f>ROUNDUP(N1572-(N1572/100*X1572),0)</f>
        <v/>
      </c>
      <c r="H1570" s="22" t="inlineStr">
        <is>
          <t>Амрита-русь</t>
        </is>
      </c>
      <c r="I1570" s="22" t="n">
        <v>2019</v>
      </c>
      <c r="J1570" s="75" t="inlineStr">
        <is>
          <t>9785413019184</t>
        </is>
      </c>
      <c r="K1570" s="75" t="inlineStr">
        <is>
          <t>Книги</t>
        </is>
      </c>
      <c r="L1570" s="22">
        <f>ROUND(100-(F1572/(M1572/100)),0)</f>
        <v/>
      </c>
      <c r="M1570" s="105" t="n">
        <v>314</v>
      </c>
      <c r="N1570" s="105" t="n">
        <v>274</v>
      </c>
      <c r="O1570" s="20" t="inlineStr">
        <is>
          <t>https://magic-kniga.ru/items/28561</t>
        </is>
      </c>
      <c r="Q1570" s="66" t="inlineStr">
        <is>
          <t>Мало</t>
        </is>
      </c>
      <c r="R1570" s="20" t="n">
        <v>2</v>
      </c>
      <c r="V1570" s="36">
        <f>MATCH(R1572,discounts!A:A)</f>
        <v/>
      </c>
      <c r="W1570" s="36">
        <f>ADDRESS(V1572,$F$7+1,,,"discounts")</f>
        <v/>
      </c>
      <c r="X1570" s="36">
        <f>ROUND(IF(ISNA(IF($F$7=0,0,INDIRECT(W1572))),0,IF($F$7=0,0,INDIRECT(W1572))),0)</f>
        <v/>
      </c>
    </row>
    <row r="1571">
      <c r="B1571" s="86" t="n"/>
      <c r="C1571" s="22" t="n">
        <v>28679</v>
      </c>
      <c r="D1571" s="22" t="inlineStr">
        <is>
          <t>Ярошенко Диана</t>
        </is>
      </c>
      <c r="E1571" s="22" t="inlineStr">
        <is>
          <t>Жизнь в плюсе. Гид по отношениям</t>
        </is>
      </c>
      <c r="F1571" s="105">
        <f>ROUNDUP(N1573-(N1573/100*X1573),0)</f>
        <v/>
      </c>
      <c r="H1571" s="22" t="inlineStr">
        <is>
          <t>Весь</t>
        </is>
      </c>
      <c r="I1571" s="22" t="n">
        <v>2019</v>
      </c>
      <c r="J1571" s="75" t="inlineStr">
        <is>
          <t>9785957334620</t>
        </is>
      </c>
      <c r="K1571" s="75" t="inlineStr">
        <is>
          <t>Книги</t>
        </is>
      </c>
      <c r="L1571" s="22">
        <f>ROUND(100-(F1573/(M1573/100)),0)</f>
        <v/>
      </c>
      <c r="M1571" s="105" t="n">
        <v>370</v>
      </c>
      <c r="N1571" s="105" t="n">
        <v>322</v>
      </c>
      <c r="O1571" s="20" t="inlineStr">
        <is>
          <t>https://magic-kniga.ru/items/28679</t>
        </is>
      </c>
      <c r="Q1571" s="66" t="inlineStr">
        <is>
          <t>Мало</t>
        </is>
      </c>
      <c r="R1571" s="20" t="n">
        <v>3</v>
      </c>
      <c r="V1571" s="36">
        <f>MATCH(R1573,discounts!A:A)</f>
        <v/>
      </c>
      <c r="W1571" s="36">
        <f>ADDRESS(V1573,$F$7+1,,,"discounts")</f>
        <v/>
      </c>
      <c r="X1571" s="36">
        <f>ROUND(IF(ISNA(IF($F$7=0,0,INDIRECT(W1573))),0,IF($F$7=0,0,INDIRECT(W1573))),0)</f>
        <v/>
      </c>
    </row>
    <row r="1572">
      <c r="B1572" s="86" t="n"/>
      <c r="C1572" s="22" t="n">
        <v>29054</v>
      </c>
      <c r="D1572" s="22" t="inlineStr">
        <is>
          <t>Капелла Евгения</t>
        </is>
      </c>
      <c r="E1572" s="22" t="inlineStr">
        <is>
          <t>Кто вы есть? От манипулятора до альтруиста</t>
        </is>
      </c>
      <c r="F1572" s="105">
        <f>ROUNDUP(N1574-(N1574/100*X1574),0)</f>
        <v/>
      </c>
      <c r="H1572" s="22" t="inlineStr">
        <is>
          <t>Весь</t>
        </is>
      </c>
      <c r="I1572" s="22" t="n">
        <v>2017</v>
      </c>
      <c r="J1572" s="75" t="inlineStr">
        <is>
          <t>9785957331766</t>
        </is>
      </c>
      <c r="K1572" s="75" t="inlineStr">
        <is>
          <t>Книги</t>
        </is>
      </c>
      <c r="L1572" s="22">
        <f>ROUND(100-(F1574/(M1574/100)),0)</f>
        <v/>
      </c>
      <c r="M1572" s="105" t="n">
        <v>841</v>
      </c>
      <c r="N1572" s="105" t="n">
        <v>732</v>
      </c>
      <c r="O1572" s="20" t="inlineStr">
        <is>
          <t>https://magic-kniga.ru/items/29054</t>
        </is>
      </c>
      <c r="Q1572" s="66" t="inlineStr">
        <is>
          <t>Мало</t>
        </is>
      </c>
      <c r="R1572" s="20" t="n">
        <v>2</v>
      </c>
      <c r="V1572" s="36">
        <f>MATCH(R1574,discounts!A:A)</f>
        <v/>
      </c>
      <c r="W1572" s="36">
        <f>ADDRESS(V1574,$F$7+1,,,"discounts")</f>
        <v/>
      </c>
      <c r="X1572" s="36">
        <f>ROUND(IF(ISNA(IF($F$7=0,0,INDIRECT(W1574))),0,IF($F$7=0,0,INDIRECT(W1574))),0)</f>
        <v/>
      </c>
    </row>
    <row r="1573">
      <c r="B1573" s="86" t="n"/>
      <c r="C1573" s="22" t="n">
        <v>30787</v>
      </c>
      <c r="D1573" s="22" t="inlineStr">
        <is>
          <t>Татонова Татьяна</t>
        </is>
      </c>
      <c r="E1573" s="22" t="inlineStr">
        <is>
          <t>Ролевой тип твоего мужчины. Как наладить отношения</t>
        </is>
      </c>
      <c r="F1573" s="105">
        <f>ROUNDUP(N1575-(N1575/100*X1575),0)</f>
        <v/>
      </c>
      <c r="H1573" s="22" t="inlineStr">
        <is>
          <t>Весь</t>
        </is>
      </c>
      <c r="I1573" s="22" t="n">
        <v>2017</v>
      </c>
      <c r="J1573" s="75" t="inlineStr">
        <is>
          <t>9785957332367</t>
        </is>
      </c>
      <c r="K1573" s="75" t="inlineStr">
        <is>
          <t>Книги</t>
        </is>
      </c>
      <c r="L1573" s="22">
        <f>ROUND(100-(F1575/(M1575/100)),0)</f>
        <v/>
      </c>
      <c r="M1573" s="105" t="n">
        <v>337</v>
      </c>
      <c r="N1573" s="105" t="n">
        <v>294</v>
      </c>
      <c r="O1573" s="20" t="inlineStr">
        <is>
          <t>https://magic-kniga.ru/items/30787</t>
        </is>
      </c>
      <c r="Q1573" s="66" t="inlineStr">
        <is>
          <t>Мало</t>
        </is>
      </c>
      <c r="R1573" s="20" t="n">
        <v>2</v>
      </c>
      <c r="V1573" s="36">
        <f>MATCH(R1575,discounts!A:A)</f>
        <v/>
      </c>
      <c r="W1573" s="36">
        <f>ADDRESS(V1575,$F$7+1,,,"discounts")</f>
        <v/>
      </c>
      <c r="X1573" s="36">
        <f>ROUND(IF(ISNA(IF($F$7=0,0,INDIRECT(W1575))),0,IF($F$7=0,0,INDIRECT(W1575))),0)</f>
        <v/>
      </c>
    </row>
    <row r="1574">
      <c r="B1574" s="86" t="n"/>
      <c r="C1574" s="22" t="n">
        <v>31893</v>
      </c>
      <c r="D1574" s="22" t="inlineStr">
        <is>
          <t>Удалов А.</t>
        </is>
      </c>
      <c r="E1574" s="22" t="inlineStr">
        <is>
          <t>Правил нет. Девушки, успех и баян</t>
        </is>
      </c>
      <c r="F1574" s="105">
        <f>ROUNDUP(N1576-(N1576/100*X1576),0)</f>
        <v/>
      </c>
      <c r="H1574" s="22" t="inlineStr">
        <is>
          <t>Весь</t>
        </is>
      </c>
      <c r="I1574" s="22" t="n">
        <v>2018</v>
      </c>
      <c r="J1574" s="75" t="inlineStr">
        <is>
          <t>9785957332817</t>
        </is>
      </c>
      <c r="K1574" s="75" t="inlineStr">
        <is>
          <t>Книги</t>
        </is>
      </c>
      <c r="L1574" s="22">
        <f>ROUND(100-(F1576/(M1576/100)),0)</f>
        <v/>
      </c>
      <c r="M1574" s="105" t="n">
        <v>344</v>
      </c>
      <c r="N1574" s="105" t="n">
        <v>300</v>
      </c>
      <c r="O1574" s="20" t="inlineStr">
        <is>
          <t>https://magic-kniga.ru/items/31893</t>
        </is>
      </c>
      <c r="Q1574" s="66" t="inlineStr">
        <is>
          <t>Мало</t>
        </is>
      </c>
      <c r="R1574" s="20" t="n">
        <v>2</v>
      </c>
      <c r="V1574" s="36">
        <f>MATCH(R1576,discounts!A:A)</f>
        <v/>
      </c>
      <c r="W1574" s="36">
        <f>ADDRESS(V1576,$F$7+1,,,"discounts")</f>
        <v/>
      </c>
      <c r="X1574" s="36">
        <f>ROUND(IF(ISNA(IF($F$7=0,0,INDIRECT(W1576))),0,IF($F$7=0,0,INDIRECT(W1576))),0)</f>
        <v/>
      </c>
    </row>
    <row r="1575">
      <c r="B1575" s="86" t="n"/>
      <c r="C1575" s="22" t="n">
        <v>31895</v>
      </c>
      <c r="D1575" s="22" t="inlineStr">
        <is>
          <t>Листовая Н.</t>
        </is>
      </c>
      <c r="E1575" s="22" t="inlineStr">
        <is>
          <t>Уникальная ты! Планнинг для счастливой, здоровой и яркой жизни</t>
        </is>
      </c>
      <c r="F1575" s="105">
        <f>ROUNDUP(N1577-(N1577/100*X1577),0)</f>
        <v/>
      </c>
      <c r="H1575" s="22" t="inlineStr">
        <is>
          <t>Весь</t>
        </is>
      </c>
      <c r="I1575" s="22" t="n">
        <v>2018</v>
      </c>
      <c r="J1575" s="75" t="inlineStr">
        <is>
          <t>9785957332879</t>
        </is>
      </c>
      <c r="K1575" s="75" t="inlineStr">
        <is>
          <t>Книги</t>
        </is>
      </c>
      <c r="L1575" s="22">
        <f>ROUND(100-(F1577/(M1577/100)),0)</f>
        <v/>
      </c>
      <c r="M1575" s="105" t="n">
        <v>344</v>
      </c>
      <c r="N1575" s="105" t="n">
        <v>300</v>
      </c>
      <c r="O1575" s="20" t="inlineStr">
        <is>
          <t>https://magic-kniga.ru/items/31895</t>
        </is>
      </c>
      <c r="Q1575" s="66" t="inlineStr">
        <is>
          <t>Мало</t>
        </is>
      </c>
      <c r="R1575" s="20" t="n">
        <v>2</v>
      </c>
      <c r="V1575" s="36">
        <f>MATCH(R1577,discounts!A:A)</f>
        <v/>
      </c>
      <c r="W1575" s="36">
        <f>ADDRESS(V1577,$F$7+1,,,"discounts")</f>
        <v/>
      </c>
      <c r="X1575" s="36">
        <f>ROUND(IF(ISNA(IF($F$7=0,0,INDIRECT(W1577))),0,IF($F$7=0,0,INDIRECT(W1577))),0)</f>
        <v/>
      </c>
    </row>
    <row r="1576">
      <c r="B1576" s="86" t="n"/>
      <c r="C1576" s="22" t="n">
        <v>36768</v>
      </c>
      <c r="D1576" s="22" t="inlineStr">
        <is>
          <t>Херрман  Натали В.</t>
        </is>
      </c>
      <c r="E1576" s="22" t="inlineStr">
        <is>
          <t>Искусство хороших привычек. Здоровье, любовь, осознанность и процветание</t>
        </is>
      </c>
      <c r="F1576" s="105">
        <f>ROUNDUP(N1578-(N1578/100*X1578),0)</f>
        <v/>
      </c>
      <c r="H1576" s="22" t="inlineStr">
        <is>
          <t>Весь</t>
        </is>
      </c>
      <c r="I1576" s="22" t="n">
        <v>2019</v>
      </c>
      <c r="J1576" s="75" t="inlineStr">
        <is>
          <t>9785957334828</t>
        </is>
      </c>
      <c r="K1576" s="75" t="inlineStr">
        <is>
          <t>Книги</t>
        </is>
      </c>
      <c r="L1576" s="22">
        <f>ROUND(100-(F1578/(M1578/100)),0)</f>
        <v/>
      </c>
      <c r="M1576" s="105" t="n">
        <v>307</v>
      </c>
      <c r="N1576" s="105" t="n">
        <v>268</v>
      </c>
      <c r="O1576" s="20" t="inlineStr">
        <is>
          <t>https://magic-kniga.ru/items/36768</t>
        </is>
      </c>
      <c r="Q1576" s="66" t="inlineStr">
        <is>
          <t>Мало</t>
        </is>
      </c>
      <c r="R1576" s="20" t="n">
        <v>3</v>
      </c>
      <c r="S1576" s="22" t="n">
        <v>16</v>
      </c>
      <c r="V1576" s="36">
        <f>MATCH(R1578,discounts!A:A)</f>
        <v/>
      </c>
      <c r="W1576" s="36">
        <f>ADDRESS(V1578,$F$7+1,,,"discounts")</f>
        <v/>
      </c>
      <c r="X1576" s="36">
        <f>ROUND(IF(ISNA(IF($F$7=0,0,INDIRECT(W1578))),0,IF($F$7=0,0,INDIRECT(W1578))),0)</f>
        <v/>
      </c>
    </row>
    <row r="1577">
      <c r="B1577" s="86" t="n"/>
      <c r="C1577" s="22" t="n">
        <v>37351</v>
      </c>
      <c r="D1577" s="22" t="inlineStr">
        <is>
          <t>Хид Марсела</t>
        </is>
      </c>
      <c r="E1577" s="22" t="inlineStr">
        <is>
          <t>Если вы неординарны: 4 шага, чтобы заявить о своем таланте</t>
        </is>
      </c>
      <c r="F1577" s="105">
        <f>ROUNDUP(N1579-(N1579/100*X1579),0)</f>
        <v/>
      </c>
      <c r="H1577" s="22" t="inlineStr">
        <is>
          <t>Весь</t>
        </is>
      </c>
      <c r="I1577" s="22" t="n">
        <v>2019</v>
      </c>
      <c r="J1577" s="75" t="inlineStr">
        <is>
          <t>9785957334774</t>
        </is>
      </c>
      <c r="K1577" s="75" t="inlineStr">
        <is>
          <t>Книги</t>
        </is>
      </c>
      <c r="L1577" s="22">
        <f>ROUND(100-(F1579/(M1579/100)),0)</f>
        <v/>
      </c>
      <c r="M1577" s="105" t="n">
        <v>855</v>
      </c>
      <c r="N1577" s="105" t="n">
        <v>744</v>
      </c>
      <c r="O1577" s="20" t="inlineStr">
        <is>
          <t>https://magic-kniga.ru/items/37351</t>
        </is>
      </c>
      <c r="Q1577" s="66" t="inlineStr">
        <is>
          <t>Мало</t>
        </is>
      </c>
      <c r="R1577" s="20" t="n">
        <v>3</v>
      </c>
      <c r="S1577" s="22" t="n">
        <v>16</v>
      </c>
      <c r="V1577" s="36">
        <f>MATCH(R1579,discounts!A:A)</f>
        <v/>
      </c>
      <c r="W1577" s="36">
        <f>ADDRESS(V1579,$F$7+1,,,"discounts")</f>
        <v/>
      </c>
      <c r="X1577" s="36">
        <f>ROUND(IF(ISNA(IF($F$7=0,0,INDIRECT(W1579))),0,IF($F$7=0,0,INDIRECT(W1579))),0)</f>
        <v/>
      </c>
    </row>
    <row r="1578">
      <c r="B1578" s="86" t="n"/>
      <c r="C1578" s="22" t="n">
        <v>39678</v>
      </c>
      <c r="D1578" s="22" t="inlineStr">
        <is>
          <t>Матвеева Наталья</t>
        </is>
      </c>
      <c r="E1578" s="22" t="inlineStr">
        <is>
          <t>Осознанное замужество и материнство. На стыке физиологии, психологии, эзотерики</t>
        </is>
      </c>
      <c r="F1578" s="105">
        <f>ROUNDUP(N1580-(N1580/100*X1580),0)</f>
        <v/>
      </c>
      <c r="H1578" s="22" t="inlineStr">
        <is>
          <t>Весь</t>
        </is>
      </c>
      <c r="I1578" s="22" t="n">
        <v>2020</v>
      </c>
      <c r="J1578" s="75" t="inlineStr">
        <is>
          <t>9785957324003</t>
        </is>
      </c>
      <c r="K1578" s="75" t="inlineStr">
        <is>
          <t>Книги</t>
        </is>
      </c>
      <c r="L1578" s="22">
        <f>ROUND(100-(F1580/(M1580/100)),0)</f>
        <v/>
      </c>
      <c r="M1578" s="105" t="n">
        <v>810</v>
      </c>
      <c r="N1578" s="105" t="n">
        <v>705</v>
      </c>
      <c r="O1578" s="20" t="inlineStr">
        <is>
          <t>https://magic-kniga.ru/items/39678</t>
        </is>
      </c>
      <c r="Q1578" s="66" t="inlineStr">
        <is>
          <t>Мало</t>
        </is>
      </c>
      <c r="R1578" s="20" t="n">
        <v>3</v>
      </c>
      <c r="S1578" s="22" t="n">
        <v>16</v>
      </c>
      <c r="V1578" s="36">
        <f>MATCH(R1580,discounts!A:A)</f>
        <v/>
      </c>
      <c r="W1578" s="36">
        <f>ADDRESS(V1580,$F$7+1,,,"discounts")</f>
        <v/>
      </c>
      <c r="X1578" s="36">
        <f>ROUND(IF(ISNA(IF($F$7=0,0,INDIRECT(W1580))),0,IF($F$7=0,0,INDIRECT(W1580))),0)</f>
        <v/>
      </c>
    </row>
    <row r="1579">
      <c r="B1579" s="86" t="n"/>
      <c r="C1579" s="22" t="n">
        <v>39693</v>
      </c>
      <c r="D1579" s="22" t="inlineStr">
        <is>
          <t>Норт Ора</t>
        </is>
      </c>
      <c r="E1579" s="22" t="inlineStr">
        <is>
          <t>Я больше не хочу быть эмпатом</t>
        </is>
      </c>
      <c r="F1579" s="105">
        <f>ROUNDUP(N1581-(N1581/100*X1581),0)</f>
        <v/>
      </c>
      <c r="H1579" s="22" t="inlineStr">
        <is>
          <t>Весь</t>
        </is>
      </c>
      <c r="I1579" s="22" t="n">
        <v>2020</v>
      </c>
      <c r="J1579" s="75" t="inlineStr">
        <is>
          <t>9785957335689</t>
        </is>
      </c>
      <c r="K1579" s="75" t="inlineStr">
        <is>
          <t>Книги</t>
        </is>
      </c>
      <c r="L1579" s="22">
        <f>ROUND(100-(F1581/(M1581/100)),0)</f>
        <v/>
      </c>
      <c r="M1579" s="105" t="n">
        <v>1910</v>
      </c>
      <c r="N1579" s="105" t="n">
        <v>1662</v>
      </c>
      <c r="O1579" s="20" t="inlineStr">
        <is>
          <t>https://magic-kniga.ru/items/39693</t>
        </is>
      </c>
      <c r="Q1579" s="66" t="inlineStr">
        <is>
          <t>Мало</t>
        </is>
      </c>
      <c r="R1579" s="20" t="n">
        <v>3</v>
      </c>
      <c r="S1579" s="22" t="n">
        <v>16</v>
      </c>
      <c r="V1579" s="36">
        <f>MATCH(R1581,discounts!A:A)</f>
        <v/>
      </c>
      <c r="W1579" s="36">
        <f>ADDRESS(V1581,$F$7+1,,,"discounts")</f>
        <v/>
      </c>
      <c r="X1579" s="36">
        <f>ROUND(IF(ISNA(IF($F$7=0,0,INDIRECT(W1581))),0,IF($F$7=0,0,INDIRECT(W1581))),0)</f>
        <v/>
      </c>
    </row>
    <row r="1580">
      <c r="B1580" s="86" t="n"/>
      <c r="C1580" s="22" t="n">
        <v>40281</v>
      </c>
      <c r="D1580" s="22" t="inlineStr">
        <is>
          <t>Мантегацца П.</t>
        </is>
      </c>
      <c r="E1580" s="22" t="inlineStr">
        <is>
          <t>Экстазы человека</t>
        </is>
      </c>
      <c r="F1580" s="105">
        <f>ROUNDUP(N1582-(N1582/100*X1582),0)</f>
        <v/>
      </c>
      <c r="H1580" s="22" t="inlineStr">
        <is>
          <t>Профит-Стайл</t>
        </is>
      </c>
      <c r="I1580" s="22" t="n">
        <v>2020</v>
      </c>
      <c r="J1580" s="75" t="inlineStr">
        <is>
          <t>9785988575436</t>
        </is>
      </c>
      <c r="K1580" s="75" t="inlineStr">
        <is>
          <t>Книги</t>
        </is>
      </c>
      <c r="L1580" s="22">
        <f>ROUND(100-(F1582/(M1582/100)),0)</f>
        <v/>
      </c>
      <c r="M1580" s="105" t="n">
        <v>419</v>
      </c>
      <c r="N1580" s="105" t="n">
        <v>365</v>
      </c>
      <c r="O1580" s="20" t="inlineStr">
        <is>
          <t>https://magic-kniga.ru/items/40281</t>
        </is>
      </c>
      <c r="Q1580" s="66" t="inlineStr">
        <is>
          <t>Мало</t>
        </is>
      </c>
      <c r="R1580" s="20" t="n">
        <v>4</v>
      </c>
      <c r="V1580" s="36">
        <f>MATCH(R1582,discounts!A:A)</f>
        <v/>
      </c>
      <c r="W1580" s="36">
        <f>ADDRESS(V1582,$F$7+1,,,"discounts")</f>
        <v/>
      </c>
      <c r="X1580" s="36">
        <f>ROUND(IF(ISNA(IF($F$7=0,0,INDIRECT(W1582))),0,IF($F$7=0,0,INDIRECT(W1582))),0)</f>
        <v/>
      </c>
    </row>
    <row r="1581">
      <c r="B1581" s="86" t="n"/>
      <c r="C1581" s="22" t="n">
        <v>32338</v>
      </c>
      <c r="D1581" s="22" t="inlineStr">
        <is>
          <t>Калинский Дмитрий</t>
        </is>
      </c>
      <c r="E1581" s="22" t="inlineStr">
        <is>
          <t>Женщина глазами мужчины что мы от вас скрываем</t>
        </is>
      </c>
      <c r="F1581" s="105">
        <f>ROUNDUP(N1583-(N1583/100*X1583),0)</f>
        <v/>
      </c>
      <c r="H1581" s="22" t="inlineStr">
        <is>
          <t>Весь</t>
        </is>
      </c>
      <c r="I1581" s="22" t="n">
        <v>2018</v>
      </c>
      <c r="J1581" s="75" t="inlineStr">
        <is>
          <t>9785957333111</t>
        </is>
      </c>
      <c r="K1581" s="75" t="inlineStr">
        <is>
          <t>Книги</t>
        </is>
      </c>
      <c r="L1581" s="22">
        <f>ROUND(100-(F1583/(M1583/100)),0)</f>
        <v/>
      </c>
      <c r="M1581" s="105" t="n">
        <v>1011</v>
      </c>
      <c r="N1581" s="105" t="n">
        <v>880</v>
      </c>
      <c r="O1581" s="20" t="inlineStr">
        <is>
          <t>https://magic-kniga.ru/items/32338</t>
        </is>
      </c>
      <c r="Q1581" s="66" t="inlineStr">
        <is>
          <t>Мало</t>
        </is>
      </c>
      <c r="R1581" s="20" t="n">
        <v>3</v>
      </c>
      <c r="V1581" s="36">
        <f>MATCH(R1583,discounts!A:A)</f>
        <v/>
      </c>
      <c r="W1581" s="36">
        <f>ADDRESS(V1583,$F$7+1,,,"discounts")</f>
        <v/>
      </c>
      <c r="X1581" s="36">
        <f>ROUND(IF(ISNA(IF($F$7=0,0,INDIRECT(W1583))),0,IF($F$7=0,0,INDIRECT(W1583))),0)</f>
        <v/>
      </c>
    </row>
    <row r="1582">
      <c r="B1582" s="86" t="n"/>
      <c r="C1582" s="22" t="n">
        <v>32845</v>
      </c>
      <c r="D1582" s="22" t="inlineStr">
        <is>
          <t>Морозовы Сергей и Любовь</t>
        </is>
      </c>
      <c r="E1582" s="22" t="inlineStr">
        <is>
          <t>Практический курс оздоровления семейных отношений</t>
        </is>
      </c>
      <c r="F1582" s="105">
        <f>ROUNDUP(N1584-(N1584/100*X1584),0)</f>
        <v/>
      </c>
      <c r="H1582" s="22" t="inlineStr">
        <is>
          <t>Велигор</t>
        </is>
      </c>
      <c r="I1582" s="22" t="n">
        <v>2018</v>
      </c>
      <c r="J1582" s="75" t="inlineStr">
        <is>
          <t>9785888755600</t>
        </is>
      </c>
      <c r="K1582" s="75" t="inlineStr">
        <is>
          <t>Книги</t>
        </is>
      </c>
      <c r="L1582" s="22">
        <f>ROUND(100-(F1584/(M1584/100)),0)</f>
        <v/>
      </c>
      <c r="M1582" s="105" t="n">
        <v>1569</v>
      </c>
      <c r="N1582" s="105" t="n">
        <v>1366</v>
      </c>
      <c r="O1582" s="20" t="inlineStr">
        <is>
          <t>https://magic-kniga.ru/items/32845</t>
        </is>
      </c>
      <c r="Q1582" s="66" t="inlineStr">
        <is>
          <t>Мало</t>
        </is>
      </c>
      <c r="R1582" s="20" t="n">
        <v>6</v>
      </c>
      <c r="V1582" s="36">
        <f>MATCH(R1584,discounts!A:A)</f>
        <v/>
      </c>
      <c r="W1582" s="36">
        <f>ADDRESS(V1584,$F$7+1,,,"discounts")</f>
        <v/>
      </c>
      <c r="X1582" s="36">
        <f>ROUND(IF(ISNA(IF($F$7=0,0,INDIRECT(W1584))),0,IF($F$7=0,0,INDIRECT(W1584))),0)</f>
        <v/>
      </c>
    </row>
    <row r="1583">
      <c r="B1583" s="86" t="n"/>
      <c r="C1583" s="22" t="n">
        <v>34491</v>
      </c>
      <c r="E1583" s="22" t="inlineStr">
        <is>
          <t>Комплект: Как добиться успеха; Тип Z - справочник успеха; Неудача - путь к успеху</t>
        </is>
      </c>
      <c r="F1583" s="105">
        <f>ROUNDUP(N1585-(N1585/100*X1585),0)</f>
        <v/>
      </c>
      <c r="H1583" s="22" t="inlineStr">
        <is>
          <t>Весь</t>
        </is>
      </c>
      <c r="J1583" s="75" t="inlineStr">
        <is>
          <t>9785944435149</t>
        </is>
      </c>
      <c r="K1583" s="75" t="inlineStr">
        <is>
          <t>Книги</t>
        </is>
      </c>
      <c r="L1583" s="22">
        <f>ROUND(100-(F1585/(M1585/100)),0)</f>
        <v/>
      </c>
      <c r="M1583" s="105" t="n">
        <v>781</v>
      </c>
      <c r="N1583" s="105" t="n">
        <v>680</v>
      </c>
      <c r="O1583" s="20" t="inlineStr">
        <is>
          <t>https://magic-kniga.ru/items/34491</t>
        </is>
      </c>
      <c r="Q1583" s="66" t="inlineStr">
        <is>
          <t>Мало</t>
        </is>
      </c>
      <c r="R1583" s="20" t="n">
        <v>3</v>
      </c>
      <c r="V1583" s="36">
        <f>MATCH(R1585,discounts!A:A)</f>
        <v/>
      </c>
      <c r="W1583" s="36">
        <f>ADDRESS(V1585,$F$7+1,,,"discounts")</f>
        <v/>
      </c>
      <c r="X1583" s="36">
        <f>ROUND(IF(ISNA(IF($F$7=0,0,INDIRECT(W1585))),0,IF($F$7=0,0,INDIRECT(W1585))),0)</f>
        <v/>
      </c>
    </row>
    <row r="1584">
      <c r="B1584" s="86" t="n"/>
      <c r="C1584" s="22" t="n">
        <v>34928</v>
      </c>
      <c r="E1584" s="22" t="inlineStr">
        <is>
          <t>Комплект: Любовь или иллюзия; Сострадение; Главное-быть</t>
        </is>
      </c>
      <c r="F1584" s="105">
        <f>ROUNDUP(N1586-(N1586/100*X1586),0)</f>
        <v/>
      </c>
      <c r="H1584" s="22" t="inlineStr">
        <is>
          <t>Весь</t>
        </is>
      </c>
      <c r="J1584" s="75" t="inlineStr">
        <is>
          <t>9785944301178</t>
        </is>
      </c>
      <c r="K1584" s="75" t="inlineStr">
        <is>
          <t>Книги</t>
        </is>
      </c>
      <c r="L1584" s="22">
        <f>ROUND(100-(F1586/(M1586/100)),0)</f>
        <v/>
      </c>
      <c r="M1584" s="105" t="n">
        <v>321</v>
      </c>
      <c r="N1584" s="105" t="n">
        <v>280</v>
      </c>
      <c r="O1584" s="20" t="inlineStr">
        <is>
          <t>https://magic-kniga.ru/items/34928</t>
        </is>
      </c>
      <c r="Q1584" s="66" t="inlineStr">
        <is>
          <t>Мало</t>
        </is>
      </c>
      <c r="R1584" s="20" t="n">
        <v>3</v>
      </c>
      <c r="V1584" s="36">
        <f>MATCH(R1586,discounts!A:A)</f>
        <v/>
      </c>
      <c r="W1584" s="36">
        <f>ADDRESS(V1586,$F$7+1,,,"discounts")</f>
        <v/>
      </c>
      <c r="X1584" s="36">
        <f>ROUND(IF(ISNA(IF($F$7=0,0,INDIRECT(W1586))),0,IF($F$7=0,0,INDIRECT(W1586))),0)</f>
        <v/>
      </c>
    </row>
    <row r="1585">
      <c r="B1585" s="86" t="n"/>
      <c r="C1585" s="22" t="n">
        <v>36138</v>
      </c>
      <c r="D1585" s="22" t="inlineStr">
        <is>
          <t>Королева Евгения</t>
        </is>
      </c>
      <c r="E1585" s="22" t="inlineStr">
        <is>
          <t>Похорони своего бывшего. Как пережить развод и обрести счастье в новых отношениях</t>
        </is>
      </c>
      <c r="F1585" s="105">
        <f>ROUNDUP(N1587-(N1587/100*X1587),0)</f>
        <v/>
      </c>
      <c r="H1585" s="22" t="inlineStr">
        <is>
          <t>Весь</t>
        </is>
      </c>
      <c r="I1585" s="22" t="n">
        <v>2018</v>
      </c>
      <c r="J1585" s="75" t="inlineStr">
        <is>
          <t>9785957333593</t>
        </is>
      </c>
      <c r="K1585" s="75" t="inlineStr">
        <is>
          <t>Книги</t>
        </is>
      </c>
      <c r="L1585" s="22">
        <f>ROUND(100-(F1587/(M1587/100)),0)</f>
        <v/>
      </c>
      <c r="M1585" s="105" t="n">
        <v>287</v>
      </c>
      <c r="N1585" s="105" t="n">
        <v>250</v>
      </c>
      <c r="O1585" s="20" t="inlineStr">
        <is>
          <t>https://magic-kniga.ru/items/36138</t>
        </is>
      </c>
      <c r="Q1585" s="66" t="inlineStr">
        <is>
          <t>Мало</t>
        </is>
      </c>
      <c r="R1585" s="20" t="n">
        <v>3</v>
      </c>
      <c r="V1585" s="36">
        <f>MATCH(R1587,discounts!A:A)</f>
        <v/>
      </c>
      <c r="W1585" s="36">
        <f>ADDRESS(V1587,$F$7+1,,,"discounts")</f>
        <v/>
      </c>
      <c r="X1585" s="36">
        <f>ROUND(IF(ISNA(IF($F$7=0,0,INDIRECT(W1587))),0,IF($F$7=0,0,INDIRECT(W1587))),0)</f>
        <v/>
      </c>
    </row>
    <row r="1586">
      <c r="B1586" s="86" t="n"/>
      <c r="C1586" s="22" t="n">
        <v>36354</v>
      </c>
      <c r="D1586" s="22" t="inlineStr">
        <is>
          <t>Татарина Елена</t>
        </is>
      </c>
      <c r="E1586" s="22" t="inlineStr">
        <is>
          <t>Супервизия в арт-терапии: сложные случаи и деликатные темы в работе психолога</t>
        </is>
      </c>
      <c r="F1586" s="105">
        <f>ROUNDUP(N1588-(N1588/100*X1588),0)</f>
        <v/>
      </c>
      <c r="H1586" s="22" t="inlineStr">
        <is>
          <t>Вариант</t>
        </is>
      </c>
      <c r="I1586" s="22" t="n">
        <v>2019</v>
      </c>
      <c r="J1586" s="75" t="inlineStr">
        <is>
          <t>9785000801048</t>
        </is>
      </c>
      <c r="K1586" s="75" t="inlineStr">
        <is>
          <t>Книги</t>
        </is>
      </c>
      <c r="L1586" s="22">
        <f>ROUND(100-(F1588/(M1588/100)),0)</f>
        <v/>
      </c>
      <c r="M1586" s="105" t="n">
        <v>430</v>
      </c>
      <c r="N1586" s="105" t="n">
        <v>375</v>
      </c>
      <c r="O1586" s="20" t="inlineStr">
        <is>
          <t>https://magic-kniga.ru/items/36354</t>
        </is>
      </c>
      <c r="Q1586" s="66" t="inlineStr">
        <is>
          <t>Мало</t>
        </is>
      </c>
      <c r="R1586" s="20" t="n">
        <v>3</v>
      </c>
      <c r="V1586" s="36">
        <f>MATCH(R1588,discounts!A:A)</f>
        <v/>
      </c>
      <c r="W1586" s="36">
        <f>ADDRESS(V1588,$F$7+1,,,"discounts")</f>
        <v/>
      </c>
      <c r="X1586" s="36">
        <f>ROUND(IF(ISNA(IF($F$7=0,0,INDIRECT(W1588))),0,IF($F$7=0,0,INDIRECT(W1588))),0)</f>
        <v/>
      </c>
    </row>
    <row r="1587">
      <c r="B1587" s="86" t="n"/>
      <c r="C1587" s="22" t="n">
        <v>36729</v>
      </c>
      <c r="D1587" s="22" t="inlineStr">
        <is>
          <t>Грейс Д.</t>
        </is>
      </c>
      <c r="E1587" s="22" t="inlineStr">
        <is>
          <t>Мальчики с Марса. Почему с ними так непросто и что с этим делать</t>
        </is>
      </c>
      <c r="F1587" s="105">
        <f>ROUNDUP(N1589-(N1589/100*X1589),0)</f>
        <v/>
      </c>
      <c r="H1587" s="22" t="inlineStr">
        <is>
          <t>АСТ</t>
        </is>
      </c>
      <c r="I1587" s="22" t="n">
        <v>2019</v>
      </c>
      <c r="J1587" s="75" t="inlineStr">
        <is>
          <t>9785171138936</t>
        </is>
      </c>
      <c r="K1587" s="75" t="inlineStr">
        <is>
          <t>Книги</t>
        </is>
      </c>
      <c r="L1587" s="22">
        <f>ROUND(100-(F1589/(M1589/100)),0)</f>
        <v/>
      </c>
      <c r="M1587" s="105" t="n">
        <v>307</v>
      </c>
      <c r="N1587" s="105" t="n">
        <v>268</v>
      </c>
      <c r="O1587" s="20" t="inlineStr">
        <is>
          <t>https://magic-kniga.ru/items/36729</t>
        </is>
      </c>
      <c r="Q1587" s="66" t="inlineStr">
        <is>
          <t>Мало</t>
        </is>
      </c>
      <c r="R1587" s="20" t="n">
        <v>5</v>
      </c>
      <c r="V1587" s="36">
        <f>MATCH(R1589,discounts!A:A)</f>
        <v/>
      </c>
      <c r="W1587" s="36">
        <f>ADDRESS(V1589,$F$7+1,,,"discounts")</f>
        <v/>
      </c>
      <c r="X1587" s="36">
        <f>ROUND(IF(ISNA(IF($F$7=0,0,INDIRECT(W1589))),0,IF($F$7=0,0,INDIRECT(W1589))),0)</f>
        <v/>
      </c>
    </row>
    <row r="1588">
      <c r="B1588" s="86" t="n"/>
      <c r="C1588" s="22" t="n">
        <v>36733</v>
      </c>
      <c r="D1588" s="22" t="inlineStr">
        <is>
          <t>Ломброзо Ч.</t>
        </is>
      </c>
      <c r="E1588" s="22" t="inlineStr">
        <is>
          <t>Гениальность и помешательство. Параллель между великими людьми и помешанными</t>
        </is>
      </c>
      <c r="F1588" s="105">
        <f>ROUNDUP(N1590-(N1590/100*X1590),0)</f>
        <v/>
      </c>
      <c r="H1588" s="22" t="inlineStr">
        <is>
          <t>Амрита-русь</t>
        </is>
      </c>
      <c r="I1588" s="22" t="n">
        <v>2019</v>
      </c>
      <c r="J1588" s="75" t="inlineStr">
        <is>
          <t>9785413019658</t>
        </is>
      </c>
      <c r="K1588" s="75" t="inlineStr">
        <is>
          <t>Книги</t>
        </is>
      </c>
      <c r="L1588" s="22">
        <f>ROUND(100-(F1590/(M1590/100)),0)</f>
        <v/>
      </c>
      <c r="M1588" s="105" t="n">
        <v>307</v>
      </c>
      <c r="N1588" s="105" t="n">
        <v>268</v>
      </c>
      <c r="O1588" s="20" t="inlineStr">
        <is>
          <t>https://magic-kniga.ru/items/36733</t>
        </is>
      </c>
      <c r="Q1588" s="66" t="inlineStr">
        <is>
          <t>Мало</t>
        </is>
      </c>
      <c r="R1588" s="20" t="n">
        <v>3</v>
      </c>
      <c r="V1588" s="36">
        <f>MATCH(R1590,discounts!A:A)</f>
        <v/>
      </c>
      <c r="W1588" s="36">
        <f>ADDRESS(V1590,$F$7+1,,,"discounts")</f>
        <v/>
      </c>
      <c r="X1588" s="36">
        <f>ROUND(IF(ISNA(IF($F$7=0,0,INDIRECT(W1590))),0,IF($F$7=0,0,INDIRECT(W1590))),0)</f>
        <v/>
      </c>
    </row>
    <row r="1589" ht="15" customHeight="1">
      <c r="B1589" s="88" t="inlineStr">
        <is>
          <t>Фитотерапия</t>
        </is>
      </c>
    </row>
    <row r="1590">
      <c r="B1590" s="86" t="n"/>
      <c r="C1590" s="22" t="n">
        <v>37352</v>
      </c>
      <c r="D1590" s="22" t="inlineStr">
        <is>
          <t>Климова О. В.</t>
        </is>
      </c>
      <c r="E1590" s="22" t="inlineStr">
        <is>
          <t>Живица Земная. Советы и рецепты от известного травника</t>
        </is>
      </c>
      <c r="F1590" s="105">
        <f>ROUNDUP(N1592-(N1592/100*X1592),0)</f>
        <v/>
      </c>
      <c r="H1590" s="22" t="inlineStr">
        <is>
          <t>Весь</t>
        </is>
      </c>
      <c r="I1590" s="22" t="n">
        <v>2019</v>
      </c>
      <c r="J1590" s="75" t="inlineStr">
        <is>
          <t>9785957325239</t>
        </is>
      </c>
      <c r="K1590" s="75" t="inlineStr">
        <is>
          <t>Книги</t>
        </is>
      </c>
      <c r="L1590" s="22">
        <f>ROUND(100-(F1592/(M1592/100)),0)</f>
        <v/>
      </c>
      <c r="M1590" s="105" t="n">
        <v>855</v>
      </c>
      <c r="N1590" s="105" t="n">
        <v>744</v>
      </c>
      <c r="O1590" s="20" t="inlineStr">
        <is>
          <t>https://magic-kniga.ru/items/37352</t>
        </is>
      </c>
      <c r="Q1590" s="66" t="inlineStr">
        <is>
          <t>Мало</t>
        </is>
      </c>
      <c r="R1590" s="20" t="n">
        <v>3</v>
      </c>
      <c r="S1590" s="22" t="n">
        <v>16</v>
      </c>
      <c r="V1590" s="36">
        <f>MATCH(R1592,discounts!A:A)</f>
        <v/>
      </c>
      <c r="W1590" s="36">
        <f>ADDRESS(V1592,$F$7+1,,,"discounts")</f>
        <v/>
      </c>
      <c r="X1590" s="36">
        <f>ROUND(IF(ISNA(IF($F$7=0,0,INDIRECT(W1592))),0,IF($F$7=0,0,INDIRECT(W1592))),0)</f>
        <v/>
      </c>
    </row>
    <row r="1591">
      <c r="B1591" s="86" t="n"/>
      <c r="C1591" s="22" t="n">
        <v>39936</v>
      </c>
      <c r="D1591" s="22" t="inlineStr">
        <is>
          <t>Дубровин И.</t>
        </is>
      </c>
      <c r="E1591" s="22" t="inlineStr">
        <is>
          <t>Целительная календула</t>
        </is>
      </c>
      <c r="F1591" s="105">
        <f>ROUNDUP(N1593-(N1593/100*X1593),0)</f>
        <v/>
      </c>
      <c r="H1591" s="22" t="inlineStr">
        <is>
          <t>Т8 RUGRAM</t>
        </is>
      </c>
      <c r="I1591" s="22" t="n">
        <v>2019</v>
      </c>
      <c r="J1591" s="75" t="inlineStr">
        <is>
          <t>9785517014627</t>
        </is>
      </c>
      <c r="K1591" s="75" t="inlineStr">
        <is>
          <t>Книги</t>
        </is>
      </c>
      <c r="L1591" s="22">
        <f>ROUND(100-(F1593/(M1593/100)),0)</f>
        <v/>
      </c>
      <c r="M1591" s="105" t="n">
        <v>507</v>
      </c>
      <c r="N1591" s="105" t="n">
        <v>442</v>
      </c>
      <c r="O1591" s="20" t="inlineStr">
        <is>
          <t>https://magic-kniga.ru/items/39936</t>
        </is>
      </c>
      <c r="Q1591" s="66" t="inlineStr">
        <is>
          <t>Мало</t>
        </is>
      </c>
      <c r="R1591" s="20" t="n">
        <v>5</v>
      </c>
      <c r="V1591" s="36">
        <f>MATCH(R1593,discounts!A:A)</f>
        <v/>
      </c>
      <c r="W1591" s="36">
        <f>ADDRESS(V1593,$F$7+1,,,"discounts")</f>
        <v/>
      </c>
      <c r="X1591" s="36">
        <f>ROUND(IF(ISNA(IF($F$7=0,0,INDIRECT(W1593))),0,IF($F$7=0,0,INDIRECT(W1593))),0)</f>
        <v/>
      </c>
    </row>
    <row r="1592">
      <c r="B1592" s="86" t="n"/>
      <c r="C1592" s="22" t="n">
        <v>39950</v>
      </c>
      <c r="D1592" s="22" t="inlineStr">
        <is>
          <t>Дубровин И.</t>
        </is>
      </c>
      <c r="E1592" s="22" t="inlineStr">
        <is>
          <t>Целительная ромашка</t>
        </is>
      </c>
      <c r="F1592" s="105">
        <f>ROUNDUP(N1594-(N1594/100*X1594),0)</f>
        <v/>
      </c>
      <c r="H1592" s="22" t="inlineStr">
        <is>
          <t>Т8 RUGRAM</t>
        </is>
      </c>
      <c r="I1592" s="22" t="n">
        <v>2019</v>
      </c>
      <c r="J1592" s="75" t="inlineStr">
        <is>
          <t>9785517014658</t>
        </is>
      </c>
      <c r="K1592" s="75" t="inlineStr">
        <is>
          <t>Книги</t>
        </is>
      </c>
      <c r="L1592" s="22">
        <f>ROUND(100-(F1594/(M1594/100)),0)</f>
        <v/>
      </c>
      <c r="M1592" s="105" t="n">
        <v>507</v>
      </c>
      <c r="N1592" s="105" t="n">
        <v>442</v>
      </c>
      <c r="O1592" s="20" t="inlineStr">
        <is>
          <t>https://magic-kniga.ru/items/39950</t>
        </is>
      </c>
      <c r="Q1592" s="66" t="inlineStr">
        <is>
          <t>Мало</t>
        </is>
      </c>
      <c r="R1592" s="20" t="n">
        <v>5</v>
      </c>
      <c r="V1592" s="36">
        <f>MATCH(R1594,discounts!A:A)</f>
        <v/>
      </c>
      <c r="W1592" s="36">
        <f>ADDRESS(V1594,$F$7+1,,,"discounts")</f>
        <v/>
      </c>
      <c r="X1592" s="36">
        <f>ROUND(IF(ISNA(IF($F$7=0,0,INDIRECT(W1594))),0,IF($F$7=0,0,INDIRECT(W1594))),0)</f>
        <v/>
      </c>
    </row>
    <row r="1593">
      <c r="B1593" s="86" t="n"/>
      <c r="C1593" s="22" t="n">
        <v>39951</v>
      </c>
      <c r="D1593" s="22" t="inlineStr">
        <is>
          <t>Дубровин И.</t>
        </is>
      </c>
      <c r="E1593" s="22" t="inlineStr">
        <is>
          <t>Целительная рябина</t>
        </is>
      </c>
      <c r="F1593" s="105">
        <f>ROUNDUP(N1595-(N1595/100*X1595),0)</f>
        <v/>
      </c>
      <c r="H1593" s="22" t="inlineStr">
        <is>
          <t>Т8 RUGRAM</t>
        </is>
      </c>
      <c r="I1593" s="22" t="n">
        <v>2019</v>
      </c>
      <c r="J1593" s="75" t="inlineStr">
        <is>
          <t>9785517014665</t>
        </is>
      </c>
      <c r="K1593" s="75" t="inlineStr">
        <is>
          <t>Книги</t>
        </is>
      </c>
      <c r="L1593" s="22">
        <f>ROUND(100-(F1595/(M1595/100)),0)</f>
        <v/>
      </c>
      <c r="M1593" s="105" t="n">
        <v>507</v>
      </c>
      <c r="N1593" s="105" t="n">
        <v>442</v>
      </c>
      <c r="O1593" s="20" t="inlineStr">
        <is>
          <t>https://magic-kniga.ru/items/39951</t>
        </is>
      </c>
      <c r="Q1593" s="66" t="inlineStr">
        <is>
          <t>Мало</t>
        </is>
      </c>
      <c r="R1593" s="20" t="n">
        <v>5</v>
      </c>
      <c r="V1593" s="36">
        <f>MATCH(R1595,discounts!A:A)</f>
        <v/>
      </c>
      <c r="W1593" s="36">
        <f>ADDRESS(V1595,$F$7+1,,,"discounts")</f>
        <v/>
      </c>
      <c r="X1593" s="36">
        <f>ROUND(IF(ISNA(IF($F$7=0,0,INDIRECT(W1595))),0,IF($F$7=0,0,INDIRECT(W1595))),0)</f>
        <v/>
      </c>
    </row>
    <row r="1594">
      <c r="B1594" s="86" t="n"/>
      <c r="C1594" s="22" t="n">
        <v>39953</v>
      </c>
      <c r="D1594" s="22" t="inlineStr">
        <is>
          <t>Дубровин И.</t>
        </is>
      </c>
      <c r="E1594" s="22" t="inlineStr">
        <is>
          <t>Целительный зверобой</t>
        </is>
      </c>
      <c r="F1594" s="105">
        <f>ROUNDUP(N1596-(N1596/100*X1596),0)</f>
        <v/>
      </c>
      <c r="H1594" s="22" t="inlineStr">
        <is>
          <t>Т8 RUGRAM</t>
        </is>
      </c>
      <c r="I1594" s="22" t="n">
        <v>2019</v>
      </c>
      <c r="J1594" s="75" t="inlineStr">
        <is>
          <t>9785517014689</t>
        </is>
      </c>
      <c r="K1594" s="75" t="inlineStr">
        <is>
          <t>Книги</t>
        </is>
      </c>
      <c r="L1594" s="22">
        <f>ROUND(100-(F1596/(M1596/100)),0)</f>
        <v/>
      </c>
      <c r="M1594" s="105" t="n">
        <v>507</v>
      </c>
      <c r="N1594" s="105" t="n">
        <v>442</v>
      </c>
      <c r="O1594" s="20" t="inlineStr">
        <is>
          <t>https://magic-kniga.ru/items/39953</t>
        </is>
      </c>
      <c r="Q1594" s="66" t="inlineStr">
        <is>
          <t>Мало</t>
        </is>
      </c>
      <c r="R1594" s="20" t="n">
        <v>5</v>
      </c>
      <c r="V1594" s="36">
        <f>MATCH(R1596,discounts!A:A)</f>
        <v/>
      </c>
      <c r="W1594" s="36">
        <f>ADDRESS(V1596,$F$7+1,,,"discounts")</f>
        <v/>
      </c>
      <c r="X1594" s="36">
        <f>ROUND(IF(ISNA(IF($F$7=0,0,INDIRECT(W1596))),0,IF($F$7=0,0,INDIRECT(W1596))),0)</f>
        <v/>
      </c>
    </row>
    <row r="1595">
      <c r="B1595" s="86" t="n"/>
      <c r="C1595" s="22" t="n">
        <v>39954</v>
      </c>
      <c r="D1595" s="22" t="inlineStr">
        <is>
          <t>Дубровин И.</t>
        </is>
      </c>
      <c r="E1595" s="22" t="inlineStr">
        <is>
          <t>Целительный подорожник</t>
        </is>
      </c>
      <c r="F1595" s="105">
        <f>ROUNDUP(N1597-(N1597/100*X1597),0)</f>
        <v/>
      </c>
      <c r="H1595" s="22" t="inlineStr">
        <is>
          <t>Т8 RUGRAM</t>
        </is>
      </c>
      <c r="I1595" s="22" t="n">
        <v>2019</v>
      </c>
      <c r="J1595" s="75" t="inlineStr">
        <is>
          <t>9785517014696</t>
        </is>
      </c>
      <c r="K1595" s="75" t="inlineStr">
        <is>
          <t>Книги</t>
        </is>
      </c>
      <c r="L1595" s="22">
        <f>ROUND(100-(F1597/(M1597/100)),0)</f>
        <v/>
      </c>
      <c r="M1595" s="105" t="n">
        <v>507</v>
      </c>
      <c r="N1595" s="105" t="n">
        <v>442</v>
      </c>
      <c r="O1595" s="20" t="inlineStr">
        <is>
          <t>https://magic-kniga.ru/items/39954</t>
        </is>
      </c>
      <c r="Q1595" s="66" t="inlineStr">
        <is>
          <t>Мало</t>
        </is>
      </c>
      <c r="R1595" s="20" t="n">
        <v>5</v>
      </c>
      <c r="V1595" s="36">
        <f>MATCH(R1597,discounts!A:A)</f>
        <v/>
      </c>
      <c r="W1595" s="36">
        <f>ADDRESS(V1597,$F$7+1,,,"discounts")</f>
        <v/>
      </c>
      <c r="X1595" s="36">
        <f>ROUND(IF(ISNA(IF($F$7=0,0,INDIRECT(W1597))),0,IF($F$7=0,0,INDIRECT(W1597))),0)</f>
        <v/>
      </c>
    </row>
    <row r="1596">
      <c r="B1596" s="86" t="n"/>
      <c r="C1596" s="22" t="n">
        <v>39956</v>
      </c>
      <c r="D1596" s="22" t="inlineStr">
        <is>
          <t>Дубровин И.</t>
        </is>
      </c>
      <c r="E1596" s="22" t="inlineStr">
        <is>
          <t>Целительный пустырник</t>
        </is>
      </c>
      <c r="F1596" s="105">
        <f>ROUNDUP(N1598-(N1598/100*X1598),0)</f>
        <v/>
      </c>
      <c r="H1596" s="22" t="inlineStr">
        <is>
          <t>Т8 RUGRAM</t>
        </is>
      </c>
      <c r="I1596" s="22" t="n">
        <v>2019</v>
      </c>
      <c r="J1596" s="75" t="inlineStr">
        <is>
          <t>9785517014702</t>
        </is>
      </c>
      <c r="K1596" s="75" t="inlineStr">
        <is>
          <t>Книги</t>
        </is>
      </c>
      <c r="L1596" s="22">
        <f>ROUND(100-(F1598/(M1598/100)),0)</f>
        <v/>
      </c>
      <c r="M1596" s="105" t="n">
        <v>507</v>
      </c>
      <c r="N1596" s="105" t="n">
        <v>442</v>
      </c>
      <c r="O1596" s="20" t="inlineStr">
        <is>
          <t>https://magic-kniga.ru/items/39956</t>
        </is>
      </c>
      <c r="Q1596" s="66" t="inlineStr">
        <is>
          <t>Мало</t>
        </is>
      </c>
      <c r="R1596" s="20" t="n">
        <v>5</v>
      </c>
      <c r="V1596" s="36">
        <f>MATCH(R1598,discounts!A:A)</f>
        <v/>
      </c>
      <c r="W1596" s="36">
        <f>ADDRESS(V1598,$F$7+1,,,"discounts")</f>
        <v/>
      </c>
      <c r="X1596" s="36">
        <f>ROUND(IF(ISNA(IF($F$7=0,0,INDIRECT(W1598))),0,IF($F$7=0,0,INDIRECT(W1598))),0)</f>
        <v/>
      </c>
    </row>
    <row r="1597">
      <c r="B1597" s="86" t="n"/>
      <c r="C1597" s="22" t="n">
        <v>39958</v>
      </c>
      <c r="D1597" s="22" t="inlineStr">
        <is>
          <t>Дубровин И.</t>
        </is>
      </c>
      <c r="E1597" s="22" t="inlineStr">
        <is>
          <t>Целительный тысячелистник</t>
        </is>
      </c>
      <c r="F1597" s="105">
        <f>ROUNDUP(N1599-(N1599/100*X1599),0)</f>
        <v/>
      </c>
      <c r="H1597" s="22" t="inlineStr">
        <is>
          <t>Т8 RUGRAM</t>
        </is>
      </c>
      <c r="I1597" s="22" t="n">
        <v>2019</v>
      </c>
      <c r="J1597" s="75" t="inlineStr">
        <is>
          <t>9785517014726</t>
        </is>
      </c>
      <c r="K1597" s="75" t="inlineStr">
        <is>
          <t>Книги</t>
        </is>
      </c>
      <c r="L1597" s="22">
        <f>ROUND(100-(F1599/(M1599/100)),0)</f>
        <v/>
      </c>
      <c r="M1597" s="105" t="n">
        <v>507</v>
      </c>
      <c r="N1597" s="105" t="n">
        <v>442</v>
      </c>
      <c r="O1597" s="20" t="inlineStr">
        <is>
          <t>https://magic-kniga.ru/items/39958</t>
        </is>
      </c>
      <c r="Q1597" s="66" t="inlineStr">
        <is>
          <t>Мало</t>
        </is>
      </c>
      <c r="R1597" s="20" t="n">
        <v>5</v>
      </c>
      <c r="V1597" s="36">
        <f>MATCH(R1599,discounts!A:A)</f>
        <v/>
      </c>
      <c r="W1597" s="36">
        <f>ADDRESS(V1599,$F$7+1,,,"discounts")</f>
        <v/>
      </c>
      <c r="X1597" s="36">
        <f>ROUND(IF(ISNA(IF($F$7=0,0,INDIRECT(W1599))),0,IF($F$7=0,0,INDIRECT(W1599))),0)</f>
        <v/>
      </c>
    </row>
    <row r="1598">
      <c r="B1598" s="86" t="n"/>
      <c r="C1598" s="22" t="n">
        <v>39963</v>
      </c>
      <c r="D1598" s="22" t="inlineStr">
        <is>
          <t>Дубровин И.</t>
        </is>
      </c>
      <c r="E1598" s="22" t="inlineStr">
        <is>
          <t>Целительный эвкалипт</t>
        </is>
      </c>
      <c r="F1598" s="105">
        <f>ROUNDUP(N1600-(N1600/100*X1600),0)</f>
        <v/>
      </c>
      <c r="H1598" s="22" t="inlineStr">
        <is>
          <t>Т8 RUGRAM</t>
        </is>
      </c>
      <c r="I1598" s="22" t="n">
        <v>2019</v>
      </c>
      <c r="J1598" s="75" t="inlineStr">
        <is>
          <t>9785517014757</t>
        </is>
      </c>
      <c r="K1598" s="75" t="inlineStr">
        <is>
          <t>Книги</t>
        </is>
      </c>
      <c r="L1598" s="22">
        <f>ROUND(100-(F1600/(M1600/100)),0)</f>
        <v/>
      </c>
      <c r="M1598" s="105" t="n">
        <v>507</v>
      </c>
      <c r="N1598" s="105" t="n">
        <v>442</v>
      </c>
      <c r="O1598" s="20" t="inlineStr">
        <is>
          <t>https://magic-kniga.ru/items/39963</t>
        </is>
      </c>
      <c r="Q1598" s="66" t="inlineStr">
        <is>
          <t>Мало</t>
        </is>
      </c>
      <c r="R1598" s="20" t="n">
        <v>5</v>
      </c>
      <c r="V1598" s="36">
        <f>MATCH(R1600,discounts!A:A)</f>
        <v/>
      </c>
      <c r="W1598" s="36">
        <f>ADDRESS(V1600,$F$7+1,,,"discounts")</f>
        <v/>
      </c>
      <c r="X1598" s="36">
        <f>ROUND(IF(ISNA(IF($F$7=0,0,INDIRECT(W1600))),0,IF($F$7=0,0,INDIRECT(W1600))),0)</f>
        <v/>
      </c>
    </row>
    <row r="1599">
      <c r="B1599" s="86" t="n"/>
      <c r="C1599" s="22" t="n">
        <v>39973</v>
      </c>
      <c r="D1599" s="22" t="inlineStr">
        <is>
          <t>Корзунова Алевтина Николаевна</t>
        </is>
      </c>
      <c r="E1599" s="22" t="inlineStr">
        <is>
          <t>Все о медвежьем корне</t>
        </is>
      </c>
      <c r="F1599" s="105">
        <f>ROUNDUP(N1601-(N1601/100*X1601),0)</f>
        <v/>
      </c>
      <c r="H1599" s="22" t="inlineStr">
        <is>
          <t>Т8 RUGRAM</t>
        </is>
      </c>
      <c r="I1599" s="22" t="n">
        <v>2020</v>
      </c>
      <c r="J1599" s="75" t="inlineStr">
        <is>
          <t>9785517019271</t>
        </is>
      </c>
      <c r="K1599" s="75" t="inlineStr">
        <is>
          <t>Книги</t>
        </is>
      </c>
      <c r="L1599" s="22">
        <f>ROUND(100-(F1601/(M1601/100)),0)</f>
        <v/>
      </c>
      <c r="M1599" s="105" t="n">
        <v>507</v>
      </c>
      <c r="N1599" s="105" t="n">
        <v>442</v>
      </c>
      <c r="O1599" s="20" t="inlineStr">
        <is>
          <t>https://magic-kniga.ru/items/39973</t>
        </is>
      </c>
      <c r="Q1599" s="66" t="inlineStr">
        <is>
          <t>Мало</t>
        </is>
      </c>
      <c r="R1599" s="20" t="n">
        <v>5</v>
      </c>
      <c r="V1599" s="36">
        <f>MATCH(R1601,discounts!A:A)</f>
        <v/>
      </c>
      <c r="W1599" s="36">
        <f>ADDRESS(V1601,$F$7+1,,,"discounts")</f>
        <v/>
      </c>
      <c r="X1599" s="36">
        <f>ROUND(IF(ISNA(IF($F$7=0,0,INDIRECT(W1601))),0,IF($F$7=0,0,INDIRECT(W1601))),0)</f>
        <v/>
      </c>
    </row>
    <row r="1600">
      <c r="B1600" s="86" t="n"/>
      <c r="C1600" s="22" t="n">
        <v>39975</v>
      </c>
      <c r="D1600" s="22" t="inlineStr">
        <is>
          <t>Корзунова Алевтина Николаевна</t>
        </is>
      </c>
      <c r="E1600" s="22" t="inlineStr">
        <is>
          <t>Золотой ус против гриппа и простуды</t>
        </is>
      </c>
      <c r="F1600" s="105">
        <f>ROUNDUP(N1602-(N1602/100*X1602),0)</f>
        <v/>
      </c>
      <c r="H1600" s="22" t="inlineStr">
        <is>
          <t>Т8 RUGRAM</t>
        </is>
      </c>
      <c r="I1600" s="22" t="n">
        <v>2020</v>
      </c>
      <c r="J1600" s="75" t="inlineStr">
        <is>
          <t>9785517019233</t>
        </is>
      </c>
      <c r="K1600" s="75" t="inlineStr">
        <is>
          <t>Книги</t>
        </is>
      </c>
      <c r="L1600" s="22">
        <f>ROUND(100-(F1602/(M1602/100)),0)</f>
        <v/>
      </c>
      <c r="M1600" s="105" t="n">
        <v>507</v>
      </c>
      <c r="N1600" s="105" t="n">
        <v>442</v>
      </c>
      <c r="O1600" s="20" t="inlineStr">
        <is>
          <t>https://magic-kniga.ru/items/39975</t>
        </is>
      </c>
      <c r="Q1600" s="66" t="inlineStr">
        <is>
          <t>Мало</t>
        </is>
      </c>
      <c r="R1600" s="20" t="n">
        <v>5</v>
      </c>
      <c r="V1600" s="36">
        <f>MATCH(R1602,discounts!A:A)</f>
        <v/>
      </c>
      <c r="W1600" s="36">
        <f>ADDRESS(V1602,$F$7+1,,,"discounts")</f>
        <v/>
      </c>
      <c r="X1600" s="36">
        <f>ROUND(IF(ISNA(IF($F$7=0,0,INDIRECT(W1602))),0,IF($F$7=0,0,INDIRECT(W1602))),0)</f>
        <v/>
      </c>
    </row>
    <row r="1601">
      <c r="B1601" s="86" t="n"/>
      <c r="C1601" s="22" t="n">
        <v>39976</v>
      </c>
      <c r="D1601" s="22" t="inlineStr">
        <is>
          <t>Корзунова Алевтина Николаевна</t>
        </is>
      </c>
      <c r="E1601" s="22" t="inlineStr">
        <is>
          <t>Массаж и народные средства</t>
        </is>
      </c>
      <c r="F1601" s="105">
        <f>ROUNDUP(N1603-(N1603/100*X1603),0)</f>
        <v/>
      </c>
      <c r="H1601" s="22" t="inlineStr">
        <is>
          <t>Т8 RUGRAM</t>
        </is>
      </c>
      <c r="I1601" s="22" t="n">
        <v>2020</v>
      </c>
      <c r="J1601" s="75" t="inlineStr">
        <is>
          <t>9785517019264</t>
        </is>
      </c>
      <c r="K1601" s="75" t="inlineStr">
        <is>
          <t>Книги</t>
        </is>
      </c>
      <c r="L1601" s="22">
        <f>ROUND(100-(F1603/(M1603/100)),0)</f>
        <v/>
      </c>
      <c r="M1601" s="105" t="n">
        <v>507</v>
      </c>
      <c r="N1601" s="105" t="n">
        <v>442</v>
      </c>
      <c r="O1601" s="20" t="inlineStr">
        <is>
          <t>https://magic-kniga.ru/items/39976</t>
        </is>
      </c>
      <c r="Q1601" s="66" t="inlineStr">
        <is>
          <t>Мало</t>
        </is>
      </c>
      <c r="R1601" s="20" t="n">
        <v>5</v>
      </c>
      <c r="V1601" s="36">
        <f>MATCH(R1603,discounts!A:A)</f>
        <v/>
      </c>
      <c r="W1601" s="36">
        <f>ADDRESS(V1603,$F$7+1,,,"discounts")</f>
        <v/>
      </c>
      <c r="X1601" s="36">
        <f>ROUND(IF(ISNA(IF($F$7=0,0,INDIRECT(W1603))),0,IF($F$7=0,0,INDIRECT(W1603))),0)</f>
        <v/>
      </c>
    </row>
    <row r="1602" ht="15" customHeight="1">
      <c r="B1602" s="88" t="inlineStr">
        <is>
          <t>Нетрадиционная медицина</t>
        </is>
      </c>
    </row>
    <row r="1603">
      <c r="B1603" s="86" t="n"/>
      <c r="C1603" s="22" t="n">
        <v>40247</v>
      </c>
      <c r="D1603" s="22" t="inlineStr">
        <is>
          <t>Коняева Е.С.</t>
        </is>
      </c>
      <c r="E1603" s="22" t="inlineStr">
        <is>
          <t>Березовый деготь, глина, грязи, соль, шунгит. Все рецепты в одной книге</t>
        </is>
      </c>
      <c r="F1603" s="105">
        <f>ROUNDUP(N1605-(N1605/100*X1605),0)</f>
        <v/>
      </c>
      <c r="H1603" s="22" t="inlineStr">
        <is>
          <t>Виват</t>
        </is>
      </c>
      <c r="I1603" s="22" t="n">
        <v>2019</v>
      </c>
      <c r="J1603" s="75" t="inlineStr">
        <is>
          <t>9789669429681</t>
        </is>
      </c>
      <c r="K1603" s="75" t="inlineStr">
        <is>
          <t>Книги</t>
        </is>
      </c>
      <c r="L1603" s="22">
        <f>ROUND(100-(F1605/(M1605/100)),0)</f>
        <v/>
      </c>
      <c r="M1603" s="105" t="n">
        <v>419</v>
      </c>
      <c r="N1603" s="105" t="n">
        <v>365</v>
      </c>
      <c r="O1603" s="20" t="inlineStr">
        <is>
          <t>https://magic-kniga.ru/items/40247</t>
        </is>
      </c>
      <c r="Q1603" s="66" t="inlineStr">
        <is>
          <t>Мало</t>
        </is>
      </c>
      <c r="R1603" s="20" t="n">
        <v>5</v>
      </c>
      <c r="V1603" s="36">
        <f>MATCH(R1605,discounts!A:A)</f>
        <v/>
      </c>
      <c r="W1603" s="36">
        <f>ADDRESS(V1605,$F$7+1,,,"discounts")</f>
        <v/>
      </c>
      <c r="X1603" s="36">
        <f>ROUND(IF(ISNA(IF($F$7=0,0,INDIRECT(W1605))),0,IF($F$7=0,0,INDIRECT(W1605))),0)</f>
        <v/>
      </c>
    </row>
    <row r="1604">
      <c r="B1604" s="86" t="n"/>
      <c r="C1604" s="22" t="n">
        <v>40282</v>
      </c>
      <c r="D1604" s="22" t="inlineStr">
        <is>
          <t>Семенда С.</t>
        </is>
      </c>
      <c r="E1604" s="22" t="inlineStr">
        <is>
          <t>Повышаем гемоглобин, укрепляем иммунитет, избавляемся от солей и шлаков. Лучшие рецепты народной медицины</t>
        </is>
      </c>
      <c r="F1604" s="105">
        <f>ROUNDUP(N1606-(N1606/100*X1606),0)</f>
        <v/>
      </c>
      <c r="H1604" s="22" t="inlineStr">
        <is>
          <t>Виват</t>
        </is>
      </c>
      <c r="I1604" s="22" t="n">
        <v>2019</v>
      </c>
      <c r="J1604" s="75" t="inlineStr">
        <is>
          <t>9789669428790</t>
        </is>
      </c>
      <c r="K1604" s="75" t="inlineStr">
        <is>
          <t>Книги</t>
        </is>
      </c>
      <c r="L1604" s="22">
        <f>ROUND(100-(F1606/(M1606/100)),0)</f>
        <v/>
      </c>
      <c r="M1604" s="105" t="n">
        <v>419</v>
      </c>
      <c r="N1604" s="105" t="n">
        <v>365</v>
      </c>
      <c r="O1604" s="20" t="inlineStr">
        <is>
          <t>https://magic-kniga.ru/items/40282</t>
        </is>
      </c>
      <c r="Q1604" s="66" t="inlineStr">
        <is>
          <t>Мало</t>
        </is>
      </c>
      <c r="R1604" s="20" t="n">
        <v>5</v>
      </c>
      <c r="V1604" s="36">
        <f>MATCH(R1606,discounts!A:A)</f>
        <v/>
      </c>
      <c r="W1604" s="36">
        <f>ADDRESS(V1606,$F$7+1,,,"discounts")</f>
        <v/>
      </c>
      <c r="X1604" s="36">
        <f>ROUND(IF(ISNA(IF($F$7=0,0,INDIRECT(W1606))),0,IF($F$7=0,0,INDIRECT(W1606))),0)</f>
        <v/>
      </c>
    </row>
    <row r="1605">
      <c r="B1605" s="86" t="n"/>
      <c r="C1605" s="22" t="n">
        <v>40283</v>
      </c>
      <c r="D1605" s="22" t="inlineStr">
        <is>
          <t>Романова М.Ю.</t>
        </is>
      </c>
      <c r="E1605" s="22" t="inlineStr">
        <is>
          <t>Сила земли от ста недугов. Целебное корни, клубни, луковицы, корнеплоды и рецепты с ними</t>
        </is>
      </c>
      <c r="F1605" s="105">
        <f>ROUNDUP(N1607-(N1607/100*X1607),0)</f>
        <v/>
      </c>
      <c r="H1605" s="22" t="inlineStr">
        <is>
          <t>Виват</t>
        </is>
      </c>
      <c r="I1605" s="22" t="n">
        <v>2019</v>
      </c>
      <c r="J1605" s="75" t="inlineStr">
        <is>
          <t>9789669428806</t>
        </is>
      </c>
      <c r="K1605" s="75" t="inlineStr">
        <is>
          <t>Книги</t>
        </is>
      </c>
      <c r="L1605" s="22">
        <f>ROUND(100-(F1607/(M1607/100)),0)</f>
        <v/>
      </c>
      <c r="M1605" s="105" t="n">
        <v>419</v>
      </c>
      <c r="N1605" s="105" t="n">
        <v>365</v>
      </c>
      <c r="O1605" s="20" t="inlineStr">
        <is>
          <t>https://magic-kniga.ru/items/40283</t>
        </is>
      </c>
      <c r="Q1605" s="66" t="inlineStr">
        <is>
          <t>Мало</t>
        </is>
      </c>
      <c r="R1605" s="20" t="n">
        <v>5</v>
      </c>
      <c r="V1605" s="36">
        <f>MATCH(R1607,discounts!A:A)</f>
        <v/>
      </c>
      <c r="W1605" s="36">
        <f>ADDRESS(V1607,$F$7+1,,,"discounts")</f>
        <v/>
      </c>
      <c r="X1605" s="36">
        <f>ROUND(IF(ISNA(IF($F$7=0,0,INDIRECT(W1607))),0,IF($F$7=0,0,INDIRECT(W1607))),0)</f>
        <v/>
      </c>
    </row>
    <row r="1606">
      <c r="B1606" s="86" t="n"/>
      <c r="C1606" s="22" t="n">
        <v>40295</v>
      </c>
      <c r="D1606" s="22" t="inlineStr">
        <is>
          <t>Корзунова Алевтина Николаевна</t>
        </is>
      </c>
      <c r="E1606" s="22" t="inlineStr">
        <is>
          <t>Мумие - смола жизни</t>
        </is>
      </c>
      <c r="F1606" s="105">
        <f>ROUNDUP(N1608-(N1608/100*X1608),0)</f>
        <v/>
      </c>
      <c r="H1606" s="22" t="inlineStr">
        <is>
          <t>Т8 RUGRAM</t>
        </is>
      </c>
      <c r="I1606" s="22" t="n">
        <v>2020</v>
      </c>
      <c r="J1606" s="75" t="inlineStr">
        <is>
          <t>9785517019097</t>
        </is>
      </c>
      <c r="K1606" s="75" t="inlineStr">
        <is>
          <t>Книги</t>
        </is>
      </c>
      <c r="L1606" s="22">
        <f>ROUND(100-(F1608/(M1608/100)),0)</f>
        <v/>
      </c>
      <c r="M1606" s="105" t="n">
        <v>419</v>
      </c>
      <c r="N1606" s="105" t="n">
        <v>365</v>
      </c>
      <c r="O1606" s="20" t="inlineStr">
        <is>
          <t>https://magic-kniga.ru/items/40295</t>
        </is>
      </c>
      <c r="Q1606" s="66" t="inlineStr">
        <is>
          <t>Мало</t>
        </is>
      </c>
      <c r="R1606" s="20" t="n">
        <v>5</v>
      </c>
      <c r="V1606" s="36">
        <f>MATCH(R1608,discounts!A:A)</f>
        <v/>
      </c>
      <c r="W1606" s="36">
        <f>ADDRESS(V1608,$F$7+1,,,"discounts")</f>
        <v/>
      </c>
      <c r="X1606" s="36">
        <f>ROUND(IF(ISNA(IF($F$7=0,0,INDIRECT(W1608))),0,IF($F$7=0,0,INDIRECT(W1608))),0)</f>
        <v/>
      </c>
    </row>
    <row r="1607">
      <c r="B1607" s="86" t="n"/>
      <c r="C1607" s="22" t="n">
        <v>26788</v>
      </c>
      <c r="D1607" s="22" t="inlineStr">
        <is>
          <t>Риппл Стивен</t>
        </is>
      </c>
      <c r="E1607" s="22" t="inlineStr">
        <is>
          <t>Здоровый позвоночник. Как самостоятельно освободится от болей в спине</t>
        </is>
      </c>
      <c r="F1607" s="105">
        <f>ROUNDUP(N1609-(N1609/100*X1609),0)</f>
        <v/>
      </c>
      <c r="H1607" s="22" t="inlineStr">
        <is>
          <t>Весь</t>
        </is>
      </c>
      <c r="I1607" s="22" t="n">
        <v>2016</v>
      </c>
      <c r="J1607" s="75" t="inlineStr">
        <is>
          <t>9785957329046</t>
        </is>
      </c>
      <c r="K1607" s="75" t="inlineStr">
        <is>
          <t>Книги</t>
        </is>
      </c>
      <c r="L1607" s="22">
        <f>ROUND(100-(F1609/(M1609/100)),0)</f>
        <v/>
      </c>
      <c r="M1607" s="105" t="n">
        <v>1340</v>
      </c>
      <c r="N1607" s="105" t="n">
        <v>1166</v>
      </c>
      <c r="O1607" s="20" t="inlineStr">
        <is>
          <t>https://magic-kniga.ru/items/26788</t>
        </is>
      </c>
      <c r="Q1607" s="66" t="inlineStr">
        <is>
          <t>Мало</t>
        </is>
      </c>
      <c r="R1607" s="20" t="n">
        <v>2</v>
      </c>
      <c r="V1607" s="36">
        <f>MATCH(R1609,discounts!A:A)</f>
        <v/>
      </c>
      <c r="W1607" s="36">
        <f>ADDRESS(V1609,$F$7+1,,,"discounts")</f>
        <v/>
      </c>
      <c r="X1607" s="36">
        <f>ROUND(IF(ISNA(IF($F$7=0,0,INDIRECT(W1609))),0,IF($F$7=0,0,INDIRECT(W1609))),0)</f>
        <v/>
      </c>
    </row>
    <row r="1608">
      <c r="B1608" s="86" t="n"/>
      <c r="C1608" s="22" t="n">
        <v>29050</v>
      </c>
      <c r="D1608" s="22" t="inlineStr">
        <is>
          <t>Морозовы Сергей и Любовь</t>
        </is>
      </c>
      <c r="E1608" s="22" t="inlineStr">
        <is>
          <t>Стражи здоровья или эта болезнь вам не по карману</t>
        </is>
      </c>
      <c r="F1608" s="105">
        <f>ROUNDUP(N1610-(N1610/100*X1610),0)</f>
        <v/>
      </c>
      <c r="H1608" s="22" t="inlineStr">
        <is>
          <t>Велигор</t>
        </is>
      </c>
      <c r="I1608" s="22" t="n">
        <v>2017</v>
      </c>
      <c r="J1608" s="75" t="inlineStr">
        <is>
          <t>9785888754870</t>
        </is>
      </c>
      <c r="K1608" s="75" t="inlineStr">
        <is>
          <t>Книги</t>
        </is>
      </c>
      <c r="L1608" s="22">
        <f>ROUND(100-(F1610/(M1610/100)),0)</f>
        <v/>
      </c>
      <c r="M1608" s="105" t="n">
        <v>516</v>
      </c>
      <c r="N1608" s="105" t="n">
        <v>449</v>
      </c>
      <c r="O1608" s="20" t="inlineStr">
        <is>
          <t>https://magic-kniga.ru/items/29050</t>
        </is>
      </c>
      <c r="Q1608" s="66" t="inlineStr">
        <is>
          <t>Мало</t>
        </is>
      </c>
      <c r="R1608" s="20" t="n">
        <v>6</v>
      </c>
      <c r="V1608" s="36">
        <f>MATCH(R1610,discounts!A:A)</f>
        <v/>
      </c>
      <c r="W1608" s="36">
        <f>ADDRESS(V1610,$F$7+1,,,"discounts")</f>
        <v/>
      </c>
      <c r="X1608" s="36">
        <f>ROUND(IF(ISNA(IF($F$7=0,0,INDIRECT(W1610))),0,IF($F$7=0,0,INDIRECT(W1610))),0)</f>
        <v/>
      </c>
    </row>
    <row r="1609">
      <c r="B1609" s="86" t="n"/>
      <c r="C1609" s="22" t="n">
        <v>29096</v>
      </c>
      <c r="D1609" s="22" t="inlineStr">
        <is>
          <t>Панов Евгений</t>
        </is>
      </c>
      <c r="E1609" s="22" t="inlineStr">
        <is>
          <t>Ищу целителя. Целительство глазами пациента</t>
        </is>
      </c>
      <c r="F1609" s="105">
        <f>ROUNDUP(N1611-(N1611/100*X1611),0)</f>
        <v/>
      </c>
      <c r="H1609" s="22" t="inlineStr">
        <is>
          <t>Велигор</t>
        </is>
      </c>
      <c r="I1609" s="22" t="n">
        <v>2017</v>
      </c>
      <c r="J1609" s="75" t="inlineStr">
        <is>
          <t>9785888754948</t>
        </is>
      </c>
      <c r="K1609" s="75" t="inlineStr">
        <is>
          <t>Книги</t>
        </is>
      </c>
      <c r="L1609" s="22">
        <f>ROUND(100-(F1611/(M1611/100)),0)</f>
        <v/>
      </c>
      <c r="M1609" s="105" t="n">
        <v>841</v>
      </c>
      <c r="N1609" s="105" t="n">
        <v>732</v>
      </c>
      <c r="O1609" s="20" t="inlineStr">
        <is>
          <t>https://magic-kniga.ru/items/29096</t>
        </is>
      </c>
      <c r="Q1609" s="66" t="inlineStr">
        <is>
          <t>Мало</t>
        </is>
      </c>
      <c r="R1609" s="20" t="n">
        <v>6</v>
      </c>
      <c r="V1609" s="36">
        <f>MATCH(R1611,discounts!A:A)</f>
        <v/>
      </c>
      <c r="W1609" s="36">
        <f>ADDRESS(V1611,$F$7+1,,,"discounts")</f>
        <v/>
      </c>
      <c r="X1609" s="36">
        <f>ROUND(IF(ISNA(IF($F$7=0,0,INDIRECT(W1611))),0,IF($F$7=0,0,INDIRECT(W1611))),0)</f>
        <v/>
      </c>
    </row>
    <row r="1610">
      <c r="B1610" s="86" t="n"/>
      <c r="C1610" s="22" t="n">
        <v>30343</v>
      </c>
      <c r="D1610" s="22" t="inlineStr">
        <is>
          <t>Попова Ю.С.</t>
        </is>
      </c>
      <c r="E1610" s="22" t="inlineStr">
        <is>
          <t>Новое качество жизни</t>
        </is>
      </c>
      <c r="F1610" s="105">
        <f>ROUNDUP(N1612-(N1612/100*X1612),0)</f>
        <v/>
      </c>
      <c r="H1610" s="22" t="inlineStr">
        <is>
          <t>Крылов</t>
        </is>
      </c>
      <c r="I1610" s="22" t="n">
        <v>2017</v>
      </c>
      <c r="J1610" s="75" t="inlineStr">
        <is>
          <t>9785422602940</t>
        </is>
      </c>
      <c r="K1610" s="75" t="inlineStr">
        <is>
          <t>Книги</t>
        </is>
      </c>
      <c r="L1610" s="22">
        <f>ROUND(100-(F1612/(M1612/100)),0)</f>
        <v/>
      </c>
      <c r="M1610" s="105" t="n">
        <v>549</v>
      </c>
      <c r="N1610" s="105" t="n">
        <v>478</v>
      </c>
      <c r="O1610" s="20" t="inlineStr">
        <is>
          <t>https://magic-kniga.ru/items/30343</t>
        </is>
      </c>
      <c r="Q1610" s="66" t="inlineStr">
        <is>
          <t>Мало</t>
        </is>
      </c>
      <c r="R1610" s="20" t="n">
        <v>5</v>
      </c>
      <c r="V1610" s="36">
        <f>MATCH(R1612,discounts!A:A)</f>
        <v/>
      </c>
      <c r="W1610" s="36">
        <f>ADDRESS(V1612,$F$7+1,,,"discounts")</f>
        <v/>
      </c>
      <c r="X1610" s="36">
        <f>ROUND(IF(ISNA(IF($F$7=0,0,INDIRECT(W1612))),0,IF($F$7=0,0,INDIRECT(W1612))),0)</f>
        <v/>
      </c>
    </row>
    <row r="1611">
      <c r="B1611" s="86" t="n"/>
      <c r="C1611" s="22" t="n">
        <v>30456</v>
      </c>
      <c r="D1611" s="22" t="inlineStr">
        <is>
          <t>Жигалова Н. Я.</t>
        </is>
      </c>
      <c r="E1611" s="22" t="inlineStr">
        <is>
          <t>Новая парадигма Земли и человек</t>
        </is>
      </c>
      <c r="F1611" s="105">
        <f>ROUNDUP(N1613-(N1613/100*X1613),0)</f>
        <v/>
      </c>
      <c r="H1611" s="22" t="inlineStr">
        <is>
          <t>ИПЛ</t>
        </is>
      </c>
      <c r="I1611" s="22" t="n">
        <v>2017</v>
      </c>
      <c r="J1611" s="75" t="inlineStr">
        <is>
          <t>9785426002722</t>
        </is>
      </c>
      <c r="K1611" s="75" t="inlineStr">
        <is>
          <t>Книги</t>
        </is>
      </c>
      <c r="L1611" s="22">
        <f>ROUND(100-(F1613/(M1613/100)),0)</f>
        <v/>
      </c>
      <c r="M1611" s="105" t="n">
        <v>465</v>
      </c>
      <c r="N1611" s="105" t="n">
        <v>405</v>
      </c>
      <c r="O1611" s="20" t="inlineStr">
        <is>
          <t>https://magic-kniga.ru/items/30456</t>
        </is>
      </c>
      <c r="Q1611" s="66" t="inlineStr">
        <is>
          <t>Мало</t>
        </is>
      </c>
      <c r="R1611" s="20" t="n">
        <v>2</v>
      </c>
      <c r="V1611" s="36">
        <f>MATCH(R1613,discounts!A:A)</f>
        <v/>
      </c>
      <c r="W1611" s="36">
        <f>ADDRESS(V1613,$F$7+1,,,"discounts")</f>
        <v/>
      </c>
      <c r="X1611" s="36">
        <f>ROUND(IF(ISNA(IF($F$7=0,0,INDIRECT(W1613))),0,IF($F$7=0,0,INDIRECT(W1613))),0)</f>
        <v/>
      </c>
    </row>
    <row r="1612">
      <c r="B1612" s="86" t="n"/>
      <c r="C1612" s="22" t="n">
        <v>31512</v>
      </c>
      <c r="D1612" s="22" t="inlineStr">
        <is>
          <t>Якушкин М.</t>
        </is>
      </c>
      <c r="E1612" s="22" t="inlineStr">
        <is>
          <t>Карманный справочник иглотерапевта</t>
        </is>
      </c>
      <c r="F1612" s="105">
        <f>ROUNDUP(N1614-(N1614/100*X1614),0)</f>
        <v/>
      </c>
      <c r="H1612" s="22" t="inlineStr">
        <is>
          <t>Профит-Стайл</t>
        </is>
      </c>
      <c r="I1612" s="22" t="n">
        <v>2018</v>
      </c>
      <c r="J1612" s="75" t="inlineStr">
        <is>
          <t>9785988573982</t>
        </is>
      </c>
      <c r="K1612" s="75" t="inlineStr">
        <is>
          <t>Книги</t>
        </is>
      </c>
      <c r="L1612" s="22">
        <f>ROUND(100-(F1614/(M1614/100)),0)</f>
        <v/>
      </c>
      <c r="M1612" s="105" t="n">
        <v>920</v>
      </c>
      <c r="N1612" s="105" t="n">
        <v>801</v>
      </c>
      <c r="O1612" s="20" t="inlineStr">
        <is>
          <t>https://magic-kniga.ru/items/31512</t>
        </is>
      </c>
      <c r="Q1612" s="66" t="inlineStr">
        <is>
          <t>Мало</t>
        </is>
      </c>
      <c r="R1612" s="20" t="n">
        <v>2</v>
      </c>
      <c r="V1612" s="36">
        <f>MATCH(R1614,discounts!A:A)</f>
        <v/>
      </c>
      <c r="W1612" s="36">
        <f>ADDRESS(V1614,$F$7+1,,,"discounts")</f>
        <v/>
      </c>
      <c r="X1612" s="36">
        <f>ROUND(IF(ISNA(IF($F$7=0,0,INDIRECT(W1614))),0,IF($F$7=0,0,INDIRECT(W1614))),0)</f>
        <v/>
      </c>
    </row>
    <row r="1613" ht="15" customHeight="1">
      <c r="B1613" s="88" t="inlineStr">
        <is>
          <t>Дыхательная гимнастика</t>
        </is>
      </c>
    </row>
    <row r="1614">
      <c r="B1614" s="86" t="n"/>
      <c r="C1614" s="22" t="n">
        <v>40318</v>
      </c>
      <c r="D1614" s="22" t="inlineStr">
        <is>
          <t>Куликов С.П.</t>
        </is>
      </c>
      <c r="E1614" s="22" t="inlineStr">
        <is>
          <t>Классики оздоровительного дыхания</t>
        </is>
      </c>
      <c r="F1614" s="105">
        <f>ROUNDUP(N1616-(N1616/100*X1616),0)</f>
        <v/>
      </c>
      <c r="H1614" s="22" t="inlineStr">
        <is>
          <t>Крылов</t>
        </is>
      </c>
      <c r="I1614" s="22" t="n">
        <v>2020</v>
      </c>
      <c r="J1614" s="75" t="inlineStr">
        <is>
          <t>9785971709671</t>
        </is>
      </c>
      <c r="K1614" s="75" t="inlineStr">
        <is>
          <t>Книги</t>
        </is>
      </c>
      <c r="L1614" s="22">
        <f>ROUND(100-(F1616/(M1616/100)),0)</f>
        <v/>
      </c>
      <c r="M1614" s="105" t="n">
        <v>1213</v>
      </c>
      <c r="N1614" s="105" t="n">
        <v>1056</v>
      </c>
      <c r="O1614" s="20" t="inlineStr">
        <is>
          <t>https://magic-kniga.ru/items/40318</t>
        </is>
      </c>
      <c r="Q1614" s="66" t="inlineStr">
        <is>
          <t>Мало</t>
        </is>
      </c>
      <c r="R1614" s="20" t="n">
        <v>5</v>
      </c>
      <c r="V1614" s="36">
        <f>MATCH(R1616,discounts!A:A)</f>
        <v/>
      </c>
      <c r="W1614" s="36">
        <f>ADDRESS(V1616,$F$7+1,,,"discounts")</f>
        <v/>
      </c>
      <c r="X1614" s="36">
        <f>ROUND(IF(ISNA(IF($F$7=0,0,INDIRECT(W1616))),0,IF($F$7=0,0,INDIRECT(W1616))),0)</f>
        <v/>
      </c>
    </row>
    <row r="1615" ht="15" customHeight="1">
      <c r="B1615" s="88" t="inlineStr">
        <is>
          <t>Профилактика болезней</t>
        </is>
      </c>
    </row>
    <row r="1616">
      <c r="B1616" s="86" t="n"/>
      <c r="C1616" s="22" t="n">
        <v>36833</v>
      </c>
      <c r="D1616" s="22" t="inlineStr">
        <is>
          <t>Друзьяк Николай Григорьевич</t>
        </is>
      </c>
      <c r="E1616" s="22" t="inlineStr">
        <is>
          <t>Главный фактор здоровья</t>
        </is>
      </c>
      <c r="F1616" s="105">
        <f>ROUNDUP(N1618-(N1618/100*X1618),0)</f>
        <v/>
      </c>
      <c r="H1616" s="22" t="inlineStr">
        <is>
          <t>Крылов</t>
        </is>
      </c>
      <c r="I1616" s="22" t="n">
        <v>2017</v>
      </c>
      <c r="J1616" s="75" t="inlineStr">
        <is>
          <t>9785422602858</t>
        </is>
      </c>
      <c r="K1616" s="75" t="inlineStr">
        <is>
          <t>Книги</t>
        </is>
      </c>
      <c r="L1616" s="22">
        <f>ROUND(100-(F1618/(M1618/100)),0)</f>
        <v/>
      </c>
      <c r="M1616" s="105" t="n">
        <v>447</v>
      </c>
      <c r="N1616" s="105" t="n">
        <v>389</v>
      </c>
      <c r="O1616" s="20" t="inlineStr">
        <is>
          <t>https://magic-kniga.ru/items/36833</t>
        </is>
      </c>
      <c r="Q1616" s="66" t="inlineStr">
        <is>
          <t>Мало</t>
        </is>
      </c>
      <c r="R1616" s="20" t="n">
        <v>3</v>
      </c>
      <c r="V1616" s="36">
        <f>MATCH(R1618,discounts!A:A)</f>
        <v/>
      </c>
      <c r="W1616" s="36">
        <f>ADDRESS(V1618,$F$7+1,,,"discounts")</f>
        <v/>
      </c>
      <c r="X1616" s="36">
        <f>ROUND(IF(ISNA(IF($F$7=0,0,INDIRECT(W1618))),0,IF($F$7=0,0,INDIRECT(W1618))),0)</f>
        <v/>
      </c>
    </row>
    <row r="1617" ht="15" customHeight="1">
      <c r="B1617" s="88" t="inlineStr">
        <is>
          <t>Самодиагностика</t>
        </is>
      </c>
    </row>
    <row r="1618">
      <c r="B1618" s="86" t="n"/>
      <c r="C1618" s="22" t="n">
        <v>36724</v>
      </c>
      <c r="D1618" s="22" t="inlineStr">
        <is>
          <t>Галиева Галия</t>
        </is>
      </c>
      <c r="E1618" s="22" t="inlineStr">
        <is>
          <t>Тайная сила женщины: от пешки к королеве</t>
        </is>
      </c>
      <c r="F1618" s="105">
        <f>ROUNDUP(N1620-(N1620/100*X1620),0)</f>
        <v/>
      </c>
      <c r="H1618" s="22" t="inlineStr">
        <is>
          <t>Феникс</t>
        </is>
      </c>
      <c r="I1618" s="22" t="n">
        <v>2018</v>
      </c>
      <c r="J1618" s="75" t="inlineStr">
        <is>
          <t>9785222299777</t>
        </is>
      </c>
      <c r="K1618" s="75" t="inlineStr">
        <is>
          <t>Книги</t>
        </is>
      </c>
      <c r="L1618" s="22">
        <f>ROUND(100-(F1620/(M1620/100)),0)</f>
        <v/>
      </c>
      <c r="M1618" s="105" t="n">
        <v>307</v>
      </c>
      <c r="N1618" s="105" t="n">
        <v>268</v>
      </c>
      <c r="O1618" s="20" t="inlineStr">
        <is>
          <t>https://magic-kniga.ru/items/36724</t>
        </is>
      </c>
      <c r="Q1618" s="66" t="inlineStr">
        <is>
          <t>Мало</t>
        </is>
      </c>
      <c r="R1618" s="20" t="n">
        <v>5</v>
      </c>
      <c r="V1618" s="36">
        <f>MATCH(R1620,discounts!A:A)</f>
        <v/>
      </c>
      <c r="W1618" s="36">
        <f>ADDRESS(V1620,$F$7+1,,,"discounts")</f>
        <v/>
      </c>
      <c r="X1618" s="36">
        <f>ROUND(_xlfn.SINGLE(IF(ISNA(_xlfn.SINGLE(IF($F$7=0,0,INDIRECT(W1620)))),0,IF($F$7=0,0,INDIRECT(W1620)))),0)</f>
        <v/>
      </c>
    </row>
    <row r="1619">
      <c r="B1619" s="86" t="n"/>
      <c r="C1619" s="22" t="n">
        <v>26789</v>
      </c>
      <c r="D1619" s="22" t="inlineStr">
        <is>
          <t>Макаренко Инна</t>
        </is>
      </c>
      <c r="E1619" s="22" t="inlineStr">
        <is>
          <t>Настроение - за час: как избавиться от депрессии</t>
        </is>
      </c>
      <c r="F1619" s="105">
        <f>ROUNDUP(N1621-(N1621/100*X1621),0)</f>
        <v/>
      </c>
      <c r="H1619" s="22" t="inlineStr">
        <is>
          <t>Весь</t>
        </is>
      </c>
      <c r="I1619" s="22" t="n">
        <v>2016</v>
      </c>
      <c r="J1619" s="75" t="inlineStr">
        <is>
          <t>9785957330608</t>
        </is>
      </c>
      <c r="K1619" s="75" t="inlineStr">
        <is>
          <t>Книги</t>
        </is>
      </c>
      <c r="L1619" s="22">
        <f>ROUND(100-(F1621/(M1621/100)),0)</f>
        <v/>
      </c>
      <c r="M1619" s="105" t="n">
        <v>1340</v>
      </c>
      <c r="N1619" s="105" t="n">
        <v>1166</v>
      </c>
      <c r="O1619" s="20" t="inlineStr">
        <is>
          <t>https://magic-kniga.ru/items/26789</t>
        </is>
      </c>
      <c r="Q1619" s="66" t="inlineStr">
        <is>
          <t>Мало</t>
        </is>
      </c>
      <c r="R1619" s="20" t="n">
        <v>6</v>
      </c>
      <c r="V1619" s="36">
        <f>MATCH(R1621,discounts!A:A)</f>
        <v/>
      </c>
      <c r="W1619" s="36">
        <f>ADDRESS(V1621,$F$7+1,,,"discounts")</f>
        <v/>
      </c>
      <c r="X1619" s="36">
        <f>ROUND(_xlfn.SINGLE(IF(ISNA(_xlfn.SINGLE(IF($F$7=0,0,INDIRECT(W1621)))),0,IF($F$7=0,0,INDIRECT(W1621)))),0)</f>
        <v/>
      </c>
    </row>
    <row r="1620" ht="15" customHeight="1">
      <c r="B1620" s="88" t="inlineStr">
        <is>
          <t>Цветотерапия</t>
        </is>
      </c>
    </row>
    <row r="1621">
      <c r="B1621" s="86" t="n"/>
      <c r="C1621" s="22" t="n">
        <v>28400</v>
      </c>
      <c r="D1621" s="22" t="inlineStr">
        <is>
          <t>Королева Яна</t>
        </is>
      </c>
      <c r="E1621" s="22" t="inlineStr">
        <is>
          <t>Арт-терапия. Целительные сказки и раскраски</t>
        </is>
      </c>
      <c r="F1621" s="105">
        <f>ROUNDUP(N1623-(N1623/100*X1623),0)</f>
        <v/>
      </c>
      <c r="H1621" s="22" t="inlineStr">
        <is>
          <t>Magic-Kniga</t>
        </is>
      </c>
      <c r="I1621" s="22" t="n">
        <v>2017</v>
      </c>
      <c r="J1621" s="75" t="inlineStr">
        <is>
          <t>9785990953642</t>
        </is>
      </c>
      <c r="K1621" s="75" t="inlineStr">
        <is>
          <t>Книги</t>
        </is>
      </c>
      <c r="L1621" s="22">
        <f>ROUND(100-(F1623/(M1623/100)),0)</f>
        <v/>
      </c>
      <c r="M1621" s="105" t="n">
        <v>296</v>
      </c>
      <c r="N1621" s="105" t="n">
        <v>258</v>
      </c>
      <c r="O1621" s="20" t="inlineStr">
        <is>
          <t>https://magic-kniga.ru/items/28400</t>
        </is>
      </c>
      <c r="Q1621" s="66" t="inlineStr">
        <is>
          <t>Мало</t>
        </is>
      </c>
      <c r="R1621" s="20" t="n">
        <v>1</v>
      </c>
      <c r="V1621" s="36">
        <f>MATCH(R1623,discounts!A:A)</f>
        <v/>
      </c>
      <c r="W1621" s="36">
        <f>ADDRESS(V1623,$F$7+1,,,"discounts")</f>
        <v/>
      </c>
      <c r="X1621" s="36">
        <f>ROUND(IF(ISNA(IF($F$7=0,0,INDIRECT(W1623))),0,IF($F$7=0,0,INDIRECT(W1623))),0)</f>
        <v/>
      </c>
    </row>
    <row r="1622" ht="15" customHeight="1">
      <c r="B1622" s="88" t="inlineStr">
        <is>
          <t>Мысли творящие здоровье</t>
        </is>
      </c>
    </row>
    <row r="1623">
      <c r="B1623" s="86" t="n"/>
      <c r="C1623" s="22" t="n">
        <v>36627</v>
      </c>
      <c r="D1623" s="22" t="inlineStr">
        <is>
          <t>Карле Элизабет М.</t>
        </is>
      </c>
      <c r="E1623" s="22" t="inlineStr">
        <is>
          <t>Перенастройте свой встревоженный мозг</t>
        </is>
      </c>
      <c r="F1623" s="105">
        <f>ROUNDUP(N1625-(N1625/100*X1625),0)</f>
        <v/>
      </c>
      <c r="H1623" s="22" t="inlineStr">
        <is>
          <t>Весь</t>
        </is>
      </c>
      <c r="I1623" s="22" t="n">
        <v>2019</v>
      </c>
      <c r="J1623" s="75" t="inlineStr">
        <is>
          <t>9785957334590</t>
        </is>
      </c>
      <c r="K1623" s="75" t="inlineStr">
        <is>
          <t>Книги</t>
        </is>
      </c>
      <c r="L1623" s="22">
        <f>ROUND(100-(F1625/(M1625/100)),0)</f>
        <v/>
      </c>
      <c r="M1623" s="105" t="n">
        <v>488</v>
      </c>
      <c r="N1623" s="105" t="n">
        <v>425</v>
      </c>
      <c r="O1623" s="20" t="inlineStr">
        <is>
          <t>https://magic-kniga.ru/items/36627</t>
        </is>
      </c>
      <c r="Q1623" s="66" t="inlineStr">
        <is>
          <t>Мало</t>
        </is>
      </c>
      <c r="R1623" s="20" t="n">
        <v>3</v>
      </c>
      <c r="S1623" s="22" t="n">
        <v>16</v>
      </c>
      <c r="V1623" s="36">
        <f>MATCH(R1625,discounts!A:A)</f>
        <v/>
      </c>
      <c r="W1623" s="36">
        <f>ADDRESS(V1625,$F$7+1,,,"discounts")</f>
        <v/>
      </c>
      <c r="X1623" s="36">
        <f>ROUND(_xlfn.SINGLE(IF(ISNA(_xlfn.SINGLE(IF($F$7=0,0,INDIRECT(W1625)))),0,IF($F$7=0,0,INDIRECT(W1625)))),0)</f>
        <v/>
      </c>
    </row>
    <row r="1624">
      <c r="B1624" s="86" t="n"/>
      <c r="C1624" s="22" t="n">
        <v>36865</v>
      </c>
      <c r="D1624" s="22" t="inlineStr">
        <is>
          <t>Свобода Кейт</t>
        </is>
      </c>
      <c r="E1624" s="22" t="inlineStr">
        <is>
          <t>Привычка быть храбрым. Как принять свои страхи, отпустить прошлое и жить полной жизнью</t>
        </is>
      </c>
      <c r="F1624" s="105">
        <f>ROUNDUP(N1626-(N1626/100*X1626),0)</f>
        <v/>
      </c>
      <c r="H1624" s="22" t="inlineStr">
        <is>
          <t>Весь</t>
        </is>
      </c>
      <c r="I1624" s="22" t="n">
        <v>2019</v>
      </c>
      <c r="J1624" s="75" t="inlineStr">
        <is>
          <t>9785957334880</t>
        </is>
      </c>
      <c r="K1624" s="75" t="inlineStr">
        <is>
          <t>Книги</t>
        </is>
      </c>
      <c r="L1624" s="22">
        <f>ROUND(100-(F1626/(M1626/100)),0)</f>
        <v/>
      </c>
      <c r="M1624" s="105" t="n">
        <v>447</v>
      </c>
      <c r="N1624" s="105" t="n">
        <v>389</v>
      </c>
      <c r="O1624" s="20" t="inlineStr">
        <is>
          <t>https://magic-kniga.ru/items/36865</t>
        </is>
      </c>
      <c r="Q1624" s="66" t="inlineStr">
        <is>
          <t>Мало</t>
        </is>
      </c>
      <c r="R1624" s="20" t="n">
        <v>3</v>
      </c>
      <c r="S1624" s="22" t="n">
        <v>16</v>
      </c>
      <c r="V1624" s="36">
        <f>MATCH(R1626,discounts!A:A)</f>
        <v/>
      </c>
      <c r="W1624" s="36">
        <f>ADDRESS(V1626,$F$7+1,,,"discounts")</f>
        <v/>
      </c>
      <c r="X1624" s="36">
        <f>ROUND(_xlfn.SINGLE(IF(ISNA(_xlfn.SINGLE(IF($F$7=0,0,INDIRECT(W1626)))),0,IF($F$7=0,0,INDIRECT(W1626)))),0)</f>
        <v/>
      </c>
    </row>
    <row r="1625">
      <c r="B1625" s="86" t="n"/>
      <c r="C1625" s="22" t="n">
        <v>40115</v>
      </c>
      <c r="D1625" s="22" t="inlineStr">
        <is>
          <t>Смит Э.Э.</t>
        </is>
      </c>
      <c r="E1625" s="22" t="inlineStr">
        <is>
          <t>Сила смысла. Создай жизнь, которая имеет значение</t>
        </is>
      </c>
      <c r="F1625" s="105">
        <f>ROUNDUP(N1627-(N1627/100*X1627),0)</f>
        <v/>
      </c>
      <c r="H1625" s="22" t="inlineStr">
        <is>
          <t>АСТ</t>
        </is>
      </c>
      <c r="I1625" s="22" t="n">
        <v>2018</v>
      </c>
      <c r="J1625" s="75" t="inlineStr">
        <is>
          <t>9785171096373</t>
        </is>
      </c>
      <c r="K1625" s="75" t="inlineStr">
        <is>
          <t>Книги</t>
        </is>
      </c>
      <c r="L1625" s="22">
        <f>ROUND(100-(F1627/(M1627/100)),0)</f>
        <v/>
      </c>
      <c r="M1625" s="105" t="n">
        <v>1101</v>
      </c>
      <c r="N1625" s="105" t="n">
        <v>958</v>
      </c>
      <c r="O1625" s="20" t="inlineStr">
        <is>
          <t>https://magic-kniga.ru/items/40115</t>
        </is>
      </c>
      <c r="Q1625" s="66" t="inlineStr">
        <is>
          <t>Мало</t>
        </is>
      </c>
      <c r="R1625" s="20" t="n">
        <v>5</v>
      </c>
      <c r="V1625" s="36">
        <f>MATCH(R1627,discounts!A:A)</f>
        <v/>
      </c>
      <c r="W1625" s="36">
        <f>ADDRESS(V1627,$F$7+1,,,"discounts")</f>
        <v/>
      </c>
      <c r="X1625" s="36">
        <f>ROUND(_xlfn.SINGLE(IF(ISNA(_xlfn.SINGLE(IF($F$7=0,0,INDIRECT(W1627)))),0,IF($F$7=0,0,INDIRECT(W1627)))),0)</f>
        <v/>
      </c>
    </row>
    <row r="1626" ht="15" customHeight="1">
      <c r="B1626" s="88" t="inlineStr">
        <is>
          <t>Траволечение</t>
        </is>
      </c>
    </row>
    <row r="1627">
      <c r="B1627" s="86" t="n"/>
      <c r="C1627" s="22" t="n">
        <v>40296</v>
      </c>
      <c r="D1627" s="22" t="inlineStr">
        <is>
          <t>Корзунова Алевтина Николаевна</t>
        </is>
      </c>
      <c r="E1627" s="22" t="inlineStr">
        <is>
          <t>Целительный лен</t>
        </is>
      </c>
      <c r="F1627" s="105">
        <f>ROUNDUP(N1629-(N1629/100*X1629),0)</f>
        <v/>
      </c>
      <c r="H1627" s="22" t="inlineStr">
        <is>
          <t>Т8 RUGRAM</t>
        </is>
      </c>
      <c r="I1627" s="22" t="n">
        <v>2020</v>
      </c>
      <c r="J1627" s="75" t="inlineStr">
        <is>
          <t>9785517019134</t>
        </is>
      </c>
      <c r="K1627" s="75" t="inlineStr">
        <is>
          <t>Книги</t>
        </is>
      </c>
      <c r="L1627" s="22">
        <f>ROUND(100-(F1629/(M1629/100)),0)</f>
        <v/>
      </c>
      <c r="M1627" s="105" t="n">
        <v>419</v>
      </c>
      <c r="N1627" s="105" t="n">
        <v>365</v>
      </c>
      <c r="O1627" s="20" t="inlineStr">
        <is>
          <t>https://magic-kniga.ru/items/40296</t>
        </is>
      </c>
      <c r="Q1627" s="66" t="inlineStr">
        <is>
          <t>Мало</t>
        </is>
      </c>
      <c r="R1627" s="20" t="n">
        <v>5</v>
      </c>
      <c r="V1627" s="36">
        <f>MATCH(R1629,discounts!A:A)</f>
        <v/>
      </c>
      <c r="W1627" s="36">
        <f>ADDRESS(V1629,$F$7+1,,,"discounts")</f>
        <v/>
      </c>
      <c r="X1627" s="36">
        <f>ROUND(_xlfn.SINGLE(IF(ISNA(_xlfn.SINGLE(IF($F$7=0,0,INDIRECT(W1629)))),0,IF($F$7=0,0,INDIRECT(W1629)))),0)</f>
        <v/>
      </c>
    </row>
    <row r="1628">
      <c r="B1628" s="86" t="n"/>
      <c r="C1628" s="22" t="n">
        <v>32363</v>
      </c>
      <c r="D1628" s="22" t="inlineStr">
        <is>
          <t>Рощин И.</t>
        </is>
      </c>
      <c r="E1628" s="22" t="inlineStr">
        <is>
          <t>Лечение тысячелистником, календулой и эвкалиптом</t>
        </is>
      </c>
      <c r="F1628" s="105">
        <f>ROUNDUP(N1630-(N1630/100*X1630),0)</f>
        <v/>
      </c>
      <c r="H1628" s="22" t="inlineStr">
        <is>
          <t>Т8 RUGRAM</t>
        </is>
      </c>
      <c r="I1628" s="22" t="n">
        <v>2017</v>
      </c>
      <c r="J1628" s="75" t="inlineStr">
        <is>
          <t>9785521058297</t>
        </is>
      </c>
      <c r="K1628" s="75" t="inlineStr">
        <is>
          <t>Книги</t>
        </is>
      </c>
      <c r="L1628" s="22">
        <f>ROUND(100-(F1630/(M1630/100)),0)</f>
        <v/>
      </c>
      <c r="M1628" s="105" t="n">
        <v>923</v>
      </c>
      <c r="N1628" s="105" t="n">
        <v>804</v>
      </c>
      <c r="O1628" s="20" t="inlineStr">
        <is>
          <t>https://magic-kniga.ru/items/32363</t>
        </is>
      </c>
      <c r="Q1628" s="66" t="inlineStr">
        <is>
          <t>Мало</t>
        </is>
      </c>
      <c r="R1628" s="20" t="n">
        <v>5</v>
      </c>
      <c r="V1628" s="36">
        <f>MATCH(R1630,discounts!A:A)</f>
        <v/>
      </c>
      <c r="W1628" s="36">
        <f>ADDRESS(V1630,$F$7+1,,,"discounts")</f>
        <v/>
      </c>
      <c r="X1628" s="36">
        <f>ROUND(_xlfn.SINGLE(IF(ISNA(_xlfn.SINGLE(IF($F$7=0,0,INDIRECT(W1630)))),0,IF($F$7=0,0,INDIRECT(W1630)))),0)</f>
        <v/>
      </c>
    </row>
    <row r="1629">
      <c r="B1629" s="86" t="n"/>
      <c r="C1629" s="22" t="n">
        <v>36477</v>
      </c>
      <c r="D1629" s="22" t="inlineStr">
        <is>
          <t>Морозова Антонина</t>
        </is>
      </c>
      <c r="E1629" s="22" t="inlineStr">
        <is>
          <t>Крымский травник</t>
        </is>
      </c>
      <c r="F1629" s="105">
        <f>ROUNDUP(N1631-(N1631/100*X1631),0)</f>
        <v/>
      </c>
      <c r="H1629" s="22" t="inlineStr">
        <is>
          <t>Т8 RUGRAM</t>
        </is>
      </c>
      <c r="I1629" s="22" t="n">
        <v>2019</v>
      </c>
      <c r="J1629" s="75" t="inlineStr">
        <is>
          <t>9785517005557</t>
        </is>
      </c>
      <c r="K1629" s="75" t="inlineStr">
        <is>
          <t>Книги</t>
        </is>
      </c>
      <c r="L1629" s="22">
        <f>ROUND(100-(F1631/(M1631/100)),0)</f>
        <v/>
      </c>
      <c r="M1629" s="105" t="n">
        <v>352</v>
      </c>
      <c r="N1629" s="105" t="n">
        <v>307</v>
      </c>
      <c r="O1629" s="20" t="inlineStr">
        <is>
          <t>https://magic-kniga.ru/items/36477</t>
        </is>
      </c>
      <c r="Q1629" s="66" t="inlineStr">
        <is>
          <t>Мало</t>
        </is>
      </c>
      <c r="R1629" s="20" t="n">
        <v>5</v>
      </c>
      <c r="V1629" s="36">
        <f>MATCH(R1631,discounts!A:A)</f>
        <v/>
      </c>
      <c r="W1629" s="36">
        <f>ADDRESS(V1631,$F$7+1,,,"discounts")</f>
        <v/>
      </c>
      <c r="X1629" s="36">
        <f>ROUND(_xlfn.SINGLE(IF(ISNA(_xlfn.SINGLE(IF($F$7=0,0,INDIRECT(W1631)))),0,IF($F$7=0,0,INDIRECT(W1631)))),0)</f>
        <v/>
      </c>
    </row>
    <row r="1630" ht="15" customHeight="1">
      <c r="B1630" s="88" t="inlineStr">
        <is>
          <t>Ароматерапия</t>
        </is>
      </c>
    </row>
    <row r="1631">
      <c r="B1631" s="86" t="n"/>
      <c r="C1631" s="22" t="n">
        <v>39748</v>
      </c>
      <c r="D1631" s="22" t="inlineStr">
        <is>
          <t>Гладышев В. В.</t>
        </is>
      </c>
      <c r="E1631" s="22" t="inlineStr">
        <is>
          <t>Брошюра Арома-, Фитотерапия При гриппе и других ОРВИ</t>
        </is>
      </c>
      <c r="F1631" s="105">
        <f>ROUNDUP(N1633-(N1633/100*X1633),0)</f>
        <v/>
      </c>
      <c r="H1631" s="22" t="inlineStr">
        <is>
          <t>Царство Ароматов</t>
        </is>
      </c>
      <c r="J1631" s="75" t="inlineStr">
        <is>
          <t>2100000397488</t>
        </is>
      </c>
      <c r="K1631" s="75" t="inlineStr">
        <is>
          <t>Книги</t>
        </is>
      </c>
      <c r="L1631" s="22">
        <f>ROUND(100-(F1633/(M1633/100)),0)</f>
        <v/>
      </c>
      <c r="M1631" s="105" t="n">
        <v>574</v>
      </c>
      <c r="N1631" s="105" t="n">
        <v>500</v>
      </c>
      <c r="O1631" s="20" t="inlineStr">
        <is>
          <t>https://magic-kniga.ru/items/39748</t>
        </is>
      </c>
      <c r="Q1631" s="66" t="inlineStr">
        <is>
          <t>Мало</t>
        </is>
      </c>
      <c r="R1631" s="20" t="n">
        <v>12</v>
      </c>
      <c r="V1631" s="36">
        <f>MATCH(R1633,discounts!A:A)</f>
        <v/>
      </c>
      <c r="W1631" s="36">
        <f>ADDRESS(V1633,$F$7+1,,,"discounts")</f>
        <v/>
      </c>
      <c r="X1631" s="36">
        <f>ROUND(_xlfn.SINGLE(IF(ISNA(_xlfn.SINGLE(IF($F$7=0,0,INDIRECT(W1633)))),0,IF($F$7=0,0,INDIRECT(W1633)))),0)</f>
        <v/>
      </c>
    </row>
    <row r="1632">
      <c r="B1632" s="86" t="n"/>
      <c r="C1632" s="22" t="n">
        <v>36869</v>
      </c>
      <c r="D1632" s="22" t="inlineStr">
        <is>
          <t>Инглэнд Эллисон</t>
        </is>
      </c>
      <c r="E1632" s="22" t="inlineStr">
        <is>
          <t>Ароматерапия для матери и ребенка</t>
        </is>
      </c>
      <c r="F1632" s="105">
        <f>ROUNDUP(N1634-(N1634/100*X1634),0)</f>
        <v/>
      </c>
      <c r="H1632" s="22" t="inlineStr">
        <is>
          <t>Медков</t>
        </is>
      </c>
      <c r="I1632" s="22" t="n">
        <v>2019</v>
      </c>
      <c r="J1632" s="75" t="inlineStr">
        <is>
          <t>9785902583202</t>
        </is>
      </c>
      <c r="K1632" s="75" t="inlineStr">
        <is>
          <t>Книги</t>
        </is>
      </c>
      <c r="L1632" s="22">
        <f>ROUND(100-(F1634/(M1634/100)),0)</f>
        <v/>
      </c>
      <c r="M1632" s="105" t="n">
        <v>447</v>
      </c>
      <c r="N1632" s="105" t="n">
        <v>389</v>
      </c>
      <c r="O1632" s="20" t="inlineStr">
        <is>
          <t>https://magic-kniga.ru/items/36869</t>
        </is>
      </c>
      <c r="Q1632" s="66" t="inlineStr">
        <is>
          <t>Мало</t>
        </is>
      </c>
      <c r="R1632" s="20" t="n">
        <v>6</v>
      </c>
      <c r="V1632" s="36">
        <f>MATCH(R1634,discounts!A:A)</f>
        <v/>
      </c>
      <c r="W1632" s="36">
        <f>ADDRESS(V1634,$F$7+1,,,"discounts")</f>
        <v/>
      </c>
      <c r="X1632" s="36">
        <f>ROUND(_xlfn.SINGLE(IF(ISNA(_xlfn.SINGLE(IF($F$7=0,0,INDIRECT(W1634)))),0,IF($F$7=0,0,INDIRECT(W1634)))),0)</f>
        <v/>
      </c>
    </row>
    <row r="1633" ht="15" customHeight="1">
      <c r="B1633" s="88" t="inlineStr">
        <is>
          <t>Самоучители астрологии</t>
        </is>
      </c>
    </row>
    <row r="1634">
      <c r="B1634" s="86" t="n"/>
      <c r="C1634" s="22" t="n">
        <v>38447</v>
      </c>
      <c r="D1634" s="22" t="inlineStr">
        <is>
          <t>Джоан Мак-Эверс</t>
        </is>
      </c>
      <c r="E1634" s="22" t="inlineStr">
        <is>
          <t>Лучший способ выучить астрологию. Том IV. Предсказание будущего</t>
        </is>
      </c>
      <c r="F1634" s="105">
        <f>ROUNDUP(N1636-(N1636/100*X1636),0)</f>
        <v/>
      </c>
      <c r="H1634" s="22" t="inlineStr">
        <is>
          <t>Велигор</t>
        </is>
      </c>
      <c r="I1634" s="22" t="n">
        <v>2020</v>
      </c>
      <c r="J1634" s="75" t="inlineStr">
        <is>
          <t>9785888757215</t>
        </is>
      </c>
      <c r="K1634" s="75" t="inlineStr">
        <is>
          <t>Книги</t>
        </is>
      </c>
      <c r="L1634" s="22">
        <f>ROUND(100-(F1636/(M1636/100)),0)</f>
        <v/>
      </c>
      <c r="M1634" s="105" t="n">
        <v>3058</v>
      </c>
      <c r="N1634" s="105" t="n">
        <v>2661</v>
      </c>
      <c r="O1634" s="20" t="inlineStr">
        <is>
          <t>https://magic-kniga.ru/items/38447</t>
        </is>
      </c>
      <c r="Q1634" s="66" t="inlineStr">
        <is>
          <t>Мало</t>
        </is>
      </c>
      <c r="R1634" s="20" t="n">
        <v>9</v>
      </c>
      <c r="V1634" s="36">
        <f>MATCH(R1636,discounts!A:A)</f>
        <v/>
      </c>
      <c r="W1634" s="36">
        <f>ADDRESS(V1636,$F$7+1,,,"discounts")</f>
        <v/>
      </c>
      <c r="X1634" s="36">
        <f>ROUND(_xlfn.SINGLE(IF(ISNA(_xlfn.SINGLE(IF($F$7=0,0,INDIRECT(W1636)))),0,IF($F$7=0,0,INDIRECT(W1636)))),0)</f>
        <v/>
      </c>
    </row>
    <row r="1635">
      <c r="B1635" s="86" t="n"/>
      <c r="C1635" s="22" t="n">
        <v>38448</v>
      </c>
      <c r="D1635" s="22" t="inlineStr">
        <is>
          <t>Джоан Мак-Эверс</t>
        </is>
      </c>
      <c r="E1635" s="22" t="inlineStr">
        <is>
          <t>Лучший способ выучить астрологию. Том V. Техника синастрий</t>
        </is>
      </c>
      <c r="F1635" s="105">
        <f>ROUNDUP(N1637-(N1637/100*X1637),0)</f>
        <v/>
      </c>
      <c r="H1635" s="22" t="inlineStr">
        <is>
          <t>Велигор</t>
        </is>
      </c>
      <c r="I1635" s="22" t="n">
        <v>2020</v>
      </c>
      <c r="J1635" s="75" t="inlineStr">
        <is>
          <t>9785888757222</t>
        </is>
      </c>
      <c r="K1635" s="75" t="inlineStr">
        <is>
          <t>Книги</t>
        </is>
      </c>
      <c r="L1635" s="22">
        <f>ROUND(100-(F1637/(M1637/100)),0)</f>
        <v/>
      </c>
      <c r="M1635" s="105" t="n">
        <v>3058</v>
      </c>
      <c r="N1635" s="105" t="n">
        <v>2661</v>
      </c>
      <c r="O1635" s="20" t="inlineStr">
        <is>
          <t>https://magic-kniga.ru/items/38448</t>
        </is>
      </c>
      <c r="Q1635" s="66" t="inlineStr">
        <is>
          <t>Мало</t>
        </is>
      </c>
      <c r="R1635" s="20" t="n">
        <v>9</v>
      </c>
      <c r="V1635" s="36">
        <f>MATCH(R1637,discounts!A:A)</f>
        <v/>
      </c>
      <c r="W1635" s="36">
        <f>ADDRESS(V1637,$F$7+1,,,"discounts")</f>
        <v/>
      </c>
      <c r="X1635" s="36">
        <f>ROUND(_xlfn.SINGLE(IF(ISNA(_xlfn.SINGLE(IF($F$7=0,0,INDIRECT(W1637)))),0,IF($F$7=0,0,INDIRECT(W1637)))),0)</f>
        <v/>
      </c>
    </row>
    <row r="1636">
      <c r="B1636" s="86" t="n"/>
      <c r="C1636" s="22" t="n">
        <v>38449</v>
      </c>
      <c r="D1636" s="22" t="inlineStr">
        <is>
          <t>Джоан Мак-Эверс</t>
        </is>
      </c>
      <c r="E1636" s="22" t="inlineStr">
        <is>
          <t>Лучший способ выучить астрологию. Том VI. Единственный способ узнать о хорарной и элективной астрологии</t>
        </is>
      </c>
      <c r="F1636" s="105">
        <f>ROUNDUP(N1638-(N1638/100*X1638),0)</f>
        <v/>
      </c>
      <c r="H1636" s="22" t="inlineStr">
        <is>
          <t>Велигор</t>
        </is>
      </c>
      <c r="I1636" s="22" t="n">
        <v>2020</v>
      </c>
      <c r="J1636" s="75" t="inlineStr">
        <is>
          <t>9785888757239</t>
        </is>
      </c>
      <c r="K1636" s="75" t="inlineStr">
        <is>
          <t>Книги</t>
        </is>
      </c>
      <c r="L1636" s="22">
        <f>ROUND(100-(F1638/(M1638/100)),0)</f>
        <v/>
      </c>
      <c r="M1636" s="105" t="n">
        <v>3058</v>
      </c>
      <c r="N1636" s="105" t="n">
        <v>2661</v>
      </c>
      <c r="O1636" s="20" t="inlineStr">
        <is>
          <t>https://magic-kniga.ru/items/38449</t>
        </is>
      </c>
      <c r="Q1636" s="66" t="inlineStr">
        <is>
          <t>Мало</t>
        </is>
      </c>
      <c r="R1636" s="20" t="n">
        <v>9</v>
      </c>
      <c r="V1636" s="36">
        <f>MATCH(R1638,discounts!A:A)</f>
        <v/>
      </c>
      <c r="W1636" s="36">
        <f>ADDRESS(V1638,$F$7+1,,,"discounts")</f>
        <v/>
      </c>
      <c r="X1636" s="36">
        <f>ROUND(_xlfn.SINGLE(IF(ISNA(_xlfn.SINGLE(IF($F$7=0,0,INDIRECT(W1638)))),0,IF($F$7=0,0,INDIRECT(W1638)))),0)</f>
        <v/>
      </c>
    </row>
    <row r="1637">
      <c r="B1637" s="86" t="n"/>
      <c r="C1637" s="22" t="n">
        <v>39301</v>
      </c>
      <c r="D1637" s="22" t="inlineStr">
        <is>
          <t>Подводный Авессалом</t>
        </is>
      </c>
      <c r="E1637" s="22" t="inlineStr">
        <is>
          <t>Общая астрология. Планеты. Часть 2</t>
        </is>
      </c>
      <c r="F1637" s="105">
        <f>ROUNDUP(N1639-(N1639/100*X1639),0)</f>
        <v/>
      </c>
      <c r="H1637" s="22" t="inlineStr">
        <is>
          <t>Magic-Kniga</t>
        </is>
      </c>
      <c r="I1637" s="22" t="n">
        <v>2020</v>
      </c>
      <c r="J1637" s="75" t="inlineStr">
        <is>
          <t>9785604441121</t>
        </is>
      </c>
      <c r="K1637" s="75" t="inlineStr">
        <is>
          <t>Книги</t>
        </is>
      </c>
      <c r="L1637" s="22">
        <f>ROUND(100-(F1639/(M1639/100)),0)</f>
        <v/>
      </c>
      <c r="M1637" s="105" t="n">
        <v>919</v>
      </c>
      <c r="N1637" s="105" t="n">
        <v>800</v>
      </c>
      <c r="O1637" s="20" t="inlineStr">
        <is>
          <t>https://magic-kniga.ru/items/39301</t>
        </is>
      </c>
      <c r="P1637" s="22" t="n">
        <v>301</v>
      </c>
      <c r="Q1637" s="66" t="inlineStr">
        <is>
          <t>Больше 10</t>
        </is>
      </c>
      <c r="R1637" s="20" t="n">
        <v>1</v>
      </c>
      <c r="V1637" s="36">
        <f>MATCH(R1639,discounts!A:A)</f>
        <v/>
      </c>
      <c r="W1637" s="36">
        <f>ADDRESS(V1639,$F$7+1,,,"discounts")</f>
        <v/>
      </c>
      <c r="X1637" s="36">
        <f>ROUND(_xlfn.SINGLE(IF(ISNA(_xlfn.SINGLE(IF($F$7=0,0,INDIRECT(W1639)))),0,IF($F$7=0,0,INDIRECT(W1639)))),0)</f>
        <v/>
      </c>
    </row>
    <row r="1638" ht="15" customHeight="1">
      <c r="B1638" s="88" t="inlineStr">
        <is>
          <t>Книги по духовным практикам</t>
        </is>
      </c>
    </row>
    <row r="1639">
      <c r="B1639" s="86" t="n"/>
      <c r="C1639" s="22" t="n">
        <v>39406</v>
      </c>
      <c r="D1639" s="22" t="inlineStr">
        <is>
          <t>Некрасова С.</t>
        </is>
      </c>
      <c r="E1639" s="22" t="inlineStr">
        <is>
          <t>Чакры основы</t>
        </is>
      </c>
      <c r="F1639" s="105">
        <f>ROUNDUP(N1641-(N1641/100*X1641),0)</f>
        <v/>
      </c>
      <c r="H1639" s="22" t="inlineStr">
        <is>
          <t>Профит-Стайл</t>
        </is>
      </c>
      <c r="I1639" s="22" t="n">
        <v>2020</v>
      </c>
      <c r="J1639" s="75" t="inlineStr">
        <is>
          <t>9785988575078</t>
        </is>
      </c>
      <c r="K1639" s="75" t="inlineStr">
        <is>
          <t>Книги</t>
        </is>
      </c>
      <c r="L1639" s="22">
        <f>ROUND(100-(F1641/(M1641/100)),0)</f>
        <v/>
      </c>
      <c r="M1639" s="105" t="n">
        <v>667</v>
      </c>
      <c r="N1639" s="105" t="n">
        <v>581</v>
      </c>
      <c r="O1639" s="20" t="inlineStr">
        <is>
          <t>https://magic-kniga.ru/items/39406</t>
        </is>
      </c>
      <c r="Q1639" s="66" t="inlineStr">
        <is>
          <t>Мало</t>
        </is>
      </c>
      <c r="R1639" s="20" t="n">
        <v>3</v>
      </c>
      <c r="V1639" s="36">
        <f>MATCH(R1641,discounts!A:A)</f>
        <v/>
      </c>
      <c r="W1639" s="36">
        <f>ADDRESS(V1641,$F$7+1,,,"discounts")</f>
        <v/>
      </c>
      <c r="X1639" s="36">
        <f>ROUND(IF(ISNA(IF($F$7=0,0,INDIRECT(W1641))),0,IF($F$7=0,0,INDIRECT(W1641))),0)</f>
        <v/>
      </c>
    </row>
    <row r="1640">
      <c r="B1640" s="86" t="n"/>
      <c r="C1640" s="22" t="n">
        <v>39697</v>
      </c>
      <c r="D1640" s="22" t="inlineStr">
        <is>
          <t>Двайпаяна Вьяса Шри</t>
        </is>
      </c>
      <c r="E1640" s="22" t="inlineStr">
        <is>
          <t>Шримад Бхагаватам. Книга 10. Часть 2</t>
        </is>
      </c>
      <c r="F1640" s="105">
        <f>ROUNDUP(N1642-(N1642/100*X1642),0)</f>
        <v/>
      </c>
      <c r="H1640" s="22" t="inlineStr">
        <is>
          <t>Амрита-русь</t>
        </is>
      </c>
      <c r="I1640" s="22" t="n">
        <v>2020</v>
      </c>
      <c r="J1640" s="75" t="inlineStr">
        <is>
          <t>9785413018095</t>
        </is>
      </c>
      <c r="K1640" s="75" t="inlineStr">
        <is>
          <t>Книги</t>
        </is>
      </c>
      <c r="L1640" s="22">
        <f>ROUND(100-(F1642/(M1642/100)),0)</f>
        <v/>
      </c>
      <c r="M1640" s="105" t="n">
        <v>1910</v>
      </c>
      <c r="N1640" s="105" t="n">
        <v>1662</v>
      </c>
      <c r="O1640" s="20" t="inlineStr">
        <is>
          <t>https://magic-kniga.ru/items/39697</t>
        </is>
      </c>
      <c r="Q1640" s="66" t="inlineStr">
        <is>
          <t>Мало</t>
        </is>
      </c>
      <c r="R1640" s="20" t="n">
        <v>5</v>
      </c>
      <c r="V1640" s="36">
        <f>MATCH(R1642,discounts!A:A)</f>
        <v/>
      </c>
      <c r="W1640" s="36">
        <f>ADDRESS(V1642,$F$7+1,,,"discounts")</f>
        <v/>
      </c>
      <c r="X1640" s="36">
        <f>ROUND(IF(ISNA(IF($F$7=0,0,INDIRECT(W1642))),0,IF($F$7=0,0,INDIRECT(W1642))),0)</f>
        <v/>
      </c>
    </row>
    <row r="1641">
      <c r="B1641" s="86" t="n"/>
      <c r="C1641" s="22" t="n">
        <v>39698</v>
      </c>
      <c r="D1641" s="22" t="inlineStr">
        <is>
          <t>Двайпаяна Вьяса Шри</t>
        </is>
      </c>
      <c r="E1641" s="22" t="inlineStr">
        <is>
          <t>Шримад Бхагаватам. Книга 3. Неизреченная Песнь Абсолютной Красоты</t>
        </is>
      </c>
      <c r="F1641" s="105">
        <f>ROUNDUP(N1643-(N1643/100*X1643),0)</f>
        <v/>
      </c>
      <c r="H1641" s="22" t="inlineStr">
        <is>
          <t>Амрита-русь</t>
        </is>
      </c>
      <c r="I1641" s="22" t="n">
        <v>2020</v>
      </c>
      <c r="J1641" s="75" t="inlineStr">
        <is>
          <t>9785413015704</t>
        </is>
      </c>
      <c r="K1641" s="75" t="inlineStr">
        <is>
          <t>Книги</t>
        </is>
      </c>
      <c r="L1641" s="22">
        <f>ROUND(100-(F1643/(M1643/100)),0)</f>
        <v/>
      </c>
      <c r="M1641" s="105" t="n">
        <v>1910</v>
      </c>
      <c r="N1641" s="105" t="n">
        <v>1662</v>
      </c>
      <c r="O1641" s="20" t="inlineStr">
        <is>
          <t>https://magic-kniga.ru/items/39698</t>
        </is>
      </c>
      <c r="Q1641" s="66" t="inlineStr">
        <is>
          <t>Мало</t>
        </is>
      </c>
      <c r="R1641" s="20" t="n">
        <v>5</v>
      </c>
      <c r="V1641" s="36">
        <f>MATCH(R1643,discounts!A:A)</f>
        <v/>
      </c>
      <c r="W1641" s="36">
        <f>ADDRESS(V1643,$F$7+1,,,"discounts")</f>
        <v/>
      </c>
      <c r="X1641" s="36">
        <f>ROUND(IF(ISNA(IF($F$7=0,0,INDIRECT(W1643))),0,IF($F$7=0,0,INDIRECT(W1643))),0)</f>
        <v/>
      </c>
    </row>
    <row r="1642">
      <c r="B1642" s="86" t="n"/>
      <c r="C1642" s="22" t="n">
        <v>40273</v>
      </c>
      <c r="D1642" s="22" t="inlineStr">
        <is>
          <t>Мориц А.</t>
        </is>
      </c>
      <c r="E1642" s="22" t="inlineStr">
        <is>
          <t>Двойная спираль дуальности</t>
        </is>
      </c>
      <c r="F1642" s="105">
        <f>ROUNDUP(N1644-(N1644/100*X1644),0)</f>
        <v/>
      </c>
      <c r="H1642" s="22" t="inlineStr">
        <is>
          <t>Попурри</t>
        </is>
      </c>
      <c r="I1642" s="22" t="n">
        <v>2020</v>
      </c>
      <c r="J1642" s="75" t="inlineStr">
        <is>
          <t>9789851544048</t>
        </is>
      </c>
      <c r="K1642" s="75" t="inlineStr">
        <is>
          <t>Книги</t>
        </is>
      </c>
      <c r="L1642" s="22">
        <f>ROUND(100-(F1644/(M1644/100)),0)</f>
        <v/>
      </c>
      <c r="M1642" s="105" t="n">
        <v>419</v>
      </c>
      <c r="N1642" s="105" t="n">
        <v>365</v>
      </c>
      <c r="O1642" s="20" t="inlineStr">
        <is>
          <t>https://magic-kniga.ru/items/40273</t>
        </is>
      </c>
      <c r="Q1642" s="66" t="inlineStr">
        <is>
          <t>Мало</t>
        </is>
      </c>
      <c r="R1642" s="20" t="n">
        <v>5</v>
      </c>
      <c r="V1642" s="36">
        <f>MATCH(R1644,discounts!A:A)</f>
        <v/>
      </c>
      <c r="W1642" s="36">
        <f>ADDRESS(V1644,$F$7+1,,,"discounts")</f>
        <v/>
      </c>
      <c r="X1642" s="36">
        <f>ROUND(IF(ISNA(IF($F$7=0,0,INDIRECT(W1644))),0,IF($F$7=0,0,INDIRECT(W1644))),0)</f>
        <v/>
      </c>
    </row>
    <row r="1643">
      <c r="B1643" s="86" t="n"/>
      <c r="C1643" s="22" t="n">
        <v>29594</v>
      </c>
      <c r="D1643" s="22" t="inlineStr">
        <is>
          <t>Санкаршан Дас Адхикари</t>
        </is>
      </c>
      <c r="E1643" s="22" t="inlineStr">
        <is>
          <t>Истина работает!: Вопросы и ответы по возрождению своей божественной природы</t>
        </is>
      </c>
      <c r="F1643" s="105">
        <f>ROUNDUP(N1645-(N1645/100*X1645),0)</f>
        <v/>
      </c>
      <c r="H1643" s="22" t="inlineStr">
        <is>
          <t>Философская Книга</t>
        </is>
      </c>
      <c r="I1643" s="22" t="n">
        <v>2017</v>
      </c>
      <c r="J1643" s="75" t="inlineStr">
        <is>
          <t>9785820503771</t>
        </is>
      </c>
      <c r="K1643" s="75" t="inlineStr">
        <is>
          <t>Книги</t>
        </is>
      </c>
      <c r="L1643" s="22">
        <f>ROUND(100-(F1645/(M1645/100)),0)</f>
        <v/>
      </c>
      <c r="M1643" s="105" t="n">
        <v>445</v>
      </c>
      <c r="N1643" s="105" t="n">
        <v>388</v>
      </c>
      <c r="O1643" s="20" t="inlineStr">
        <is>
          <t>https://magic-kniga.ru/items/29594</t>
        </is>
      </c>
      <c r="Q1643" s="66" t="inlineStr">
        <is>
          <t>Мало</t>
        </is>
      </c>
      <c r="R1643" s="20" t="n">
        <v>5</v>
      </c>
      <c r="V1643" s="36">
        <f>MATCH(R1645,discounts!A:A)</f>
        <v/>
      </c>
      <c r="W1643" s="36">
        <f>ADDRESS(V1645,$F$7+1,,,"discounts")</f>
        <v/>
      </c>
      <c r="X1643" s="36">
        <f>ROUND(IF(ISNA(IF($F$7=0,0,INDIRECT(W1645))),0,IF($F$7=0,0,INDIRECT(W1645))),0)</f>
        <v/>
      </c>
    </row>
    <row r="1644">
      <c r="B1644" s="86" t="n"/>
      <c r="C1644" s="22" t="n">
        <v>30388</v>
      </c>
      <c r="D1644" s="22" t="inlineStr">
        <is>
          <t>Дичиков А.</t>
        </is>
      </c>
      <c r="E1644" s="22" t="inlineStr">
        <is>
          <t>Спасение души</t>
        </is>
      </c>
      <c r="F1644" s="105">
        <f>ROUNDUP(N1646-(N1646/100*X1646),0)</f>
        <v/>
      </c>
      <c r="H1644" s="22" t="inlineStr">
        <is>
          <t>Попурри</t>
        </is>
      </c>
      <c r="I1644" s="22" t="n">
        <v>2015</v>
      </c>
      <c r="J1644" s="75" t="inlineStr">
        <is>
          <t>9789854437378</t>
        </is>
      </c>
      <c r="K1644" s="75" t="inlineStr">
        <is>
          <t>Книги</t>
        </is>
      </c>
      <c r="L1644" s="22">
        <f>ROUND(100-(F1646/(M1646/100)),0)</f>
        <v/>
      </c>
      <c r="M1644" s="105" t="n">
        <v>803</v>
      </c>
      <c r="N1644" s="105" t="n">
        <v>699</v>
      </c>
      <c r="O1644" s="20" t="inlineStr">
        <is>
          <t>https://magic-kniga.ru/items/30388</t>
        </is>
      </c>
      <c r="Q1644" s="66" t="inlineStr">
        <is>
          <t>Мало</t>
        </is>
      </c>
      <c r="R1644" s="20" t="n">
        <v>5</v>
      </c>
      <c r="V1644" s="36">
        <f>MATCH(R1646,discounts!A:A)</f>
        <v/>
      </c>
      <c r="W1644" s="36">
        <f>ADDRESS(V1646,$F$7+1,,,"discounts")</f>
        <v/>
      </c>
      <c r="X1644" s="36">
        <f>ROUND(IF(ISNA(IF($F$7=0,0,INDIRECT(W1646))),0,IF($F$7=0,0,INDIRECT(W1646))),0)</f>
        <v/>
      </c>
    </row>
    <row r="1645">
      <c r="B1645" s="86" t="n"/>
      <c r="C1645" s="22" t="n">
        <v>31183</v>
      </c>
      <c r="D1645" s="22" t="inlineStr">
        <is>
          <t>Дуно Беинса</t>
        </is>
      </c>
      <c r="E1645" s="22" t="inlineStr">
        <is>
          <t>Вода моего источника. Беседы из бесед и лекций Учителя</t>
        </is>
      </c>
      <c r="F1645" s="105">
        <f>ROUNDUP(N1647-(N1647/100*X1647),0)</f>
        <v/>
      </c>
      <c r="H1645" s="22" t="inlineStr">
        <is>
          <t>Амрита-русь</t>
        </is>
      </c>
      <c r="I1645" s="22" t="n">
        <v>2018</v>
      </c>
      <c r="J1645" s="75" t="inlineStr">
        <is>
          <t>9785413017852</t>
        </is>
      </c>
      <c r="K1645" s="75" t="inlineStr">
        <is>
          <t>Книги</t>
        </is>
      </c>
      <c r="L1645" s="22">
        <f>ROUND(100-(F1647/(M1647/100)),0)</f>
        <v/>
      </c>
      <c r="M1645" s="105" t="n">
        <v>1142</v>
      </c>
      <c r="N1645" s="105" t="n">
        <v>994</v>
      </c>
      <c r="O1645" s="20" t="inlineStr">
        <is>
          <t>https://magic-kniga.ru/items/31183</t>
        </is>
      </c>
      <c r="Q1645" s="66" t="inlineStr">
        <is>
          <t>Мало</t>
        </is>
      </c>
      <c r="R1645" s="20" t="n">
        <v>2</v>
      </c>
      <c r="V1645" s="36">
        <f>MATCH(R1647,discounts!A:A)</f>
        <v/>
      </c>
      <c r="W1645" s="36">
        <f>ADDRESS(V1647,$F$7+1,,,"discounts")</f>
        <v/>
      </c>
      <c r="X1645" s="36">
        <f>ROUND(IF(ISNA(IF($F$7=0,0,INDIRECT(W1647))),0,IF($F$7=0,0,INDIRECT(W1647))),0)</f>
        <v/>
      </c>
    </row>
    <row r="1646">
      <c r="B1646" s="86" t="n"/>
      <c r="C1646" s="22" t="n">
        <v>27031</v>
      </c>
      <c r="E1646" s="22" t="inlineStr">
        <is>
          <t>Книга Пути Господни неисповедимы или книга чудес величиною в жизнь</t>
        </is>
      </c>
      <c r="F1646" s="105">
        <f>ROUNDUP(N1648-(N1648/100*X1648),0)</f>
        <v/>
      </c>
      <c r="H1646" s="22" t="inlineStr">
        <is>
          <t>Велигор</t>
        </is>
      </c>
      <c r="I1646" s="22" t="n">
        <v>2017</v>
      </c>
      <c r="J1646" s="75" t="inlineStr">
        <is>
          <t>9785888754528</t>
        </is>
      </c>
      <c r="K1646" s="75" t="inlineStr">
        <is>
          <t>Книги</t>
        </is>
      </c>
      <c r="L1646" s="22">
        <f>ROUND(100-(F1648/(M1648/100)),0)</f>
        <v/>
      </c>
      <c r="M1646" s="105" t="n">
        <v>467</v>
      </c>
      <c r="N1646" s="105" t="n">
        <v>407</v>
      </c>
      <c r="O1646" s="20" t="inlineStr">
        <is>
          <t>https://magic-kniga.ru/items/27031</t>
        </is>
      </c>
      <c r="Q1646" s="66" t="inlineStr">
        <is>
          <t>Мало</t>
        </is>
      </c>
      <c r="R1646" s="20" t="n">
        <v>6</v>
      </c>
      <c r="V1646" s="36">
        <f>MATCH(R1648,discounts!A:A)</f>
        <v/>
      </c>
      <c r="W1646" s="36">
        <f>ADDRESS(V1648,$F$7+1,,,"discounts")</f>
        <v/>
      </c>
      <c r="X1646" s="36">
        <f>ROUND(IF(ISNA(IF($F$7=0,0,INDIRECT(W1648))),0,IF($F$7=0,0,INDIRECT(W1648))),0)</f>
        <v/>
      </c>
    </row>
    <row r="1647">
      <c r="B1647" s="86" t="n"/>
      <c r="C1647" s="22" t="n">
        <v>27180</v>
      </c>
      <c r="D1647" s="22" t="inlineStr">
        <is>
          <t>Дуно Беинса</t>
        </is>
      </c>
      <c r="E1647" s="22" t="inlineStr">
        <is>
          <t>Абсолютная истина</t>
        </is>
      </c>
      <c r="F1647" s="105">
        <f>ROUNDUP(N1649-(N1649/100*X1649),0)</f>
        <v/>
      </c>
      <c r="H1647" s="22" t="inlineStr">
        <is>
          <t>Амрита-русь</t>
        </is>
      </c>
      <c r="I1647" s="22" t="n">
        <v>2018</v>
      </c>
      <c r="J1647" s="75" t="inlineStr">
        <is>
          <t>9785413018637</t>
        </is>
      </c>
      <c r="K1647" s="75" t="inlineStr">
        <is>
          <t>Книги</t>
        </is>
      </c>
      <c r="L1647" s="22">
        <f>ROUND(100-(F1649/(M1649/100)),0)</f>
        <v/>
      </c>
      <c r="M1647" s="105" t="n">
        <v>70</v>
      </c>
      <c r="N1647" s="105" t="n">
        <v>61</v>
      </c>
      <c r="O1647" s="20" t="inlineStr">
        <is>
          <t>https://magic-kniga.ru/items/27180</t>
        </is>
      </c>
      <c r="Q1647" s="66" t="inlineStr">
        <is>
          <t>Мало</t>
        </is>
      </c>
      <c r="R1647" s="20" t="n">
        <v>3</v>
      </c>
      <c r="V1647" s="36">
        <f>MATCH(R1649,discounts!A:A)</f>
        <v/>
      </c>
      <c r="W1647" s="36">
        <f>ADDRESS(V1649,$F$7+1,,,"discounts")</f>
        <v/>
      </c>
      <c r="X1647" s="36">
        <f>ROUND(IF(ISNA(IF($F$7=0,0,INDIRECT(W1649))),0,IF($F$7=0,0,INDIRECT(W1649))),0)</f>
        <v/>
      </c>
    </row>
    <row r="1648">
      <c r="B1648" s="86" t="n"/>
      <c r="C1648" s="22" t="n">
        <v>27609</v>
      </c>
      <c r="D1648" s="22" t="inlineStr">
        <is>
          <t>Шри Ауробиндо</t>
        </is>
      </c>
      <c r="E1648" s="22" t="inlineStr">
        <is>
          <t>Послание Гиты. Инструмент, канал и сила Божественного</t>
        </is>
      </c>
      <c r="F1648" s="105">
        <f>ROUNDUP(N1650-(N1650/100*X1650),0)</f>
        <v/>
      </c>
      <c r="H1648" s="22" t="inlineStr">
        <is>
          <t>Амрита-русь</t>
        </is>
      </c>
      <c r="I1648" s="22" t="n">
        <v>2017</v>
      </c>
      <c r="J1648" s="75" t="inlineStr">
        <is>
          <t>9785413014592</t>
        </is>
      </c>
      <c r="K1648" s="75" t="inlineStr">
        <is>
          <t>Книги</t>
        </is>
      </c>
      <c r="L1648" s="22">
        <f>ROUND(100-(F1650/(M1650/100)),0)</f>
        <v/>
      </c>
      <c r="M1648" s="105" t="n">
        <v>836</v>
      </c>
      <c r="N1648" s="105" t="n">
        <v>728</v>
      </c>
      <c r="O1648" s="20" t="inlineStr">
        <is>
          <t>https://magic-kniga.ru/items/27609</t>
        </is>
      </c>
      <c r="Q1648" s="66" t="inlineStr">
        <is>
          <t>Мало</t>
        </is>
      </c>
      <c r="R1648" s="20" t="n">
        <v>2</v>
      </c>
      <c r="V1648" s="36">
        <f>MATCH(R1650,discounts!A:A)</f>
        <v/>
      </c>
      <c r="W1648" s="36">
        <f>ADDRESS(V1650,$F$7+1,,,"discounts")</f>
        <v/>
      </c>
      <c r="X1648" s="36">
        <f>ROUND(IF(ISNA(IF($F$7=0,0,INDIRECT(W1650))),0,IF($F$7=0,0,INDIRECT(W1650))),0)</f>
        <v/>
      </c>
    </row>
    <row r="1649">
      <c r="B1649" s="86" t="n"/>
      <c r="C1649" s="22" t="n">
        <v>27706</v>
      </c>
      <c r="D1649" s="22" t="inlineStr">
        <is>
          <t>Ошо (Osho) - Шри Раджниш</t>
        </is>
      </c>
      <c r="E1649" s="22" t="inlineStr">
        <is>
          <t>Ежедневник творчества</t>
        </is>
      </c>
      <c r="F1649" s="105">
        <f>ROUNDUP(N1651-(N1651/100*X1651),0)</f>
        <v/>
      </c>
      <c r="H1649" s="22" t="inlineStr">
        <is>
          <t>Весь</t>
        </is>
      </c>
      <c r="I1649" s="22" t="n">
        <v>2016</v>
      </c>
      <c r="J1649" s="75" t="inlineStr">
        <is>
          <t>9785957329312</t>
        </is>
      </c>
      <c r="K1649" s="75" t="inlineStr">
        <is>
          <t>Книги</t>
        </is>
      </c>
      <c r="L1649" s="22">
        <f>ROUND(100-(F1651/(M1651/100)),0)</f>
        <v/>
      </c>
      <c r="M1649" s="105" t="n">
        <v>555</v>
      </c>
      <c r="N1649" s="105" t="n">
        <v>483</v>
      </c>
      <c r="O1649" s="20" t="inlineStr">
        <is>
          <t>https://magic-kniga.ru/items/27706</t>
        </is>
      </c>
      <c r="Q1649" s="66" t="inlineStr">
        <is>
          <t>Мало</t>
        </is>
      </c>
      <c r="R1649" s="20" t="n">
        <v>2</v>
      </c>
      <c r="V1649" s="36">
        <f>MATCH(R1651,discounts!A:A)</f>
        <v/>
      </c>
      <c r="W1649" s="36">
        <f>ADDRESS(V1651,$F$7+1,,,"discounts")</f>
        <v/>
      </c>
      <c r="X1649" s="36">
        <f>ROUND(IF(ISNA(IF($F$7=0,0,INDIRECT(W1651))),0,IF($F$7=0,0,INDIRECT(W1651))),0)</f>
        <v/>
      </c>
    </row>
    <row r="1650">
      <c r="B1650" s="86" t="n"/>
      <c r="C1650" s="22" t="n">
        <v>28318</v>
      </c>
      <c r="D1650" s="22" t="inlineStr">
        <is>
          <t>Долгушин М.Д.</t>
        </is>
      </c>
      <c r="E1650" s="22" t="inlineStr">
        <is>
          <t>Откровения в тиши и думе. Книга о Боге</t>
        </is>
      </c>
      <c r="F1650" s="105">
        <f>ROUNDUP(N1652-(N1652/100*X1652),0)</f>
        <v/>
      </c>
      <c r="H1650" s="22" t="inlineStr">
        <is>
          <t>Амрита-русь</t>
        </is>
      </c>
      <c r="I1650" s="22" t="n">
        <v>2017</v>
      </c>
      <c r="J1650" s="75" t="inlineStr">
        <is>
          <t>9785000538814</t>
        </is>
      </c>
      <c r="K1650" s="75" t="inlineStr">
        <is>
          <t>Книги</t>
        </is>
      </c>
      <c r="L1650" s="22">
        <f>ROUND(100-(F1652/(M1652/100)),0)</f>
        <v/>
      </c>
      <c r="M1650" s="105" t="n">
        <v>803</v>
      </c>
      <c r="N1650" s="105" t="n">
        <v>699</v>
      </c>
      <c r="O1650" s="20" t="inlineStr">
        <is>
          <t>https://magic-kniga.ru/items/28318</t>
        </is>
      </c>
      <c r="Q1650" s="66" t="inlineStr">
        <is>
          <t>Мало</t>
        </is>
      </c>
      <c r="R1650" s="20" t="n">
        <v>2</v>
      </c>
      <c r="V1650" s="36">
        <f>MATCH(R1652,discounts!A:A)</f>
        <v/>
      </c>
      <c r="W1650" s="36">
        <f>ADDRESS(V1652,$F$7+1,,,"discounts")</f>
        <v/>
      </c>
      <c r="X1650" s="36">
        <f>ROUND(IF(ISNA(IF($F$7=0,0,INDIRECT(W1652))),0,IF($F$7=0,0,INDIRECT(W1652))),0)</f>
        <v/>
      </c>
    </row>
    <row r="1651">
      <c r="B1651" s="86" t="n"/>
      <c r="C1651" s="22" t="n">
        <v>28518</v>
      </c>
      <c r="D1651" s="22" t="inlineStr">
        <is>
          <t>Кевхишвили В.</t>
        </is>
      </c>
      <c r="E1651" s="22" t="inlineStr">
        <is>
          <t>Любовь, как дыхание</t>
        </is>
      </c>
      <c r="F1651" s="105">
        <f>ROUNDUP(N1653-(N1653/100*X1653),0)</f>
        <v/>
      </c>
      <c r="H1651" s="22" t="inlineStr">
        <is>
          <t>ИПЛ</t>
        </is>
      </c>
      <c r="I1651" s="22" t="n">
        <v>2017</v>
      </c>
      <c r="J1651" s="75" t="inlineStr">
        <is>
          <t>9785426002395</t>
        </is>
      </c>
      <c r="K1651" s="75" t="inlineStr">
        <is>
          <t>Книги</t>
        </is>
      </c>
      <c r="L1651" s="22">
        <f>ROUND(100-(F1653/(M1653/100)),0)</f>
        <v/>
      </c>
      <c r="M1651" s="105" t="n">
        <v>156</v>
      </c>
      <c r="N1651" s="105" t="n">
        <v>136</v>
      </c>
      <c r="O1651" s="20" t="inlineStr">
        <is>
          <t>https://magic-kniga.ru/items/28518</t>
        </is>
      </c>
      <c r="Q1651" s="66" t="inlineStr">
        <is>
          <t>Мало</t>
        </is>
      </c>
      <c r="R1651" s="20" t="n">
        <v>2</v>
      </c>
      <c r="V1651" s="36">
        <f>MATCH(R1653,discounts!A:A)</f>
        <v/>
      </c>
      <c r="W1651" s="36">
        <f>ADDRESS(V1653,$F$7+1,,,"discounts")</f>
        <v/>
      </c>
      <c r="X1651" s="36">
        <f>ROUND(IF(ISNA(IF($F$7=0,0,INDIRECT(W1653))),0,IF($F$7=0,0,INDIRECT(W1653))),0)</f>
        <v/>
      </c>
    </row>
    <row r="1652">
      <c r="B1652" s="86" t="n"/>
      <c r="C1652" s="22" t="n">
        <v>29051</v>
      </c>
      <c r="D1652" s="22" t="inlineStr">
        <is>
          <t>Кусан Сыним</t>
        </is>
      </c>
      <c r="E1652" s="22" t="inlineStr">
        <is>
          <t>Мудрость каменного Льва. Наставления в практике дзен</t>
        </is>
      </c>
      <c r="F1652" s="105">
        <f>ROUNDUP(N1654-(N1654/100*X1654),0)</f>
        <v/>
      </c>
      <c r="H1652" s="22" t="inlineStr">
        <is>
          <t>Медков</t>
        </is>
      </c>
      <c r="I1652" s="22" t="n">
        <v>2017</v>
      </c>
      <c r="J1652" s="75" t="inlineStr">
        <is>
          <t>9785902583028</t>
        </is>
      </c>
      <c r="K1652" s="75" t="inlineStr">
        <is>
          <t>Книги</t>
        </is>
      </c>
      <c r="L1652" s="22">
        <f>ROUND(100-(F1654/(M1654/100)),0)</f>
        <v/>
      </c>
      <c r="M1652" s="105" t="n">
        <v>516</v>
      </c>
      <c r="N1652" s="105" t="n">
        <v>449</v>
      </c>
      <c r="O1652" s="20" t="inlineStr">
        <is>
          <t>https://magic-kniga.ru/items/29051</t>
        </is>
      </c>
      <c r="Q1652" s="66" t="inlineStr">
        <is>
          <t>Мало</t>
        </is>
      </c>
      <c r="R1652" s="20" t="n">
        <v>7</v>
      </c>
      <c r="V1652" s="36">
        <f>MATCH(R1654,discounts!A:A)</f>
        <v/>
      </c>
      <c r="W1652" s="36">
        <f>ADDRESS(V1654,$F$7+1,,,"discounts")</f>
        <v/>
      </c>
      <c r="X1652" s="36">
        <f>ROUND(IF(ISNA(IF($F$7=0,0,INDIRECT(W1654))),0,IF($F$7=0,0,INDIRECT(W1654))),0)</f>
        <v/>
      </c>
    </row>
    <row r="1653">
      <c r="B1653" s="86" t="n"/>
      <c r="C1653" s="22" t="n">
        <v>29053</v>
      </c>
      <c r="D1653" s="22" t="inlineStr">
        <is>
          <t>Ярышев Александр</t>
        </is>
      </c>
      <c r="E1653" s="22" t="inlineStr">
        <is>
          <t>Все, что вам надо знать о чакрах: активация, функции и методики работы</t>
        </is>
      </c>
      <c r="F1653" s="105">
        <f>ROUNDUP(N1655-(N1655/100*X1655),0)</f>
        <v/>
      </c>
      <c r="H1653" s="22" t="inlineStr">
        <is>
          <t>Весь</t>
        </is>
      </c>
      <c r="I1653" s="22" t="n">
        <v>2017</v>
      </c>
      <c r="J1653" s="75" t="inlineStr">
        <is>
          <t>9785957331759</t>
        </is>
      </c>
      <c r="K1653" s="75" t="inlineStr">
        <is>
          <t>Книги</t>
        </is>
      </c>
      <c r="L1653" s="22">
        <f>ROUND(100-(F1655/(M1655/100)),0)</f>
        <v/>
      </c>
      <c r="M1653" s="105" t="n">
        <v>841</v>
      </c>
      <c r="N1653" s="105" t="n">
        <v>732</v>
      </c>
      <c r="O1653" s="20" t="inlineStr">
        <is>
          <t>https://magic-kniga.ru/items/29053</t>
        </is>
      </c>
      <c r="Q1653" s="66" t="inlineStr">
        <is>
          <t>Мало</t>
        </is>
      </c>
      <c r="R1653" s="20" t="n">
        <v>2</v>
      </c>
      <c r="V1653" s="36">
        <f>MATCH(R1655,discounts!A:A)</f>
        <v/>
      </c>
      <c r="W1653" s="36">
        <f>ADDRESS(V1655,$F$7+1,,,"discounts")</f>
        <v/>
      </c>
      <c r="X1653" s="36">
        <f>ROUND(IF(ISNA(IF($F$7=0,0,INDIRECT(W1655))),0,IF($F$7=0,0,INDIRECT(W1655))),0)</f>
        <v/>
      </c>
    </row>
    <row r="1654">
      <c r="B1654" s="86" t="n"/>
      <c r="C1654" s="22" t="n">
        <v>29402</v>
      </c>
      <c r="D1654" s="22" t="inlineStr">
        <is>
          <t>Саи Баба</t>
        </is>
      </c>
      <c r="E1654" s="22" t="inlineStr">
        <is>
          <t>Уроки преданности, веры и любви. Ключи к древней мудрости</t>
        </is>
      </c>
      <c r="F1654" s="105">
        <f>ROUNDUP(N1656-(N1656/100*X1656),0)</f>
        <v/>
      </c>
      <c r="H1654" s="22" t="inlineStr">
        <is>
          <t>Амрита-русь</t>
        </is>
      </c>
      <c r="I1654" s="22" t="n">
        <v>2017</v>
      </c>
      <c r="J1654" s="75" t="inlineStr">
        <is>
          <t>9785413015025</t>
        </is>
      </c>
      <c r="K1654" s="75" t="inlineStr">
        <is>
          <t>Книги</t>
        </is>
      </c>
      <c r="L1654" s="22">
        <f>ROUND(100-(F1656/(M1656/100)),0)</f>
        <v/>
      </c>
      <c r="M1654" s="105" t="n">
        <v>272</v>
      </c>
      <c r="N1654" s="105" t="n">
        <v>237</v>
      </c>
      <c r="O1654" s="20" t="inlineStr">
        <is>
          <t>https://magic-kniga.ru/items/29402</t>
        </is>
      </c>
      <c r="Q1654" s="66" t="inlineStr">
        <is>
          <t>Мало</t>
        </is>
      </c>
      <c r="R1654" s="20" t="n">
        <v>2</v>
      </c>
      <c r="V1654" s="36">
        <f>MATCH(R1656,discounts!A:A)</f>
        <v/>
      </c>
      <c r="W1654" s="36">
        <f>ADDRESS(V1656,$F$7+1,,,"discounts")</f>
        <v/>
      </c>
      <c r="X1654" s="36">
        <f>ROUND(IF(ISNA(IF($F$7=0,0,INDIRECT(W1656))),0,IF($F$7=0,0,INDIRECT(W1656))),0)</f>
        <v/>
      </c>
    </row>
    <row r="1655">
      <c r="B1655" s="86" t="n"/>
      <c r="C1655" s="22" t="n">
        <v>29474</v>
      </c>
      <c r="D1655" s="22" t="inlineStr">
        <is>
          <t>Проценко Тарас Анатольевич</t>
        </is>
      </c>
      <c r="E1655" s="22" t="inlineStr">
        <is>
          <t>Что вы не знаете о себе. Пространство удачи и как туда попасть</t>
        </is>
      </c>
      <c r="F1655" s="105">
        <f>ROUNDUP(N1657-(N1657/100*X1657),0)</f>
        <v/>
      </c>
      <c r="H1655" s="22" t="inlineStr">
        <is>
          <t>ИПЛ</t>
        </is>
      </c>
      <c r="I1655" s="22" t="n">
        <v>2017</v>
      </c>
      <c r="J1655" s="75" t="inlineStr">
        <is>
          <t>9785426002623</t>
        </is>
      </c>
      <c r="K1655" s="75" t="inlineStr">
        <is>
          <t>Книги</t>
        </is>
      </c>
      <c r="L1655" s="22">
        <f>ROUND(100-(F1657/(M1657/100)),0)</f>
        <v/>
      </c>
      <c r="M1655" s="105" t="n">
        <v>393</v>
      </c>
      <c r="N1655" s="105" t="n">
        <v>342</v>
      </c>
      <c r="O1655" s="20" t="inlineStr">
        <is>
          <t>https://magic-kniga.ru/items/29474</t>
        </is>
      </c>
      <c r="Q1655" s="66" t="inlineStr">
        <is>
          <t>Мало</t>
        </is>
      </c>
      <c r="R1655" s="20" t="n">
        <v>2</v>
      </c>
      <c r="V1655" s="36">
        <f>MATCH(R1657,discounts!A:A)</f>
        <v/>
      </c>
      <c r="W1655" s="36">
        <f>ADDRESS(V1657,$F$7+1,,,"discounts")</f>
        <v/>
      </c>
      <c r="X1655" s="36">
        <f>ROUND(IF(ISNA(IF($F$7=0,0,INDIRECT(W1657))),0,IF($F$7=0,0,INDIRECT(W1657))),0)</f>
        <v/>
      </c>
    </row>
    <row r="1656">
      <c r="B1656" s="86" t="n"/>
      <c r="C1656" s="22" t="n">
        <v>36862</v>
      </c>
      <c r="D1656" s="22" t="inlineStr">
        <is>
          <t>Кайнс Сандра</t>
        </is>
      </c>
      <c r="E1656" s="22" t="inlineStr">
        <is>
          <t>Ваш алтарь. Создание священного пространства для молитвы и медитации</t>
        </is>
      </c>
      <c r="F1656" s="105">
        <f>ROUNDUP(N1658-(N1658/100*X1658),0)</f>
        <v/>
      </c>
      <c r="H1656" s="22" t="inlineStr">
        <is>
          <t>Весь</t>
        </is>
      </c>
      <c r="I1656" s="22" t="n">
        <v>2019</v>
      </c>
      <c r="J1656" s="75" t="inlineStr">
        <is>
          <t>9785957334798</t>
        </is>
      </c>
      <c r="K1656" s="75" t="inlineStr">
        <is>
          <t>Книги</t>
        </is>
      </c>
      <c r="L1656" s="22">
        <f>ROUND(100-(F1658/(M1658/100)),0)</f>
        <v/>
      </c>
      <c r="M1656" s="105" t="n">
        <v>447</v>
      </c>
      <c r="N1656" s="105" t="n">
        <v>389</v>
      </c>
      <c r="O1656" s="20" t="inlineStr">
        <is>
          <t>https://magic-kniga.ru/items/36862</t>
        </is>
      </c>
      <c r="Q1656" s="66" t="inlineStr">
        <is>
          <t>Мало</t>
        </is>
      </c>
      <c r="R1656" s="20" t="n">
        <v>3</v>
      </c>
      <c r="S1656" s="22" t="n">
        <v>16</v>
      </c>
      <c r="V1656" s="36">
        <f>MATCH(R1658,discounts!A:A)</f>
        <v/>
      </c>
      <c r="W1656" s="36">
        <f>ADDRESS(V1658,$F$7+1,,,"discounts")</f>
        <v/>
      </c>
      <c r="X1656" s="36">
        <f>ROUND(IF(ISNA(IF($F$7=0,0,INDIRECT(W1658))),0,IF($F$7=0,0,INDIRECT(W1658))),0)</f>
        <v/>
      </c>
    </row>
    <row r="1657">
      <c r="B1657" s="86" t="n"/>
      <c r="C1657" s="22" t="n">
        <v>37063</v>
      </c>
      <c r="D1657" s="22" t="inlineStr">
        <is>
          <t>Любовь Никифорова</t>
        </is>
      </c>
      <c r="E1657" s="22" t="inlineStr">
        <is>
          <t>Божественные исцеляющие молитвы. Обрядовые практики</t>
        </is>
      </c>
      <c r="F1657" s="105">
        <f>ROUNDUP(N1659-(N1659/100*X1659),0)</f>
        <v/>
      </c>
      <c r="H1657" s="22" t="inlineStr">
        <is>
          <t>Велигор</t>
        </is>
      </c>
      <c r="I1657" s="22" t="n">
        <v>2019</v>
      </c>
      <c r="J1657" s="75" t="inlineStr">
        <is>
          <t>9785888756898</t>
        </is>
      </c>
      <c r="K1657" s="75" t="inlineStr">
        <is>
          <t>Книги</t>
        </is>
      </c>
      <c r="L1657" s="22">
        <f>ROUND(100-(F1659/(M1659/100)),0)</f>
        <v/>
      </c>
      <c r="M1657" s="105" t="n">
        <v>900</v>
      </c>
      <c r="N1657" s="105" t="n">
        <v>783</v>
      </c>
      <c r="O1657" s="20" t="inlineStr">
        <is>
          <t>https://magic-kniga.ru/items/37063</t>
        </is>
      </c>
      <c r="Q1657" s="66" t="inlineStr">
        <is>
          <t>Мало</t>
        </is>
      </c>
      <c r="R1657" s="20" t="n">
        <v>5</v>
      </c>
      <c r="V1657" s="36">
        <f>MATCH(R1659,discounts!A:A)</f>
        <v/>
      </c>
      <c r="W1657" s="36">
        <f>ADDRESS(V1659,$F$7+1,,,"discounts")</f>
        <v/>
      </c>
      <c r="X1657" s="36">
        <f>ROUND(IF(ISNA(IF($F$7=0,0,INDIRECT(W1659))),0,IF($F$7=0,0,INDIRECT(W1659))),0)</f>
        <v/>
      </c>
    </row>
    <row r="1658">
      <c r="B1658" s="86" t="n"/>
      <c r="C1658" s="22" t="n">
        <v>38278</v>
      </c>
      <c r="D1658" s="22" t="inlineStr">
        <is>
          <t>Тоотс Наталья Александровна</t>
        </is>
      </c>
      <c r="E1658" s="22" t="inlineStr">
        <is>
          <t>Долгожитель на Калифорнийских холмах</t>
        </is>
      </c>
      <c r="F1658" s="105">
        <f>ROUNDUP(N1660-(N1660/100*X1660),0)</f>
        <v/>
      </c>
      <c r="H1658" s="22" t="inlineStr">
        <is>
          <t>Дельфис</t>
        </is>
      </c>
      <c r="I1658" s="22" t="n">
        <v>2019</v>
      </c>
      <c r="J1658" s="75" t="inlineStr">
        <is>
          <t>9785933661092</t>
        </is>
      </c>
      <c r="K1658" s="75" t="inlineStr">
        <is>
          <t>Книги</t>
        </is>
      </c>
      <c r="L1658" s="22">
        <f>ROUND(100-(F1660/(M1660/100)),0)</f>
        <v/>
      </c>
      <c r="M1658" s="105" t="n">
        <v>831</v>
      </c>
      <c r="N1658" s="105" t="n">
        <v>723</v>
      </c>
      <c r="O1658" s="20" t="inlineStr">
        <is>
          <t>https://magic-kniga.ru/items/38278</t>
        </is>
      </c>
      <c r="Q1658" s="66" t="inlineStr">
        <is>
          <t>Мало</t>
        </is>
      </c>
      <c r="R1658" s="20" t="n">
        <v>6</v>
      </c>
      <c r="V1658" s="36">
        <f>MATCH(R1660,discounts!A:A)</f>
        <v/>
      </c>
      <c r="W1658" s="36">
        <f>ADDRESS(V1660,$F$7+1,,,"discounts")</f>
        <v/>
      </c>
      <c r="X1658" s="36">
        <f>ROUND(IF(ISNA(IF($F$7=0,0,INDIRECT(W1660))),0,IF($F$7=0,0,INDIRECT(W1660))),0)</f>
        <v/>
      </c>
    </row>
    <row r="1659">
      <c r="B1659" s="86" t="n"/>
      <c r="C1659" s="22" t="n">
        <v>38279</v>
      </c>
      <c r="D1659" s="22" t="inlineStr">
        <is>
          <t>Уранова Л.И.</t>
        </is>
      </c>
      <c r="E1659" s="22" t="inlineStr">
        <is>
          <t>О жизнь, тебе я гимн слагаю</t>
        </is>
      </c>
      <c r="F1659" s="105">
        <f>ROUNDUP(N1661-(N1661/100*X1661),0)</f>
        <v/>
      </c>
      <c r="H1659" s="22" t="inlineStr">
        <is>
          <t>Дельфис</t>
        </is>
      </c>
      <c r="I1659" s="22" t="n">
        <v>2019</v>
      </c>
      <c r="J1659" s="75" t="inlineStr">
        <is>
          <t>9785933661108</t>
        </is>
      </c>
      <c r="K1659" s="75" t="inlineStr">
        <is>
          <t>Книги</t>
        </is>
      </c>
      <c r="L1659" s="22">
        <f>ROUND(100-(F1661/(M1661/100)),0)</f>
        <v/>
      </c>
      <c r="M1659" s="105" t="n">
        <v>831</v>
      </c>
      <c r="N1659" s="105" t="n">
        <v>723</v>
      </c>
      <c r="O1659" s="20" t="inlineStr">
        <is>
          <t>https://magic-kniga.ru/items/38279</t>
        </is>
      </c>
      <c r="Q1659" s="66" t="inlineStr">
        <is>
          <t>Мало</t>
        </is>
      </c>
      <c r="R1659" s="20" t="n">
        <v>5</v>
      </c>
      <c r="V1659" s="36">
        <f>MATCH(R1661,discounts!A:A)</f>
        <v/>
      </c>
      <c r="W1659" s="36">
        <f>ADDRESS(V1661,$F$7+1,,,"discounts")</f>
        <v/>
      </c>
      <c r="X1659" s="36">
        <f>ROUND(IF(ISNA(IF($F$7=0,0,INDIRECT(W1661))),0,IF($F$7=0,0,INDIRECT(W1661))),0)</f>
        <v/>
      </c>
    </row>
    <row r="1660">
      <c r="B1660" s="86" t="n"/>
      <c r="C1660" s="22" t="n">
        <v>38299</v>
      </c>
      <c r="D1660" s="22" t="inlineStr">
        <is>
          <t>Спиранде М.</t>
        </is>
      </c>
      <c r="E1660" s="22" t="inlineStr">
        <is>
          <t>Майндсерфинг. Техники осознанности для счастливой жизни</t>
        </is>
      </c>
      <c r="F1660" s="105">
        <f>ROUNDUP(N1662-(N1662/100*X1662),0)</f>
        <v/>
      </c>
      <c r="H1660" s="22" t="inlineStr">
        <is>
          <t>Эксмо пресс</t>
        </is>
      </c>
      <c r="I1660" s="22" t="n">
        <v>2018</v>
      </c>
      <c r="J1660" s="75" t="inlineStr">
        <is>
          <t>9785040912612</t>
        </is>
      </c>
      <c r="K1660" s="75" t="inlineStr">
        <is>
          <t>Книги</t>
        </is>
      </c>
      <c r="L1660" s="22">
        <f>ROUND(100-(F1662/(M1662/100)),0)</f>
        <v/>
      </c>
      <c r="M1660" s="105" t="n">
        <v>3831</v>
      </c>
      <c r="N1660" s="105" t="n">
        <v>3333</v>
      </c>
      <c r="O1660" s="20" t="inlineStr">
        <is>
          <t>https://magic-kniga.ru/items/38299</t>
        </is>
      </c>
      <c r="Q1660" s="66" t="inlineStr">
        <is>
          <t>Мало</t>
        </is>
      </c>
      <c r="R1660" s="20" t="n">
        <v>5</v>
      </c>
      <c r="V1660" s="36">
        <f>MATCH(R1662,discounts!A:A)</f>
        <v/>
      </c>
      <c r="W1660" s="36">
        <f>ADDRESS(V1662,$F$7+1,,,"discounts")</f>
        <v/>
      </c>
      <c r="X1660" s="36">
        <f>ROUND(IF(ISNA(IF($F$7=0,0,INDIRECT(W1662))),0,IF($F$7=0,0,INDIRECT(W1662))),0)</f>
        <v/>
      </c>
    </row>
    <row r="1661">
      <c r="B1661" s="86" t="n"/>
      <c r="C1661" s="22" t="n">
        <v>38563</v>
      </c>
      <c r="D1661" s="22" t="inlineStr">
        <is>
          <t>Васвани Д.П.</t>
        </is>
      </c>
      <c r="E1661" s="22" t="inlineStr">
        <is>
          <t>Делай правильный выбор</t>
        </is>
      </c>
      <c r="F1661" s="105">
        <f>ROUNDUP(N1663-(N1663/100*X1663),0)</f>
        <v/>
      </c>
      <c r="H1661" s="22" t="inlineStr">
        <is>
          <t>Весь</t>
        </is>
      </c>
      <c r="I1661" s="22" t="n">
        <v>2019</v>
      </c>
      <c r="J1661" s="75" t="inlineStr">
        <is>
          <t>9785957335542</t>
        </is>
      </c>
      <c r="K1661" s="75" t="inlineStr">
        <is>
          <t>Книги</t>
        </is>
      </c>
      <c r="L1661" s="22">
        <f>ROUND(100-(F1663/(M1663/100)),0)</f>
        <v/>
      </c>
      <c r="M1661" s="105" t="n">
        <v>850</v>
      </c>
      <c r="N1661" s="105" t="n">
        <v>740</v>
      </c>
      <c r="O1661" s="20" t="inlineStr">
        <is>
          <t>https://magic-kniga.ru/items/38563</t>
        </is>
      </c>
      <c r="Q1661" s="66" t="inlineStr">
        <is>
          <t>Мало</t>
        </is>
      </c>
      <c r="R1661" s="20" t="n">
        <v>3</v>
      </c>
      <c r="S1661" s="22" t="n">
        <v>16</v>
      </c>
      <c r="V1661" s="36">
        <f>MATCH(R1663,discounts!A:A)</f>
        <v/>
      </c>
      <c r="W1661" s="36">
        <f>ADDRESS(V1663,$F$7+1,,,"discounts")</f>
        <v/>
      </c>
      <c r="X1661" s="36">
        <f>ROUND(IF(ISNA(IF($F$7=0,0,INDIRECT(W1663))),0,IF($F$7=0,0,INDIRECT(W1663))),0)</f>
        <v/>
      </c>
    </row>
    <row r="1662" ht="15" customHeight="1">
      <c r="B1662" s="88" t="inlineStr">
        <is>
          <t>Общие работы по эзотерике</t>
        </is>
      </c>
    </row>
    <row r="1663">
      <c r="B1663" s="86" t="n"/>
      <c r="C1663" s="22" t="n">
        <v>36821</v>
      </c>
      <c r="D1663" s="22" t="inlineStr">
        <is>
          <t>Мегре Владимир</t>
        </is>
      </c>
      <c r="E1663" s="22" t="inlineStr">
        <is>
          <t>Пространство любви</t>
        </is>
      </c>
      <c r="F1663" s="105">
        <f>ROUNDUP(N1665-(N1665/100*X1665),0)</f>
        <v/>
      </c>
      <c r="H1663" s="22" t="inlineStr">
        <is>
          <t>Диля</t>
        </is>
      </c>
      <c r="I1663" s="22" t="n">
        <v>2019</v>
      </c>
      <c r="J1663" s="75" t="inlineStr">
        <is>
          <t>9785817400694</t>
        </is>
      </c>
      <c r="K1663" s="75" t="inlineStr">
        <is>
          <t>Книги</t>
        </is>
      </c>
      <c r="L1663" s="22">
        <f>ROUND(100-(F1665/(M1665/100)),0)</f>
        <v/>
      </c>
      <c r="M1663" s="105" t="n">
        <v>447</v>
      </c>
      <c r="N1663" s="105" t="n">
        <v>389</v>
      </c>
      <c r="O1663" s="20" t="inlineStr">
        <is>
          <t>https://magic-kniga.ru/items/36821</t>
        </is>
      </c>
      <c r="Q1663" s="66" t="inlineStr">
        <is>
          <t>Мало</t>
        </is>
      </c>
      <c r="R1663" s="20" t="n">
        <v>5</v>
      </c>
      <c r="V1663" s="36">
        <f>MATCH(R1665,discounts!A:A)</f>
        <v/>
      </c>
      <c r="W1663" s="36">
        <f>ADDRESS(V1665,$F$7+1,,,"discounts")</f>
        <v/>
      </c>
      <c r="X1663" s="36">
        <f>ROUND(IF(ISNA(IF($F$7=0,0,INDIRECT(W1665))),0,IF($F$7=0,0,INDIRECT(W1665))),0)</f>
        <v/>
      </c>
    </row>
    <row r="1664">
      <c r="B1664" s="86" t="n"/>
      <c r="C1664" s="22" t="n">
        <v>36924</v>
      </c>
      <c r="D1664" s="22" t="inlineStr">
        <is>
          <t>Неаполитанский C. М.</t>
        </is>
      </c>
      <c r="E1664" s="22" t="inlineStr">
        <is>
          <t>Искусство любви. Высочайшая цель, путь и награда</t>
        </is>
      </c>
      <c r="F1664" s="105">
        <f>ROUNDUP(N1666-(N1666/100*X1666),0)</f>
        <v/>
      </c>
      <c r="H1664" s="22" t="inlineStr">
        <is>
          <t>Амрита-русь</t>
        </is>
      </c>
      <c r="I1664" s="22" t="n">
        <v>2019</v>
      </c>
      <c r="J1664" s="75" t="inlineStr">
        <is>
          <t>9785413020395</t>
        </is>
      </c>
      <c r="K1664" s="75" t="inlineStr">
        <is>
          <t>Книги</t>
        </is>
      </c>
      <c r="L1664" s="22">
        <f>ROUND(100-(F1666/(M1666/100)),0)</f>
        <v/>
      </c>
      <c r="M1664" s="105" t="n">
        <v>350</v>
      </c>
      <c r="N1664" s="105" t="n">
        <v>305</v>
      </c>
      <c r="O1664" s="20" t="inlineStr">
        <is>
          <t>https://magic-kniga.ru/items/36924</t>
        </is>
      </c>
      <c r="Q1664" s="66" t="inlineStr">
        <is>
          <t>Мало</t>
        </is>
      </c>
      <c r="R1664" s="20" t="n">
        <v>5</v>
      </c>
      <c r="S1664" s="22" t="n">
        <v>16</v>
      </c>
      <c r="V1664" s="36">
        <f>MATCH(R1666,discounts!A:A)</f>
        <v/>
      </c>
      <c r="W1664" s="36">
        <f>ADDRESS(V1666,$F$7+1,,,"discounts")</f>
        <v/>
      </c>
      <c r="X1664" s="36">
        <f>ROUND(IF(ISNA(IF($F$7=0,0,INDIRECT(W1666))),0,IF($F$7=0,0,INDIRECT(W1666))),0)</f>
        <v/>
      </c>
    </row>
    <row r="1665">
      <c r="B1665" s="86" t="n"/>
      <c r="C1665" s="22" t="n">
        <v>37071</v>
      </c>
      <c r="D1665" s="22" t="inlineStr">
        <is>
          <t>Айзенк Ганс Юрген</t>
        </is>
      </c>
      <c r="E1665" s="22" t="inlineStr">
        <is>
          <t>Зигмунд Фрейд. Упадок и конец психоанализа</t>
        </is>
      </c>
      <c r="F1665" s="105">
        <f>ROUNDUP(N1667-(N1667/100*X1667),0)</f>
        <v/>
      </c>
      <c r="H1665" s="22" t="inlineStr">
        <is>
          <t>Ирби</t>
        </is>
      </c>
      <c r="I1665" s="22" t="n">
        <v>2019</v>
      </c>
      <c r="J1665" s="75" t="inlineStr">
        <is>
          <t>9785946730587</t>
        </is>
      </c>
      <c r="K1665" s="75" t="inlineStr">
        <is>
          <t>Книги</t>
        </is>
      </c>
      <c r="L1665" s="22">
        <f>ROUND(100-(F1667/(M1667/100)),0)</f>
        <v/>
      </c>
      <c r="M1665" s="105" t="n">
        <v>170</v>
      </c>
      <c r="N1665" s="105" t="n">
        <v>148</v>
      </c>
      <c r="O1665" s="20" t="inlineStr">
        <is>
          <t>https://magic-kniga.ru/items/37071</t>
        </is>
      </c>
      <c r="Q1665" s="66" t="inlineStr">
        <is>
          <t>Мало</t>
        </is>
      </c>
      <c r="R1665" s="20" t="n">
        <v>3</v>
      </c>
      <c r="V1665" s="36">
        <f>MATCH(R1667,discounts!A:A)</f>
        <v/>
      </c>
      <c r="W1665" s="36">
        <f>ADDRESS(V1667,$F$7+1,,,"discounts")</f>
        <v/>
      </c>
      <c r="X1665" s="36">
        <f>ROUND(IF(ISNA(IF($F$7=0,0,INDIRECT(W1667))),0,IF($F$7=0,0,INDIRECT(W1667))),0)</f>
        <v/>
      </c>
    </row>
    <row r="1666">
      <c r="B1666" s="86" t="n"/>
      <c r="C1666" s="22" t="n">
        <v>38239</v>
      </c>
      <c r="D1666" s="22" t="inlineStr">
        <is>
          <t>Доля Роман</t>
        </is>
      </c>
      <c r="E1666" s="22" t="inlineStr">
        <is>
          <t xml:space="preserve">Шахматы мироздания. Ключи выхода из игры                              </t>
        </is>
      </c>
      <c r="F1666" s="105">
        <f>ROUNDUP(N1668-(N1668/100*X1668),0)</f>
        <v/>
      </c>
      <c r="H1666" s="22" t="inlineStr">
        <is>
          <t>АСТ</t>
        </is>
      </c>
      <c r="I1666" s="22" t="n">
        <v>2018</v>
      </c>
      <c r="J1666" s="75" t="inlineStr">
        <is>
          <t>9785171060732</t>
        </is>
      </c>
      <c r="K1666" s="75" t="inlineStr">
        <is>
          <t>Книги</t>
        </is>
      </c>
      <c r="L1666" s="22">
        <f>ROUND(100-(F1668/(M1668/100)),0)</f>
        <v/>
      </c>
      <c r="M1666" s="105" t="n">
        <v>831</v>
      </c>
      <c r="N1666" s="105" t="n">
        <v>723</v>
      </c>
      <c r="O1666" s="20" t="inlineStr">
        <is>
          <t>https://magic-kniga.ru/items/38239</t>
        </is>
      </c>
      <c r="Q1666" s="66" t="inlineStr">
        <is>
          <t>Мало</t>
        </is>
      </c>
      <c r="R1666" s="20" t="n">
        <v>5</v>
      </c>
      <c r="V1666" s="36">
        <f>MATCH(R1668,discounts!A:A)</f>
        <v/>
      </c>
      <c r="W1666" s="36">
        <f>ADDRESS(V1668,$F$7+1,,,"discounts")</f>
        <v/>
      </c>
      <c r="X1666" s="36">
        <f>ROUND(IF(ISNA(IF($F$7=0,0,INDIRECT(W1668))),0,IF($F$7=0,0,INDIRECT(W1668))),0)</f>
        <v/>
      </c>
    </row>
    <row r="1667">
      <c r="B1667" s="86" t="n"/>
      <c r="C1667" s="22" t="n">
        <v>38240</v>
      </c>
      <c r="D1667" s="22" t="inlineStr">
        <is>
          <t>Сати Мата</t>
        </is>
      </c>
      <c r="E1667" s="22" t="inlineStr">
        <is>
          <t xml:space="preserve">Ступени к лучшей версии себя                                          </t>
        </is>
      </c>
      <c r="F1667" s="105">
        <f>ROUNDUP(N1669-(N1669/100*X1669),0)</f>
        <v/>
      </c>
      <c r="H1667" s="22" t="inlineStr">
        <is>
          <t>АСТ</t>
        </is>
      </c>
      <c r="I1667" s="22" t="n">
        <v>2018</v>
      </c>
      <c r="J1667" s="75" t="inlineStr">
        <is>
          <t>9785171094881</t>
        </is>
      </c>
      <c r="K1667" s="75" t="inlineStr">
        <is>
          <t>Книги</t>
        </is>
      </c>
      <c r="L1667" s="22">
        <f>ROUND(100-(F1669/(M1669/100)),0)</f>
        <v/>
      </c>
      <c r="M1667" s="105" t="n">
        <v>831</v>
      </c>
      <c r="N1667" s="105" t="n">
        <v>723</v>
      </c>
      <c r="O1667" s="20" t="inlineStr">
        <is>
          <t>https://magic-kniga.ru/items/38240</t>
        </is>
      </c>
      <c r="Q1667" s="66" t="inlineStr">
        <is>
          <t>Мало</t>
        </is>
      </c>
      <c r="R1667" s="20" t="n">
        <v>5</v>
      </c>
      <c r="V1667" s="36">
        <f>MATCH(R1669,discounts!A:A)</f>
        <v/>
      </c>
      <c r="W1667" s="36">
        <f>ADDRESS(V1669,$F$7+1,,,"discounts")</f>
        <v/>
      </c>
      <c r="X1667" s="36">
        <f>ROUND(IF(ISNA(IF($F$7=0,0,INDIRECT(W1669))),0,IF($F$7=0,0,INDIRECT(W1669))),0)</f>
        <v/>
      </c>
    </row>
    <row r="1668">
      <c r="B1668" s="86" t="n"/>
      <c r="C1668" s="22" t="n">
        <v>38279</v>
      </c>
      <c r="D1668" s="22" t="inlineStr">
        <is>
          <t>Уранова Л.И.</t>
        </is>
      </c>
      <c r="E1668" s="22" t="inlineStr">
        <is>
          <t>О жизнь, тебе я гимн слагаю</t>
        </is>
      </c>
      <c r="F1668" s="105">
        <f>ROUNDUP(N1670-(N1670/100*X1670),0)</f>
        <v/>
      </c>
      <c r="H1668" s="22" t="inlineStr">
        <is>
          <t>Дельфис</t>
        </is>
      </c>
      <c r="I1668" s="22" t="n">
        <v>2019</v>
      </c>
      <c r="J1668" s="75" t="inlineStr">
        <is>
          <t>9785933661108</t>
        </is>
      </c>
      <c r="K1668" s="75" t="inlineStr">
        <is>
          <t>Книги</t>
        </is>
      </c>
      <c r="L1668" s="22">
        <f>ROUND(100-(F1670/(M1670/100)),0)</f>
        <v/>
      </c>
      <c r="M1668" s="105" t="n">
        <v>831</v>
      </c>
      <c r="N1668" s="105" t="n">
        <v>723</v>
      </c>
      <c r="O1668" s="20" t="inlineStr">
        <is>
          <t>https://magic-kniga.ru/items/38279</t>
        </is>
      </c>
      <c r="Q1668" s="66" t="inlineStr">
        <is>
          <t>Мало</t>
        </is>
      </c>
      <c r="R1668" s="20" t="n">
        <v>5</v>
      </c>
      <c r="V1668" s="36">
        <f>MATCH(R1670,discounts!A:A)</f>
        <v/>
      </c>
      <c r="W1668" s="36">
        <f>ADDRESS(V1670,$F$7+1,,,"discounts")</f>
        <v/>
      </c>
      <c r="X1668" s="36">
        <f>ROUND(IF(ISNA(IF($F$7=0,0,INDIRECT(W1670))),0,IF($F$7=0,0,INDIRECT(W1670))),0)</f>
        <v/>
      </c>
    </row>
    <row r="1669">
      <c r="B1669" s="86" t="n"/>
      <c r="C1669" s="22" t="n">
        <v>38609</v>
      </c>
      <c r="D1669" s="22" t="inlineStr">
        <is>
          <t>Лесовикова Елена</t>
        </is>
      </c>
      <c r="E1669" s="22" t="inlineStr">
        <is>
          <t xml:space="preserve">Места тайны. Дверь в неизведанное                                     </t>
        </is>
      </c>
      <c r="F1669" s="105">
        <f>ROUNDUP(N1671-(N1671/100*X1671),0)</f>
        <v/>
      </c>
      <c r="H1669" s="22" t="inlineStr">
        <is>
          <t>Клуб семейного досуга</t>
        </is>
      </c>
      <c r="I1669" s="22" t="n">
        <v>2019</v>
      </c>
      <c r="J1669" s="75" t="inlineStr">
        <is>
          <t>9786171259195</t>
        </is>
      </c>
      <c r="K1669" s="75" t="inlineStr">
        <is>
          <t>Книги</t>
        </is>
      </c>
      <c r="L1669" s="22">
        <f>ROUND(100-(F1671/(M1671/100)),0)</f>
        <v/>
      </c>
      <c r="M1669" s="105" t="n">
        <v>654</v>
      </c>
      <c r="N1669" s="105" t="n">
        <v>569</v>
      </c>
      <c r="O1669" s="20" t="inlineStr">
        <is>
          <t>https://magic-kniga.ru/items/38609</t>
        </is>
      </c>
      <c r="Q1669" s="66" t="inlineStr">
        <is>
          <t>Мало</t>
        </is>
      </c>
      <c r="R1669" s="20" t="n">
        <v>5</v>
      </c>
      <c r="V1669" s="36">
        <f>MATCH(R1671,discounts!A:A)</f>
        <v/>
      </c>
      <c r="W1669" s="36">
        <f>ADDRESS(V1671,$F$7+1,,,"discounts")</f>
        <v/>
      </c>
      <c r="X1669" s="36">
        <f>ROUND(IF(ISNA(IF($F$7=0,0,INDIRECT(W1671))),0,IF($F$7=0,0,INDIRECT(W1671))),0)</f>
        <v/>
      </c>
    </row>
    <row r="1670">
      <c r="B1670" s="86" t="n"/>
      <c r="C1670" s="22" t="n">
        <v>38626</v>
      </c>
      <c r="D1670" s="22" t="inlineStr">
        <is>
          <t>Подольский Юрий</t>
        </is>
      </c>
      <c r="E1670" s="22" t="inlineStr">
        <is>
          <t xml:space="preserve">Мистика катастроф                                                     </t>
        </is>
      </c>
      <c r="F1670" s="105">
        <f>ROUNDUP(N1672-(N1672/100*X1672),0)</f>
        <v/>
      </c>
      <c r="H1670" s="22" t="inlineStr">
        <is>
          <t>Клуб семейного досуга</t>
        </is>
      </c>
      <c r="I1670" s="22" t="n">
        <v>2019</v>
      </c>
      <c r="J1670" s="75" t="inlineStr">
        <is>
          <t>9786171268869</t>
        </is>
      </c>
      <c r="K1670" s="75" t="inlineStr">
        <is>
          <t>Книги</t>
        </is>
      </c>
      <c r="L1670" s="22">
        <f>ROUND(100-(F1672/(M1672/100)),0)</f>
        <v/>
      </c>
      <c r="M1670" s="105" t="n">
        <v>315</v>
      </c>
      <c r="N1670" s="105" t="n">
        <v>275</v>
      </c>
      <c r="O1670" s="20" t="inlineStr">
        <is>
          <t>https://magic-kniga.ru/items/38626</t>
        </is>
      </c>
      <c r="Q1670" s="66" t="inlineStr">
        <is>
          <t>Мало</t>
        </is>
      </c>
      <c r="R1670" s="20" t="n">
        <v>5</v>
      </c>
      <c r="V1670" s="36">
        <f>MATCH(R1672,discounts!A:A)</f>
        <v/>
      </c>
      <c r="W1670" s="36">
        <f>ADDRESS(V1672,$F$7+1,,,"discounts")</f>
        <v/>
      </c>
      <c r="X1670" s="36">
        <f>ROUND(IF(ISNA(IF($F$7=0,0,INDIRECT(W1672))),0,IF($F$7=0,0,INDIRECT(W1672))),0)</f>
        <v/>
      </c>
    </row>
    <row r="1671">
      <c r="B1671" s="86" t="n"/>
      <c r="C1671" s="22" t="n">
        <v>38630</v>
      </c>
      <c r="D1671" s="22" t="inlineStr">
        <is>
          <t>Сикачина Наталия</t>
        </is>
      </c>
      <c r="E1671" s="22" t="inlineStr">
        <is>
          <t xml:space="preserve">За пределами познаваемого. Таинственные ритуальные практики           </t>
        </is>
      </c>
      <c r="F1671" s="105">
        <f>ROUNDUP(N1673-(N1673/100*X1673),0)</f>
        <v/>
      </c>
      <c r="H1671" s="22" t="inlineStr">
        <is>
          <t>Клуб семейного досуга</t>
        </is>
      </c>
      <c r="I1671" s="22" t="n">
        <v>2019</v>
      </c>
      <c r="J1671" s="75" t="inlineStr">
        <is>
          <t>9786171268401</t>
        </is>
      </c>
      <c r="K1671" s="75" t="inlineStr">
        <is>
          <t>Книги</t>
        </is>
      </c>
      <c r="L1671" s="22">
        <f>ROUND(100-(F1673/(M1673/100)),0)</f>
        <v/>
      </c>
      <c r="M1671" s="105" t="n">
        <v>915</v>
      </c>
      <c r="N1671" s="105" t="n">
        <v>797</v>
      </c>
      <c r="O1671" s="20" t="inlineStr">
        <is>
          <t>https://magic-kniga.ru/items/38630</t>
        </is>
      </c>
      <c r="Q1671" s="66" t="inlineStr">
        <is>
          <t>Мало</t>
        </is>
      </c>
      <c r="R1671" s="20" t="n">
        <v>5</v>
      </c>
      <c r="V1671" s="36">
        <f>MATCH(R1673,discounts!A:A)</f>
        <v/>
      </c>
      <c r="W1671" s="36">
        <f>ADDRESS(V1673,$F$7+1,,,"discounts")</f>
        <v/>
      </c>
      <c r="X1671" s="36">
        <f>ROUND(IF(ISNA(IF($F$7=0,0,INDIRECT(W1673))),0,IF($F$7=0,0,INDIRECT(W1673))),0)</f>
        <v/>
      </c>
    </row>
    <row r="1672">
      <c r="B1672" s="86" t="n"/>
      <c r="C1672" s="22" t="n">
        <v>38706</v>
      </c>
      <c r="D1672" s="22" t="inlineStr">
        <is>
          <t>Данилова Елизавета</t>
        </is>
      </c>
      <c r="E1672" s="22" t="inlineStr">
        <is>
          <t>Имя и судьба</t>
        </is>
      </c>
      <c r="F1672" s="105">
        <f>ROUNDUP(N1674-(N1674/100*X1674),0)</f>
        <v/>
      </c>
      <c r="H1672" s="22" t="inlineStr">
        <is>
          <t>Т8 RUGRAM</t>
        </is>
      </c>
      <c r="I1672" s="22" t="n">
        <v>2020</v>
      </c>
      <c r="J1672" s="75" t="inlineStr">
        <is>
          <t>9785517014245</t>
        </is>
      </c>
      <c r="K1672" s="75" t="inlineStr">
        <is>
          <t>Книги</t>
        </is>
      </c>
      <c r="L1672" s="22">
        <f>ROUND(100-(F1674/(M1674/100)),0)</f>
        <v/>
      </c>
      <c r="M1672" s="105" t="n">
        <v>811</v>
      </c>
      <c r="N1672" s="105" t="n">
        <v>706</v>
      </c>
      <c r="O1672" s="20" t="inlineStr">
        <is>
          <t>https://magic-kniga.ru/items/38706</t>
        </is>
      </c>
      <c r="Q1672" s="66" t="inlineStr">
        <is>
          <t>Мало</t>
        </is>
      </c>
      <c r="R1672" s="20" t="n">
        <v>5</v>
      </c>
      <c r="V1672" s="36">
        <f>MATCH(R1674,discounts!A:A)</f>
        <v/>
      </c>
      <c r="W1672" s="36">
        <f>ADDRESS(V1674,$F$7+1,,,"discounts")</f>
        <v/>
      </c>
      <c r="X1672" s="36">
        <f>ROUND(IF(ISNA(IF($F$7=0,0,INDIRECT(W1674))),0,IF($F$7=0,0,INDIRECT(W1674))),0)</f>
        <v/>
      </c>
    </row>
    <row r="1673">
      <c r="B1673" s="86" t="n"/>
      <c r="C1673" s="22" t="n">
        <v>29970</v>
      </c>
      <c r="D1673" s="22" t="inlineStr">
        <is>
          <t>Резник Людмила</t>
        </is>
      </c>
      <c r="E1673" s="22" t="inlineStr">
        <is>
          <t>Корневой источник</t>
        </is>
      </c>
      <c r="F1673" s="105">
        <f>ROUNDUP(N1675-(N1675/100*X1675),0)</f>
        <v/>
      </c>
      <c r="H1673" s="22" t="inlineStr">
        <is>
          <t>Неопалимая Купина</t>
        </is>
      </c>
      <c r="I1673" s="22" t="n">
        <v>2014</v>
      </c>
      <c r="J1673" s="75" t="inlineStr">
        <is>
          <t>9785990572904</t>
        </is>
      </c>
      <c r="K1673" s="75" t="inlineStr">
        <is>
          <t>Книги</t>
        </is>
      </c>
      <c r="L1673" s="22">
        <f>ROUND(100-(F1675/(M1675/100)),0)</f>
        <v/>
      </c>
      <c r="M1673" s="105" t="n">
        <v>292</v>
      </c>
      <c r="N1673" s="105" t="n">
        <v>255</v>
      </c>
      <c r="O1673" s="20" t="inlineStr">
        <is>
          <t>https://magic-kniga.ru/items/29970</t>
        </is>
      </c>
      <c r="Q1673" s="66" t="inlineStr">
        <is>
          <t>Мало</t>
        </is>
      </c>
      <c r="R1673" s="20" t="n">
        <v>9</v>
      </c>
      <c r="V1673" s="36">
        <f>MATCH(R1675,discounts!A:A)</f>
        <v/>
      </c>
      <c r="W1673" s="36">
        <f>ADDRESS(V1675,$F$7+1,,,"discounts")</f>
        <v/>
      </c>
      <c r="X1673" s="36">
        <f>ROUND(IF(ISNA(IF($F$7=0,0,INDIRECT(W1675))),0,IF($F$7=0,0,INDIRECT(W1675))),0)</f>
        <v/>
      </c>
    </row>
    <row r="1674">
      <c r="B1674" s="86" t="n"/>
      <c r="C1674" s="22" t="n">
        <v>30047</v>
      </c>
      <c r="D1674" s="22" t="inlineStr">
        <is>
          <t>Блаво Рушель</t>
        </is>
      </c>
      <c r="E1674" s="22" t="inlineStr">
        <is>
          <t>Сила духа. Истории-мотиваторы о великих российских спортсменах</t>
        </is>
      </c>
      <c r="F1674" s="105">
        <f>ROUNDUP(N1676-(N1676/100*X1676),0)</f>
        <v/>
      </c>
      <c r="H1674" s="22" t="inlineStr">
        <is>
          <t>Эксмо пресс</t>
        </is>
      </c>
      <c r="I1674" s="22" t="n">
        <v>2016</v>
      </c>
      <c r="J1674" s="75" t="inlineStr">
        <is>
          <t>9785699906260</t>
        </is>
      </c>
      <c r="K1674" s="75" t="inlineStr">
        <is>
          <t>Книги</t>
        </is>
      </c>
      <c r="L1674" s="22">
        <f>ROUND(100-(F1676/(M1676/100)),0)</f>
        <v/>
      </c>
      <c r="M1674" s="105" t="n">
        <v>287</v>
      </c>
      <c r="N1674" s="105" t="n">
        <v>250</v>
      </c>
      <c r="O1674" s="20" t="inlineStr">
        <is>
          <t>https://magic-kniga.ru/items/30047</t>
        </is>
      </c>
      <c r="Q1674" s="66" t="inlineStr">
        <is>
          <t>Мало</t>
        </is>
      </c>
      <c r="R1674" s="20" t="n">
        <v>5</v>
      </c>
      <c r="V1674" s="36">
        <f>MATCH(R1676,discounts!A:A)</f>
        <v/>
      </c>
      <c r="W1674" s="36">
        <f>ADDRESS(V1676,$F$7+1,,,"discounts")</f>
        <v/>
      </c>
      <c r="X1674" s="36">
        <f>ROUND(IF(ISNA(IF($F$7=0,0,INDIRECT(W1676))),0,IF($F$7=0,0,INDIRECT(W1676))),0)</f>
        <v/>
      </c>
    </row>
    <row r="1675">
      <c r="B1675" s="86" t="n"/>
      <c r="C1675" s="22" t="n">
        <v>30330</v>
      </c>
      <c r="D1675" s="22" t="inlineStr">
        <is>
          <t>Брандрет Джайлз</t>
        </is>
      </c>
      <c r="E1675" s="22" t="inlineStr">
        <is>
          <t>7 секретов счастья Путь оптимиста</t>
        </is>
      </c>
      <c r="F1675" s="105">
        <f>ROUNDUP(N1677-(N1677/100*X1677),0)</f>
        <v/>
      </c>
      <c r="H1675" s="22" t="inlineStr">
        <is>
          <t>Центрполиграф</t>
        </is>
      </c>
      <c r="I1675" s="22" t="n">
        <v>2014</v>
      </c>
      <c r="J1675" s="75" t="inlineStr">
        <is>
          <t>9785227053879</t>
        </is>
      </c>
      <c r="K1675" s="75" t="inlineStr">
        <is>
          <t>Книги</t>
        </is>
      </c>
      <c r="L1675" s="22">
        <f>ROUND(100-(F1677/(M1677/100)),0)</f>
        <v/>
      </c>
      <c r="M1675" s="105" t="n">
        <v>1600</v>
      </c>
      <c r="N1675" s="105" t="n">
        <v>1392</v>
      </c>
      <c r="O1675" s="20" t="inlineStr">
        <is>
          <t>https://magic-kniga.ru/items/30330</t>
        </is>
      </c>
      <c r="Q1675" s="66" t="inlineStr">
        <is>
          <t>Мало</t>
        </is>
      </c>
      <c r="R1675" s="20" t="n">
        <v>5</v>
      </c>
      <c r="V1675" s="36">
        <f>MATCH(R1677,discounts!A:A)</f>
        <v/>
      </c>
      <c r="W1675" s="36">
        <f>ADDRESS(V1677,$F$7+1,,,"discounts")</f>
        <v/>
      </c>
      <c r="X1675" s="36">
        <f>ROUND(IF(ISNA(IF($F$7=0,0,INDIRECT(W1677))),0,IF($F$7=0,0,INDIRECT(W1677))),0)</f>
        <v/>
      </c>
    </row>
    <row r="1676">
      <c r="B1676" s="86" t="n"/>
      <c r="C1676" s="22" t="n">
        <v>30356</v>
      </c>
      <c r="D1676" s="22" t="inlineStr">
        <is>
          <t>Неаполитанский C. М.</t>
        </is>
      </c>
      <c r="E1676" s="22" t="inlineStr">
        <is>
          <t>Сакральная архитектура мира</t>
        </is>
      </c>
      <c r="F1676" s="105">
        <f>ROUNDUP(N1678-(N1678/100*X1678),0)</f>
        <v/>
      </c>
      <c r="H1676" s="22" t="inlineStr">
        <is>
          <t>Амрита-русь</t>
        </is>
      </c>
      <c r="I1676" s="22" t="n">
        <v>2013</v>
      </c>
      <c r="J1676" s="75" t="inlineStr">
        <is>
          <t>9785906304636</t>
        </is>
      </c>
      <c r="K1676" s="75" t="inlineStr">
        <is>
          <t>Книги</t>
        </is>
      </c>
      <c r="L1676" s="22">
        <f>ROUND(100-(F1678/(M1678/100)),0)</f>
        <v/>
      </c>
      <c r="M1676" s="105" t="n">
        <v>1072</v>
      </c>
      <c r="N1676" s="105" t="n">
        <v>933</v>
      </c>
      <c r="O1676" s="20" t="inlineStr">
        <is>
          <t>https://magic-kniga.ru/items/30356</t>
        </is>
      </c>
      <c r="Q1676" s="66" t="inlineStr">
        <is>
          <t>Мало</t>
        </is>
      </c>
      <c r="R1676" s="20" t="n">
        <v>7</v>
      </c>
      <c r="V1676" s="36">
        <f>MATCH(R1678,discounts!A:A)</f>
        <v/>
      </c>
      <c r="W1676" s="36">
        <f>ADDRESS(V1678,$F$7+1,,,"discounts")</f>
        <v/>
      </c>
      <c r="X1676" s="36">
        <f>ROUND(IF(ISNA(IF($F$7=0,0,INDIRECT(W1678))),0,IF($F$7=0,0,INDIRECT(W1678))),0)</f>
        <v/>
      </c>
    </row>
    <row r="1677">
      <c r="B1677" s="86" t="n"/>
      <c r="C1677" s="22" t="n">
        <v>30770</v>
      </c>
      <c r="D1677" s="22" t="inlineStr">
        <is>
          <t>Лобков Денис</t>
        </is>
      </c>
      <c r="E1677" s="22" t="inlineStr">
        <is>
          <t>Мистика в жизни великих людей</t>
        </is>
      </c>
      <c r="F1677" s="105">
        <f>ROUNDUP(N1679-(N1679/100*X1679),0)</f>
        <v/>
      </c>
      <c r="H1677" s="22" t="inlineStr">
        <is>
          <t>Т8 RUGRAM</t>
        </is>
      </c>
      <c r="I1677" s="22" t="n">
        <v>2017</v>
      </c>
      <c r="J1677" s="75" t="inlineStr">
        <is>
          <t>9785386112752</t>
        </is>
      </c>
      <c r="K1677" s="75" t="inlineStr">
        <is>
          <t>Книги</t>
        </is>
      </c>
      <c r="L1677" s="22">
        <f>ROUND(100-(F1679/(M1679/100)),0)</f>
        <v/>
      </c>
      <c r="M1677" s="105" t="n">
        <v>2123</v>
      </c>
      <c r="N1677" s="105" t="n">
        <v>1848</v>
      </c>
      <c r="O1677" s="20" t="inlineStr">
        <is>
          <t>https://magic-kniga.ru/items/30770</t>
        </is>
      </c>
      <c r="Q1677" s="66" t="inlineStr">
        <is>
          <t>Мало</t>
        </is>
      </c>
      <c r="R1677" s="20" t="n">
        <v>5</v>
      </c>
      <c r="V1677" s="36">
        <f>MATCH(R1679,discounts!A:A)</f>
        <v/>
      </c>
      <c r="W1677" s="36">
        <f>ADDRESS(V1679,$F$7+1,,,"discounts")</f>
        <v/>
      </c>
      <c r="X1677" s="36">
        <f>ROUND(IF(ISNA(IF($F$7=0,0,INDIRECT(W1679))),0,IF($F$7=0,0,INDIRECT(W1679))),0)</f>
        <v/>
      </c>
    </row>
    <row r="1678">
      <c r="B1678" s="86" t="n"/>
      <c r="C1678" s="22" t="n">
        <v>30968</v>
      </c>
      <c r="E1678" s="22" t="inlineStr">
        <is>
          <t>Паранормальные возможности</t>
        </is>
      </c>
      <c r="F1678" s="105">
        <f>ROUNDUP(N1680-(N1680/100*X1680),0)</f>
        <v/>
      </c>
      <c r="H1678" s="22" t="inlineStr">
        <is>
          <t>Т8 RUGRAM</t>
        </is>
      </c>
      <c r="I1678" s="22" t="n">
        <v>2017</v>
      </c>
      <c r="J1678" s="75" t="inlineStr">
        <is>
          <t>9785521056118</t>
        </is>
      </c>
      <c r="K1678" s="75" t="inlineStr">
        <is>
          <t>Книги</t>
        </is>
      </c>
      <c r="L1678" s="22">
        <f>ROUND(100-(F1680/(M1680/100)),0)</f>
        <v/>
      </c>
      <c r="M1678" s="105" t="n">
        <v>956</v>
      </c>
      <c r="N1678" s="105" t="n">
        <v>832</v>
      </c>
      <c r="O1678" s="20" t="inlineStr">
        <is>
          <t>https://magic-kniga.ru/items/30968</t>
        </is>
      </c>
      <c r="Q1678" s="66" t="inlineStr">
        <is>
          <t>Мало</t>
        </is>
      </c>
      <c r="R1678" s="20" t="n">
        <v>5</v>
      </c>
      <c r="V1678" s="36">
        <f>MATCH(R1680,discounts!A:A)</f>
        <v/>
      </c>
      <c r="W1678" s="36">
        <f>ADDRESS(V1680,$F$7+1,,,"discounts")</f>
        <v/>
      </c>
      <c r="X1678" s="36">
        <f>ROUND(IF(ISNA(IF($F$7=0,0,INDIRECT(W1680))),0,IF($F$7=0,0,INDIRECT(W1680))),0)</f>
        <v/>
      </c>
    </row>
    <row r="1679">
      <c r="B1679" s="86" t="n"/>
      <c r="C1679" s="22" t="n">
        <v>31135</v>
      </c>
      <c r="D1679" s="22" t="inlineStr">
        <is>
          <t>Романов С.</t>
        </is>
      </c>
      <c r="E1679" s="22" t="inlineStr">
        <is>
          <t>Книга Атлантиды</t>
        </is>
      </c>
      <c r="F1679" s="105">
        <f>ROUNDUP(N1681-(N1681/100*X1681),0)</f>
        <v/>
      </c>
      <c r="H1679" s="22" t="inlineStr">
        <is>
          <t>Пальмира</t>
        </is>
      </c>
      <c r="I1679" s="22" t="n">
        <v>2017</v>
      </c>
      <c r="J1679" s="75" t="inlineStr">
        <is>
          <t>9785521002627</t>
        </is>
      </c>
      <c r="K1679" s="75" t="inlineStr">
        <is>
          <t>Книги</t>
        </is>
      </c>
      <c r="L1679" s="22">
        <f>ROUND(100-(F1681/(M1681/100)),0)</f>
        <v/>
      </c>
      <c r="M1679" s="105" t="n">
        <v>288</v>
      </c>
      <c r="N1679" s="105" t="n">
        <v>251</v>
      </c>
      <c r="O1679" s="20" t="inlineStr">
        <is>
          <t>https://magic-kniga.ru/items/31135</t>
        </is>
      </c>
      <c r="Q1679" s="66" t="inlineStr">
        <is>
          <t>Мало</t>
        </is>
      </c>
      <c r="R1679" s="20" t="n">
        <v>5</v>
      </c>
      <c r="V1679" s="36">
        <f>MATCH(R1681,discounts!A:A)</f>
        <v/>
      </c>
      <c r="W1679" s="36">
        <f>ADDRESS(V1681,$F$7+1,,,"discounts")</f>
        <v/>
      </c>
      <c r="X1679" s="36">
        <f>ROUND(IF(ISNA(IF($F$7=0,0,INDIRECT(W1681))),0,IF($F$7=0,0,INDIRECT(W1681))),0)</f>
        <v/>
      </c>
    </row>
    <row r="1680">
      <c r="B1680" s="86" t="n"/>
      <c r="C1680" s="22" t="n">
        <v>31182</v>
      </c>
      <c r="D1680" s="22" t="inlineStr">
        <is>
          <t>Амурский Павел</t>
        </is>
      </c>
      <c r="E1680" s="22" t="inlineStr">
        <is>
          <t>Ваша жизнь, или в поисках настоящей любви. Книга первая</t>
        </is>
      </c>
      <c r="F1680" s="105">
        <f>ROUNDUP(N1682-(N1682/100*X1682),0)</f>
        <v/>
      </c>
      <c r="H1680" s="22" t="inlineStr">
        <is>
          <t>Амрита-русь</t>
        </is>
      </c>
      <c r="I1680" s="22" t="n">
        <v>2018</v>
      </c>
      <c r="J1680" s="75" t="inlineStr">
        <is>
          <t>9785413017555</t>
        </is>
      </c>
      <c r="K1680" s="75" t="inlineStr">
        <is>
          <t>Книги</t>
        </is>
      </c>
      <c r="L1680" s="22">
        <f>ROUND(100-(F1682/(M1682/100)),0)</f>
        <v/>
      </c>
      <c r="M1680" s="105" t="n">
        <v>1142</v>
      </c>
      <c r="N1680" s="105" t="n">
        <v>994</v>
      </c>
      <c r="O1680" s="20" t="inlineStr">
        <is>
          <t>https://magic-kniga.ru/items/31182</t>
        </is>
      </c>
      <c r="Q1680" s="66" t="inlineStr">
        <is>
          <t>Мало</t>
        </is>
      </c>
      <c r="R1680" s="20" t="n">
        <v>2</v>
      </c>
      <c r="V1680" s="36">
        <f>MATCH(R1682,discounts!A:A)</f>
        <v/>
      </c>
      <c r="W1680" s="36">
        <f>ADDRESS(V1682,$F$7+1,,,"discounts")</f>
        <v/>
      </c>
      <c r="X1680" s="36">
        <f>ROUND(IF(ISNA(IF($F$7=0,0,INDIRECT(W1682))),0,IF($F$7=0,0,INDIRECT(W1682))),0)</f>
        <v/>
      </c>
    </row>
    <row r="1681">
      <c r="B1681" s="86" t="n"/>
      <c r="C1681" s="22" t="n">
        <v>31329</v>
      </c>
      <c r="D1681" s="22" t="inlineStr">
        <is>
          <t>Лемешко Алиса</t>
        </is>
      </c>
      <c r="E1681" s="22" t="inlineStr">
        <is>
          <t>Бабушкины рецепты или как встретить свою любовь и создать семью. Книга 4</t>
        </is>
      </c>
      <c r="F1681" s="105">
        <f>ROUNDUP(N1683-(N1683/100*X1683),0)</f>
        <v/>
      </c>
      <c r="H1681" s="22" t="inlineStr">
        <is>
          <t>Велигор</t>
        </is>
      </c>
      <c r="I1681" s="22" t="n">
        <v>2018</v>
      </c>
      <c r="J1681" s="75" t="inlineStr">
        <is>
          <t>9785888755389</t>
        </is>
      </c>
      <c r="K1681" s="75" t="inlineStr">
        <is>
          <t>Книги</t>
        </is>
      </c>
      <c r="L1681" s="22">
        <f>ROUND(100-(F1683/(M1683/100)),0)</f>
        <v/>
      </c>
      <c r="M1681" s="105" t="n">
        <v>972</v>
      </c>
      <c r="N1681" s="105" t="n">
        <v>846</v>
      </c>
      <c r="O1681" s="20" t="inlineStr">
        <is>
          <t>https://magic-kniga.ru/items/31329</t>
        </is>
      </c>
      <c r="Q1681" s="66" t="inlineStr">
        <is>
          <t>Мало</t>
        </is>
      </c>
      <c r="R1681" s="20" t="n">
        <v>6</v>
      </c>
      <c r="V1681" s="36">
        <f>MATCH(R1683,discounts!A:A)</f>
        <v/>
      </c>
      <c r="W1681" s="36">
        <f>ADDRESS(V1683,$F$7+1,,,"discounts")</f>
        <v/>
      </c>
      <c r="X1681" s="36">
        <f>ROUND(IF(ISNA(IF($F$7=0,0,INDIRECT(W1683))),0,IF($F$7=0,0,INDIRECT(W1683))),0)</f>
        <v/>
      </c>
    </row>
    <row r="1682">
      <c r="B1682" s="86" t="n"/>
      <c r="C1682" s="22" t="n">
        <v>31340</v>
      </c>
      <c r="D1682" s="22" t="inlineStr">
        <is>
          <t>Гильмуллина Лада</t>
        </is>
      </c>
      <c r="E1682" s="22" t="inlineStr">
        <is>
          <t>50 самых знаменитых приведений</t>
        </is>
      </c>
      <c r="F1682" s="105">
        <f>ROUNDUP(N1684-(N1684/100*X1684),0)</f>
        <v/>
      </c>
      <c r="H1682" s="22" t="inlineStr">
        <is>
          <t>Т8 RUGRAM</t>
        </is>
      </c>
      <c r="I1682" s="22" t="n">
        <v>2017</v>
      </c>
      <c r="J1682" s="75" t="inlineStr">
        <is>
          <t>9785386111748</t>
        </is>
      </c>
      <c r="K1682" s="75" t="inlineStr">
        <is>
          <t>Книги</t>
        </is>
      </c>
      <c r="L1682" s="22">
        <f>ROUND(100-(F1684/(M1684/100)),0)</f>
        <v/>
      </c>
      <c r="M1682" s="105" t="n">
        <v>790</v>
      </c>
      <c r="N1682" s="105" t="n">
        <v>688</v>
      </c>
      <c r="O1682" s="20" t="inlineStr">
        <is>
          <t>https://magic-kniga.ru/items/31340</t>
        </is>
      </c>
      <c r="Q1682" s="66" t="inlineStr">
        <is>
          <t>Мало</t>
        </is>
      </c>
      <c r="R1682" s="20" t="n">
        <v>5</v>
      </c>
      <c r="V1682" s="36">
        <f>MATCH(R1684,discounts!A:A)</f>
        <v/>
      </c>
      <c r="W1682" s="36">
        <f>ADDRESS(V1684,$F$7+1,,,"discounts")</f>
        <v/>
      </c>
      <c r="X1682" s="36">
        <f>ROUND(IF(ISNA(IF($F$7=0,0,INDIRECT(W1684))),0,IF($F$7=0,0,INDIRECT(W1684))),0)</f>
        <v/>
      </c>
    </row>
    <row r="1683">
      <c r="B1683" s="86" t="n"/>
      <c r="C1683" s="22" t="n">
        <v>31604</v>
      </c>
      <c r="E1683" s="22" t="inlineStr">
        <is>
          <t>Как выжить после смерти</t>
        </is>
      </c>
      <c r="F1683" s="105">
        <f>ROUNDUP(N1685-(N1685/100*X1685),0)</f>
        <v/>
      </c>
      <c r="H1683" s="22" t="inlineStr">
        <is>
          <t>Т8 RUGRAM</t>
        </is>
      </c>
      <c r="I1683" s="22" t="n">
        <v>2017</v>
      </c>
      <c r="J1683" s="75" t="inlineStr">
        <is>
          <t>9785521056187</t>
        </is>
      </c>
      <c r="K1683" s="75" t="inlineStr">
        <is>
          <t>Книги</t>
        </is>
      </c>
      <c r="L1683" s="22">
        <f>ROUND(100-(F1685/(M1685/100)),0)</f>
        <v/>
      </c>
      <c r="M1683" s="105" t="n">
        <v>455</v>
      </c>
      <c r="N1683" s="105" t="n">
        <v>396</v>
      </c>
      <c r="O1683" s="20" t="inlineStr">
        <is>
          <t>https://magic-kniga.ru/items/31604</t>
        </is>
      </c>
      <c r="Q1683" s="66" t="inlineStr">
        <is>
          <t>Мало</t>
        </is>
      </c>
      <c r="R1683" s="20" t="n">
        <v>5</v>
      </c>
      <c r="V1683" s="36">
        <f>MATCH(R1685,discounts!A:A)</f>
        <v/>
      </c>
      <c r="W1683" s="36">
        <f>ADDRESS(V1685,$F$7+1,,,"discounts")</f>
        <v/>
      </c>
      <c r="X1683" s="36">
        <f>ROUND(IF(ISNA(IF($F$7=0,0,INDIRECT(W1685))),0,IF($F$7=0,0,INDIRECT(W1685))),0)</f>
        <v/>
      </c>
    </row>
    <row r="1684">
      <c r="B1684" s="86" t="n"/>
      <c r="C1684" s="22" t="n">
        <v>31606</v>
      </c>
      <c r="D1684" s="22" t="inlineStr">
        <is>
          <t>Ницше Фридрих</t>
        </is>
      </c>
      <c r="E1684" s="22" t="inlineStr">
        <is>
          <t>По ту сторону добра и зла</t>
        </is>
      </c>
      <c r="F1684" s="105">
        <f>ROUNDUP(N1686-(N1686/100*X1686),0)</f>
        <v/>
      </c>
      <c r="H1684" s="22" t="inlineStr">
        <is>
          <t>Россия</t>
        </is>
      </c>
      <c r="I1684" s="22" t="n">
        <v>2016</v>
      </c>
      <c r="J1684" s="75" t="inlineStr">
        <is>
          <t>9785519495691</t>
        </is>
      </c>
      <c r="K1684" s="75" t="inlineStr">
        <is>
          <t>Книги</t>
        </is>
      </c>
      <c r="L1684" s="22">
        <f>ROUND(100-(F1686/(M1686/100)),0)</f>
        <v/>
      </c>
      <c r="M1684" s="105" t="n">
        <v>455</v>
      </c>
      <c r="N1684" s="105" t="n">
        <v>396</v>
      </c>
      <c r="O1684" s="20" t="inlineStr">
        <is>
          <t>https://magic-kniga.ru/items/31606</t>
        </is>
      </c>
      <c r="Q1684" s="66" t="inlineStr">
        <is>
          <t>Мало</t>
        </is>
      </c>
      <c r="R1684" s="20" t="n">
        <v>5</v>
      </c>
      <c r="V1684" s="36">
        <f>MATCH(R1686,discounts!A:A)</f>
        <v/>
      </c>
      <c r="W1684" s="36">
        <f>ADDRESS(V1686,$F$7+1,,,"discounts")</f>
        <v/>
      </c>
      <c r="X1684" s="36">
        <f>ROUND(IF(ISNA(IF($F$7=0,0,INDIRECT(W1686))),0,IF($F$7=0,0,INDIRECT(W1686))),0)</f>
        <v/>
      </c>
    </row>
    <row r="1685">
      <c r="B1685" s="86" t="n"/>
      <c r="C1685" s="22" t="n">
        <v>31829</v>
      </c>
      <c r="D1685" s="22" t="inlineStr">
        <is>
          <t>Алферов-Карпов Сергей</t>
        </is>
      </c>
      <c r="E1685" s="22" t="inlineStr">
        <is>
          <t>Эликсир бессмертной жизни</t>
        </is>
      </c>
      <c r="F1685" s="105">
        <f>ROUNDUP(N1687-(N1687/100*X1687),0)</f>
        <v/>
      </c>
      <c r="H1685" s="22" t="inlineStr">
        <is>
          <t>Старклайт</t>
        </is>
      </c>
      <c r="I1685" s="22" t="n">
        <v>2009</v>
      </c>
      <c r="J1685" s="75" t="inlineStr">
        <is>
          <t>9785963300305</t>
        </is>
      </c>
      <c r="K1685" s="75" t="inlineStr">
        <is>
          <t>Книги</t>
        </is>
      </c>
      <c r="L1685" s="22">
        <f>ROUND(100-(F1687/(M1687/100)),0)</f>
        <v/>
      </c>
      <c r="M1685" s="105" t="n">
        <v>1030</v>
      </c>
      <c r="N1685" s="105" t="n">
        <v>897</v>
      </c>
      <c r="O1685" s="20" t="inlineStr">
        <is>
          <t>https://magic-kniga.ru/items/31829</t>
        </is>
      </c>
      <c r="Q1685" s="66" t="inlineStr">
        <is>
          <t>Мало</t>
        </is>
      </c>
      <c r="R1685" s="20" t="n">
        <v>3</v>
      </c>
      <c r="V1685" s="36">
        <f>MATCH(R1687,discounts!A:A)</f>
        <v/>
      </c>
      <c r="W1685" s="36">
        <f>ADDRESS(V1687,$F$7+1,,,"discounts")</f>
        <v/>
      </c>
      <c r="X1685" s="36">
        <f>ROUND(IF(ISNA(IF($F$7=0,0,INDIRECT(W1687))),0,IF($F$7=0,0,INDIRECT(W1687))),0)</f>
        <v/>
      </c>
    </row>
    <row r="1686">
      <c r="B1686" s="86" t="n"/>
      <c r="C1686" s="22" t="n">
        <v>32306</v>
      </c>
      <c r="D1686" s="22" t="inlineStr">
        <is>
          <t>Лединский Николай</t>
        </is>
      </c>
      <c r="E1686" s="22" t="inlineStr">
        <is>
          <t>За советом к мумии</t>
        </is>
      </c>
      <c r="F1686" s="105">
        <f>ROUNDUP(N1688-(N1688/100*X1688),0)</f>
        <v/>
      </c>
      <c r="H1686" s="22" t="inlineStr">
        <is>
          <t>Ольга</t>
        </is>
      </c>
      <c r="I1686" s="22" t="n">
        <v>1999</v>
      </c>
      <c r="J1686" s="75" t="inlineStr">
        <is>
          <t>2100000323067</t>
        </is>
      </c>
      <c r="K1686" s="75" t="inlineStr">
        <is>
          <t>Книги</t>
        </is>
      </c>
      <c r="L1686" s="22">
        <f>ROUND(100-(F1688/(M1688/100)),0)</f>
        <v/>
      </c>
      <c r="M1686" s="105" t="n">
        <v>539</v>
      </c>
      <c r="N1686" s="105" t="n">
        <v>469</v>
      </c>
      <c r="O1686" s="20" t="inlineStr">
        <is>
          <t>https://magic-kniga.ru/items/32306</t>
        </is>
      </c>
      <c r="Q1686" s="66" t="inlineStr">
        <is>
          <t>Больше 10</t>
        </is>
      </c>
      <c r="R1686" s="20" t="n">
        <v>3</v>
      </c>
      <c r="V1686" s="36">
        <f>MATCH(R1688,discounts!A:A)</f>
        <v/>
      </c>
      <c r="W1686" s="36">
        <f>ADDRESS(V1688,$F$7+1,,,"discounts")</f>
        <v/>
      </c>
      <c r="X1686" s="36">
        <f>ROUND(IF(ISNA(IF($F$7=0,0,INDIRECT(W1688))),0,IF($F$7=0,0,INDIRECT(W1688))),0)</f>
        <v/>
      </c>
    </row>
    <row r="1687">
      <c r="B1687" s="86" t="n"/>
      <c r="C1687" s="22" t="n">
        <v>36141</v>
      </c>
      <c r="D1687" s="22" t="inlineStr">
        <is>
          <t>Нисилевич А.</t>
        </is>
      </c>
      <c r="E1687" s="22" t="inlineStr">
        <is>
          <t>Алмазный кристалл AROLO</t>
        </is>
      </c>
      <c r="F1687" s="105">
        <f>ROUNDUP(N1689-(N1689/100*X1689),0)</f>
        <v/>
      </c>
      <c r="H1687" s="22" t="inlineStr">
        <is>
          <t>Ника-Центр</t>
        </is>
      </c>
      <c r="I1687" s="22" t="n">
        <v>2007</v>
      </c>
      <c r="J1687" s="75" t="inlineStr">
        <is>
          <t>9789665214441</t>
        </is>
      </c>
      <c r="K1687" s="75" t="inlineStr">
        <is>
          <t>Книги</t>
        </is>
      </c>
      <c r="L1687" s="22">
        <f>ROUND(100-(F1689/(M1689/100)),0)</f>
        <v/>
      </c>
      <c r="M1687" s="105" t="n">
        <v>287</v>
      </c>
      <c r="N1687" s="105" t="n">
        <v>250</v>
      </c>
      <c r="O1687" s="20" t="inlineStr">
        <is>
          <t>https://magic-kniga.ru/items/36141</t>
        </is>
      </c>
      <c r="Q1687" s="66" t="inlineStr">
        <is>
          <t>Мало</t>
        </is>
      </c>
      <c r="R1687" s="20" t="n">
        <v>4</v>
      </c>
      <c r="V1687" s="36">
        <f>MATCH(R1689,discounts!A:A)</f>
        <v/>
      </c>
      <c r="W1687" s="36">
        <f>ADDRESS(V1689,$F$7+1,,,"discounts")</f>
        <v/>
      </c>
      <c r="X1687" s="36">
        <f>ROUND(IF(ISNA(IF($F$7=0,0,INDIRECT(W1689))),0,IF($F$7=0,0,INDIRECT(W1689))),0)</f>
        <v/>
      </c>
    </row>
    <row r="1688">
      <c r="B1688" s="86" t="n"/>
      <c r="C1688" s="22" t="n">
        <v>39313</v>
      </c>
      <c r="D1688" s="22" t="inlineStr">
        <is>
          <t>Генрих Вилма</t>
        </is>
      </c>
      <c r="E1688" s="22" t="inlineStr">
        <is>
          <t>Вода и маки. Магические тексты для глубокого самопознания</t>
        </is>
      </c>
      <c r="F1688" s="105">
        <f>ROUNDUP(N1691-(N1691/100*X1691),0)</f>
        <v/>
      </c>
      <c r="H1688" s="22" t="inlineStr">
        <is>
          <t>АСТ</t>
        </is>
      </c>
      <c r="I1688" s="22" t="n">
        <v>2019</v>
      </c>
      <c r="J1688" s="75" t="inlineStr">
        <is>
          <t>9785171191054</t>
        </is>
      </c>
      <c r="K1688" s="75" t="inlineStr">
        <is>
          <t>Книги</t>
        </is>
      </c>
      <c r="L1688" s="22">
        <f>ROUND(100-(F1691/(M1691/100)),0)</f>
        <v/>
      </c>
      <c r="M1688" s="105" t="n">
        <v>350</v>
      </c>
      <c r="N1688" s="105" t="n">
        <v>305</v>
      </c>
      <c r="O1688" s="20" t="inlineStr">
        <is>
          <t>https://magic-kniga.ru/items/39313</t>
        </is>
      </c>
      <c r="Q1688" s="66" t="inlineStr">
        <is>
          <t>Мало</t>
        </is>
      </c>
      <c r="R1688" s="20" t="n">
        <v>5</v>
      </c>
      <c r="V1688" s="36">
        <f>MATCH(R1691,discounts!A:A)</f>
        <v/>
      </c>
      <c r="W1688" s="36">
        <f>ADDRESS(V1691,$F$7+1,,,"discounts")</f>
        <v/>
      </c>
      <c r="X1688" s="36">
        <f>ROUND(IF(ISNA(IF($F$7=0,0,INDIRECT(W1691))),0,IF($F$7=0,0,INDIRECT(W1691))),0)</f>
        <v/>
      </c>
    </row>
    <row r="1689">
      <c r="B1689" s="86" t="n"/>
      <c r="C1689" s="22" t="n">
        <v>39393</v>
      </c>
      <c r="D1689" s="22" t="inlineStr">
        <is>
          <t>Айзенк Ганс Юрген</t>
        </is>
      </c>
      <c r="E1689" s="22" t="inlineStr">
        <is>
          <t>Зигмунд Фрейд Упадок и конец психоанализа</t>
        </is>
      </c>
      <c r="F1689" s="105">
        <f>ROUNDUP(N1692-(N1692/100*X1692),0)</f>
        <v/>
      </c>
      <c r="H1689" s="22" t="inlineStr">
        <is>
          <t>Профит-Стайл</t>
        </is>
      </c>
      <c r="I1689" s="22" t="n">
        <v>2020</v>
      </c>
      <c r="J1689" s="75" t="inlineStr">
        <is>
          <t>9785946730600</t>
        </is>
      </c>
      <c r="K1689" s="75" t="inlineStr">
        <is>
          <t>Книги</t>
        </is>
      </c>
      <c r="L1689" s="22">
        <f>ROUND(100-(F1692/(M1692/100)),0)</f>
        <v/>
      </c>
      <c r="M1689" s="105" t="n">
        <v>446</v>
      </c>
      <c r="N1689" s="105" t="n">
        <v>389</v>
      </c>
      <c r="O1689" s="20" t="inlineStr">
        <is>
          <t>https://magic-kniga.ru/items/39393</t>
        </is>
      </c>
      <c r="Q1689" s="66" t="inlineStr">
        <is>
          <t>Мало</t>
        </is>
      </c>
      <c r="R1689" s="20" t="n">
        <v>3</v>
      </c>
      <c r="V1689" s="36">
        <f>MATCH(R1692,discounts!A:A)</f>
        <v/>
      </c>
      <c r="W1689" s="36">
        <f>ADDRESS(V1692,$F$7+1,,,"discounts")</f>
        <v/>
      </c>
      <c r="X1689" s="36">
        <f>ROUND(IF(ISNA(IF($F$7=0,0,INDIRECT(W1692))),0,IF($F$7=0,0,INDIRECT(W1692))),0)</f>
        <v/>
      </c>
    </row>
    <row r="1690">
      <c r="B1690" s="86" t="n"/>
      <c r="C1690" s="22" t="n">
        <v>39405</v>
      </c>
      <c r="D1690" s="22" t="inlineStr">
        <is>
          <t>Чжан Инцин</t>
        </is>
      </c>
      <c r="E1690" s="22" t="inlineStr">
        <is>
          <t>Феномен ЭКИВО</t>
        </is>
      </c>
      <c r="F1690" s="105">
        <f>ROUNDUP(N1693-(N1693/100*X1693),0)</f>
        <v/>
      </c>
      <c r="H1690" s="22" t="inlineStr">
        <is>
          <t>Профит-Стайл</t>
        </is>
      </c>
      <c r="I1690" s="22" t="n">
        <v>2020</v>
      </c>
      <c r="J1690" s="75" t="inlineStr">
        <is>
          <t>9785988574934</t>
        </is>
      </c>
      <c r="K1690" s="75" t="inlineStr">
        <is>
          <t>Книги</t>
        </is>
      </c>
      <c r="L1690" s="22">
        <f>ROUND(100-(F1693/(M1693/100)),0)</f>
        <v/>
      </c>
      <c r="M1690" s="105" t="n">
        <v>667</v>
      </c>
      <c r="N1690" s="105" t="n">
        <v>581</v>
      </c>
      <c r="O1690" s="20" t="inlineStr">
        <is>
          <t>https://magic-kniga.ru/items/39405</t>
        </is>
      </c>
      <c r="Q1690" s="66" t="inlineStr">
        <is>
          <t>Мало</t>
        </is>
      </c>
      <c r="R1690" s="20" t="n">
        <v>3</v>
      </c>
      <c r="V1690" s="36">
        <f>MATCH(R1693,discounts!A:A)</f>
        <v/>
      </c>
      <c r="W1690" s="36">
        <f>ADDRESS(V1693,$F$7+1,,,"discounts")</f>
        <v/>
      </c>
      <c r="X1690" s="36">
        <f>ROUND(IF(ISNA(IF($F$7=0,0,INDIRECT(W1693))),0,IF($F$7=0,0,INDIRECT(W1693))),0)</f>
        <v/>
      </c>
    </row>
    <row r="1691">
      <c r="B1691" s="86" t="n"/>
      <c r="C1691" s="22" t="n">
        <v>39414</v>
      </c>
      <c r="D1691" s="22" t="inlineStr">
        <is>
          <t>Нечкасов Е. А.</t>
        </is>
      </c>
      <c r="E1691" s="22" t="inlineStr">
        <is>
          <t>Идентичность язычника в XXI веке</t>
        </is>
      </c>
      <c r="F1691" s="105">
        <f>ROUNDUP(N1694-(N1694/100*X1694),0)</f>
        <v/>
      </c>
      <c r="H1691" s="22" t="inlineStr">
        <is>
          <t>Велигор</t>
        </is>
      </c>
      <c r="I1691" s="22" t="n">
        <v>2020</v>
      </c>
      <c r="J1691" s="75" t="inlineStr">
        <is>
          <t>9785888757581</t>
        </is>
      </c>
      <c r="K1691" s="75" t="inlineStr">
        <is>
          <t>Книги</t>
        </is>
      </c>
      <c r="L1691" s="22">
        <f>ROUND(100-(F1694/(M1694/100)),0)</f>
        <v/>
      </c>
      <c r="M1691" s="105" t="n">
        <v>702</v>
      </c>
      <c r="N1691" s="105" t="n">
        <v>611</v>
      </c>
      <c r="O1691" s="20" t="inlineStr">
        <is>
          <t>https://magic-kniga.ru/items/39414</t>
        </is>
      </c>
      <c r="Q1691" s="66" t="inlineStr">
        <is>
          <t>Мало</t>
        </is>
      </c>
      <c r="R1691" s="20" t="n">
        <v>9</v>
      </c>
      <c r="V1691" s="36">
        <f>MATCH(R1694,discounts!A:A)</f>
        <v/>
      </c>
      <c r="W1691" s="36">
        <f>ADDRESS(V1694,$F$7+1,,,"discounts")</f>
        <v/>
      </c>
      <c r="X1691" s="36">
        <f>ROUND(IF(ISNA(IF($F$7=0,0,INDIRECT(W1694))),0,IF($F$7=0,0,INDIRECT(W1694))),0)</f>
        <v/>
      </c>
    </row>
    <row r="1692">
      <c r="B1692" s="86" t="n"/>
      <c r="C1692" s="22" t="n">
        <v>39416</v>
      </c>
      <c r="D1692" s="22" t="inlineStr">
        <is>
          <t>Сахаров Борис</t>
        </is>
      </c>
      <c r="E1692" s="22" t="inlineStr">
        <is>
          <t>Пряности</t>
        </is>
      </c>
      <c r="F1692" s="105">
        <f>ROUNDUP(N1695-(N1695/100*X1695),0)</f>
        <v/>
      </c>
      <c r="H1692" s="22" t="inlineStr">
        <is>
          <t>Профит-Стайл</t>
        </is>
      </c>
      <c r="I1692" s="22" t="n">
        <v>2019</v>
      </c>
      <c r="J1692" s="75" t="inlineStr">
        <is>
          <t>9785988574804</t>
        </is>
      </c>
      <c r="K1692" s="75" t="inlineStr">
        <is>
          <t>Книги</t>
        </is>
      </c>
      <c r="L1692" s="22">
        <f>ROUND(100-(F1695/(M1695/100)),0)</f>
        <v/>
      </c>
      <c r="M1692" s="105" t="n">
        <v>702</v>
      </c>
      <c r="N1692" s="105" t="n">
        <v>611</v>
      </c>
      <c r="O1692" s="20" t="inlineStr">
        <is>
          <t>https://magic-kniga.ru/items/39416</t>
        </is>
      </c>
      <c r="Q1692" s="66" t="inlineStr">
        <is>
          <t>Мало</t>
        </is>
      </c>
      <c r="R1692" s="20" t="n">
        <v>3</v>
      </c>
      <c r="V1692" s="36">
        <f>MATCH(R1695,discounts!A:A)</f>
        <v/>
      </c>
      <c r="W1692" s="36">
        <f>ADDRESS(V1695,$F$7+1,,,"discounts")</f>
        <v/>
      </c>
      <c r="X1692" s="36">
        <f>ROUND(IF(ISNA(IF($F$7=0,0,INDIRECT(W1695))),0,IF($F$7=0,0,INDIRECT(W1695))),0)</f>
        <v/>
      </c>
    </row>
    <row r="1693">
      <c r="B1693" s="86" t="n"/>
      <c r="C1693" s="22" t="n">
        <v>39451</v>
      </c>
      <c r="D1693" s="22" t="inlineStr">
        <is>
          <t>Белов Александр</t>
        </is>
      </c>
      <c r="E1693" s="22" t="inlineStr">
        <is>
          <t>Оккультная хронология Земли. Тайны творения</t>
        </is>
      </c>
      <c r="F1693" s="105">
        <f>ROUNDUP(N1696-(N1696/100*X1696),0)</f>
        <v/>
      </c>
      <c r="H1693" s="22" t="inlineStr">
        <is>
          <t>Амрита-русь</t>
        </is>
      </c>
      <c r="I1693" s="22" t="n">
        <v>2019</v>
      </c>
      <c r="J1693" s="75" t="inlineStr">
        <is>
          <t>9785000537275</t>
        </is>
      </c>
      <c r="K1693" s="75" t="inlineStr">
        <is>
          <t>Книги</t>
        </is>
      </c>
      <c r="L1693" s="22">
        <f>ROUND(100-(F1696/(M1696/100)),0)</f>
        <v/>
      </c>
      <c r="M1693" s="105" t="n">
        <v>565</v>
      </c>
      <c r="N1693" s="105" t="n">
        <v>492</v>
      </c>
      <c r="O1693" s="20" t="inlineStr">
        <is>
          <t>https://magic-kniga.ru/items/39451</t>
        </is>
      </c>
      <c r="Q1693" s="66" t="inlineStr">
        <is>
          <t>Мало</t>
        </is>
      </c>
      <c r="R1693" s="20" t="n">
        <v>3</v>
      </c>
      <c r="V1693" s="36">
        <f>MATCH(R1696,discounts!A:A)</f>
        <v/>
      </c>
      <c r="W1693" s="36">
        <f>ADDRESS(V1696,$F$7+1,,,"discounts")</f>
        <v/>
      </c>
      <c r="X1693" s="36">
        <f>ROUND(IF(ISNA(IF($F$7=0,0,INDIRECT(W1696))),0,IF($F$7=0,0,INDIRECT(W1696))),0)</f>
        <v/>
      </c>
    </row>
    <row r="1694">
      <c r="B1694" s="86" t="n"/>
      <c r="C1694" s="22" t="n">
        <v>39530</v>
      </c>
      <c r="D1694" s="22" t="inlineStr">
        <is>
          <t>Воронин В.В.</t>
        </is>
      </c>
      <c r="E1694" s="22" t="inlineStr">
        <is>
          <t>Мечи сияющих. Тайны Сфинкса. Диология</t>
        </is>
      </c>
      <c r="F1694" s="105">
        <f>ROUNDUP(N1697-(N1697/100*X1697),0)</f>
        <v/>
      </c>
      <c r="H1694" s="22" t="inlineStr">
        <is>
          <t>Амрита-русь</t>
        </is>
      </c>
      <c r="I1694" s="22" t="n">
        <v>2020</v>
      </c>
      <c r="J1694" s="75" t="inlineStr">
        <is>
          <t>9785413021859</t>
        </is>
      </c>
      <c r="K1694" s="75" t="inlineStr">
        <is>
          <t>Книги</t>
        </is>
      </c>
      <c r="L1694" s="22">
        <f>ROUND(100-(F1697/(M1697/100)),0)</f>
        <v/>
      </c>
      <c r="M1694" s="105" t="n">
        <v>876</v>
      </c>
      <c r="N1694" s="105" t="n">
        <v>763</v>
      </c>
      <c r="O1694" s="20" t="inlineStr">
        <is>
          <t>https://magic-kniga.ru/items/39530</t>
        </is>
      </c>
      <c r="Q1694" s="66" t="inlineStr">
        <is>
          <t>Мало</t>
        </is>
      </c>
      <c r="R1694" s="20" t="n">
        <v>3</v>
      </c>
      <c r="V1694" s="36">
        <f>MATCH(R1697,discounts!A:A)</f>
        <v/>
      </c>
      <c r="W1694" s="36">
        <f>ADDRESS(V1697,$F$7+1,,,"discounts")</f>
        <v/>
      </c>
      <c r="X1694" s="36">
        <f>ROUND(IF(ISNA(IF($F$7=0,0,INDIRECT(W1697))),0,IF($F$7=0,0,INDIRECT(W1697))),0)</f>
        <v/>
      </c>
    </row>
    <row r="1695">
      <c r="B1695" s="86" t="n"/>
      <c r="C1695" s="22" t="n">
        <v>39577</v>
      </c>
      <c r="D1695" s="22" t="inlineStr">
        <is>
          <t>Липтон Брюс</t>
        </is>
      </c>
      <c r="E1695" s="22" t="inlineStr">
        <is>
          <t>Биология веры</t>
        </is>
      </c>
      <c r="F1695" s="105">
        <f>ROUNDUP(N1698-(N1698/100*X1698),0)</f>
        <v/>
      </c>
      <c r="H1695" s="22" t="inlineStr">
        <is>
          <t>Эксмо пресс</t>
        </is>
      </c>
      <c r="I1695" s="22" t="n">
        <v>2018</v>
      </c>
      <c r="J1695" s="75" t="inlineStr">
        <is>
          <t>9785040917372</t>
        </is>
      </c>
      <c r="K1695" s="75" t="inlineStr">
        <is>
          <t>Книги</t>
        </is>
      </c>
      <c r="L1695" s="22">
        <f>ROUND(100-(F1698/(M1698/100)),0)</f>
        <v/>
      </c>
      <c r="M1695" s="105" t="n">
        <v>1260</v>
      </c>
      <c r="N1695" s="105" t="n">
        <v>1097</v>
      </c>
      <c r="O1695" s="20" t="inlineStr">
        <is>
          <t>https://magic-kniga.ru/items/39577</t>
        </is>
      </c>
      <c r="Q1695" s="66" t="inlineStr">
        <is>
          <t>Мало</t>
        </is>
      </c>
      <c r="R1695" s="20" t="n">
        <v>5</v>
      </c>
      <c r="V1695" s="36">
        <f>MATCH(R1698,discounts!A:A)</f>
        <v/>
      </c>
      <c r="W1695" s="36">
        <f>ADDRESS(V1698,$F$7+1,,,"discounts")</f>
        <v/>
      </c>
      <c r="X1695" s="36">
        <f>ROUND(IF(ISNA(IF($F$7=0,0,INDIRECT(W1698))),0,IF($F$7=0,0,INDIRECT(W1698))),0)</f>
        <v/>
      </c>
    </row>
    <row r="1696">
      <c r="B1696" s="86" t="n"/>
      <c r="C1696" s="22" t="n">
        <v>39674</v>
      </c>
      <c r="D1696" s="22" t="inlineStr">
        <is>
          <t>Легенда Наталья</t>
        </is>
      </c>
      <c r="E1696" s="22" t="inlineStr">
        <is>
          <t>Аномалия Филар</t>
        </is>
      </c>
      <c r="F1696" s="105">
        <f>ROUNDUP(N1699-(N1699/100*X1699),0)</f>
        <v/>
      </c>
      <c r="H1696" s="22" t="inlineStr">
        <is>
          <t>Вариант</t>
        </is>
      </c>
      <c r="I1696" s="22" t="n">
        <v>2018</v>
      </c>
      <c r="J1696" s="75" t="inlineStr">
        <is>
          <t>9785604025307</t>
        </is>
      </c>
      <c r="K1696" s="75" t="inlineStr">
        <is>
          <t>Книги</t>
        </is>
      </c>
      <c r="L1696" s="22">
        <f>ROUND(100-(F1699/(M1699/100)),0)</f>
        <v/>
      </c>
      <c r="M1696" s="105" t="n">
        <v>810</v>
      </c>
      <c r="N1696" s="105" t="n">
        <v>705</v>
      </c>
      <c r="O1696" s="20" t="inlineStr">
        <is>
          <t>https://magic-kniga.ru/items/39674</t>
        </is>
      </c>
      <c r="Q1696" s="66" t="inlineStr">
        <is>
          <t>Мало</t>
        </is>
      </c>
      <c r="R1696" s="20" t="n">
        <v>9</v>
      </c>
      <c r="V1696" s="36">
        <f>MATCH(R1699,discounts!A:A)</f>
        <v/>
      </c>
      <c r="W1696" s="36">
        <f>ADDRESS(V1699,$F$7+1,,,"discounts")</f>
        <v/>
      </c>
      <c r="X1696" s="36">
        <f>ROUND(IF(ISNA(IF($F$7=0,0,INDIRECT(W1699))),0,IF($F$7=0,0,INDIRECT(W1699))),0)</f>
        <v/>
      </c>
    </row>
    <row r="1697">
      <c r="B1697" s="86" t="n"/>
      <c r="C1697" s="22" t="n">
        <v>40232</v>
      </c>
      <c r="D1697" s="22" t="inlineStr">
        <is>
          <t>Белякова Ольга</t>
        </is>
      </c>
      <c r="E1697" s="22" t="inlineStr">
        <is>
          <t>Колдовство в полнолуние</t>
        </is>
      </c>
      <c r="F1697" s="105">
        <f>ROUNDUP(N1700-(N1700/100*X1700),0)</f>
        <v/>
      </c>
      <c r="H1697" s="22" t="inlineStr">
        <is>
          <t>Т8 RUGRAM</t>
        </is>
      </c>
      <c r="I1697" s="22" t="n">
        <v>2019</v>
      </c>
      <c r="J1697" s="75" t="inlineStr">
        <is>
          <t>9785517010766</t>
        </is>
      </c>
      <c r="K1697" s="75" t="inlineStr">
        <is>
          <t>Книги</t>
        </is>
      </c>
      <c r="L1697" s="22">
        <f>ROUND(100-(F1700/(M1700/100)),0)</f>
        <v/>
      </c>
      <c r="M1697" s="105" t="n">
        <v>419</v>
      </c>
      <c r="N1697" s="105" t="n">
        <v>365</v>
      </c>
      <c r="O1697" s="20" t="inlineStr">
        <is>
          <t>https://magic-kniga.ru/items/40232</t>
        </is>
      </c>
      <c r="Q1697" s="66" t="inlineStr">
        <is>
          <t>Мало</t>
        </is>
      </c>
      <c r="R1697" s="20" t="n">
        <v>5</v>
      </c>
      <c r="V1697" s="36">
        <f>MATCH(R1700,discounts!A:A)</f>
        <v/>
      </c>
      <c r="W1697" s="36">
        <f>ADDRESS(V1700,$F$7+1,,,"discounts")</f>
        <v/>
      </c>
      <c r="X1697" s="36">
        <f>ROUND(IF(ISNA(IF($F$7=0,0,INDIRECT(W1700))),0,IF($F$7=0,0,INDIRECT(W1700))),0)</f>
        <v/>
      </c>
    </row>
    <row r="1698">
      <c r="B1698" s="86" t="n"/>
      <c r="C1698" s="22" t="n">
        <v>26506</v>
      </c>
      <c r="D1698" s="22" t="inlineStr">
        <is>
          <t>Богумил Волхв</t>
        </is>
      </c>
      <c r="E1698" s="22" t="inlineStr">
        <is>
          <t>Культ Перуна у славян: Обычаи и обряды дня Громовержца</t>
        </is>
      </c>
      <c r="F1698" s="105">
        <f>ROUNDUP(N1701-(N1701/100*X1701),0)</f>
        <v/>
      </c>
      <c r="H1698" s="22" t="inlineStr">
        <is>
          <t>Велигор</t>
        </is>
      </c>
      <c r="I1698" s="22" t="n">
        <v>2016</v>
      </c>
      <c r="J1698" s="75" t="inlineStr">
        <is>
          <t>9785888754191</t>
        </is>
      </c>
      <c r="K1698" s="75" t="inlineStr">
        <is>
          <t>Книги</t>
        </is>
      </c>
      <c r="L1698" s="22">
        <f>ROUND(100-(F1701/(M1701/100)),0)</f>
        <v/>
      </c>
      <c r="M1698" s="105" t="n">
        <v>1274</v>
      </c>
      <c r="N1698" s="105" t="n">
        <v>1109</v>
      </c>
      <c r="O1698" s="20" t="inlineStr">
        <is>
          <t>https://magic-kniga.ru/items/26506</t>
        </is>
      </c>
      <c r="Q1698" s="66" t="inlineStr">
        <is>
          <t>Мало</t>
        </is>
      </c>
      <c r="R1698" s="20" t="n">
        <v>6</v>
      </c>
      <c r="V1698" s="36">
        <f>MATCH(R1701,discounts!A:A)</f>
        <v/>
      </c>
      <c r="W1698" s="36">
        <f>ADDRESS(V1701,$F$7+1,,,"discounts")</f>
        <v/>
      </c>
      <c r="X1698" s="36">
        <f>ROUND(IF(ISNA(IF($F$7=0,0,INDIRECT(W1701))),0,IF($F$7=0,0,INDIRECT(W1701))),0)</f>
        <v/>
      </c>
    </row>
    <row r="1699">
      <c r="B1699" s="86" t="n"/>
      <c r="C1699" s="22" t="n">
        <v>26765</v>
      </c>
      <c r="D1699" s="22" t="inlineStr">
        <is>
          <t>Далай Лама</t>
        </is>
      </c>
      <c r="E1699" s="22" t="inlineStr">
        <is>
          <t>Политика доброты</t>
        </is>
      </c>
      <c r="F1699" s="105">
        <f>ROUNDUP(N1702-(N1702/100*X1702),0)</f>
        <v/>
      </c>
      <c r="H1699" s="22" t="inlineStr">
        <is>
          <t>Ганга</t>
        </is>
      </c>
      <c r="I1699" s="22" t="n">
        <v>2015</v>
      </c>
      <c r="J1699" s="75" t="inlineStr">
        <is>
          <t>9785902582816</t>
        </is>
      </c>
      <c r="K1699" s="75" t="inlineStr">
        <is>
          <t>Книги</t>
        </is>
      </c>
      <c r="L1699" s="22">
        <f>ROUND(100-(F1702/(M1702/100)),0)</f>
        <v/>
      </c>
      <c r="M1699" s="105" t="n">
        <v>90</v>
      </c>
      <c r="N1699" s="105" t="n">
        <v>79</v>
      </c>
      <c r="O1699" s="20" t="inlineStr">
        <is>
          <t>https://magic-kniga.ru/items/26765</t>
        </is>
      </c>
      <c r="Q1699" s="66" t="inlineStr">
        <is>
          <t>Мало</t>
        </is>
      </c>
      <c r="R1699" s="20" t="n">
        <v>7</v>
      </c>
      <c r="V1699" s="36">
        <f>MATCH(R1702,discounts!A:A)</f>
        <v/>
      </c>
      <c r="W1699" s="36">
        <f>ADDRESS(V1702,$F$7+1,,,"discounts")</f>
        <v/>
      </c>
      <c r="X1699" s="36">
        <f>ROUND(IF(ISNA(IF($F$7=0,0,INDIRECT(W1702))),0,IF($F$7=0,0,INDIRECT(W1702))),0)</f>
        <v/>
      </c>
    </row>
    <row r="1700">
      <c r="B1700" s="86" t="n"/>
      <c r="C1700" s="22" t="n">
        <v>26794</v>
      </c>
      <c r="D1700" s="22" t="inlineStr">
        <is>
          <t>Уступалов Антон Олегович</t>
        </is>
      </c>
      <c r="E1700" s="22" t="inlineStr">
        <is>
          <t>Исполнение желаний по-женски. Как начать новую жизнь, легко и просто реализовывать свои цели</t>
        </is>
      </c>
      <c r="F1700" s="105">
        <f>ROUNDUP(N1703-(N1703/100*X1703),0)</f>
        <v/>
      </c>
      <c r="H1700" s="22" t="inlineStr">
        <is>
          <t>Весь</t>
        </is>
      </c>
      <c r="I1700" s="22" t="n">
        <v>2016</v>
      </c>
      <c r="J1700" s="75" t="inlineStr">
        <is>
          <t>9785957331261</t>
        </is>
      </c>
      <c r="K1700" s="75" t="inlineStr">
        <is>
          <t>Книги</t>
        </is>
      </c>
      <c r="L1700" s="22">
        <f>ROUND(100-(F1703/(M1703/100)),0)</f>
        <v/>
      </c>
      <c r="M1700" s="105" t="n">
        <v>1340</v>
      </c>
      <c r="N1700" s="105" t="n">
        <v>1166</v>
      </c>
      <c r="O1700" s="20" t="inlineStr">
        <is>
          <t>https://magic-kniga.ru/items/26794</t>
        </is>
      </c>
      <c r="Q1700" s="66" t="inlineStr">
        <is>
          <t>Мало</t>
        </is>
      </c>
      <c r="R1700" s="20" t="n">
        <v>2</v>
      </c>
      <c r="V1700" s="36">
        <f>MATCH(R1703,discounts!A:A)</f>
        <v/>
      </c>
      <c r="W1700" s="36">
        <f>ADDRESS(V1703,$F$7+1,,,"discounts")</f>
        <v/>
      </c>
      <c r="X1700" s="36">
        <f>ROUND(IF(ISNA(IF($F$7=0,0,INDIRECT(W1703))),0,IF($F$7=0,0,INDIRECT(W1703))),0)</f>
        <v/>
      </c>
    </row>
    <row r="1701">
      <c r="B1701" s="86" t="n"/>
      <c r="C1701" s="22" t="n">
        <v>27769</v>
      </c>
      <c r="D1701" s="22" t="inlineStr">
        <is>
          <t>Балдок Джон</t>
        </is>
      </c>
      <c r="E1701" s="22" t="inlineStr">
        <is>
          <t>Суфизм. Традиции. Основы. Учения</t>
        </is>
      </c>
      <c r="F1701" s="105">
        <f>ROUNDUP(N1704-(N1704/100*X1704),0)</f>
        <v/>
      </c>
      <c r="H1701" s="22" t="inlineStr">
        <is>
          <t>ИПЛ</t>
        </is>
      </c>
      <c r="I1701" s="22" t="n">
        <v>2016</v>
      </c>
      <c r="J1701" s="75" t="inlineStr">
        <is>
          <t>9785426001435</t>
        </is>
      </c>
      <c r="K1701" s="75" t="inlineStr">
        <is>
          <t>Книги</t>
        </is>
      </c>
      <c r="L1701" s="22">
        <f>ROUND(100-(F1704/(M1704/100)),0)</f>
        <v/>
      </c>
      <c r="M1701" s="105" t="n">
        <v>1311</v>
      </c>
      <c r="N1701" s="105" t="n">
        <v>1141</v>
      </c>
      <c r="O1701" s="20" t="inlineStr">
        <is>
          <t>https://magic-kniga.ru/items/27769</t>
        </is>
      </c>
      <c r="Q1701" s="66" t="inlineStr">
        <is>
          <t>Мало</t>
        </is>
      </c>
      <c r="R1701" s="20" t="n">
        <v>2</v>
      </c>
      <c r="V1701" s="36">
        <f>MATCH(R1704,discounts!A:A)</f>
        <v/>
      </c>
      <c r="W1701" s="36">
        <f>ADDRESS(V1704,$F$7+1,,,"discounts")</f>
        <v/>
      </c>
      <c r="X1701" s="36">
        <f>ROUND(IF(ISNA(IF($F$7=0,0,INDIRECT(W1704))),0,IF($F$7=0,0,INDIRECT(W1704))),0)</f>
        <v/>
      </c>
    </row>
    <row r="1702">
      <c r="B1702" s="86" t="n"/>
      <c r="C1702" s="22" t="n">
        <v>28264</v>
      </c>
      <c r="D1702" s="22" t="inlineStr">
        <is>
          <t>Вега Валентина</t>
        </is>
      </c>
      <c r="E1702" s="22" t="inlineStr">
        <is>
          <t>Познать себя на уровне Священных ДНК</t>
        </is>
      </c>
      <c r="F1702" s="105">
        <f>ROUNDUP(N1705-(N1705/100*X1705),0)</f>
        <v/>
      </c>
      <c r="H1702" s="22" t="inlineStr">
        <is>
          <t>Велигор</t>
        </is>
      </c>
      <c r="I1702" s="22" t="n">
        <v>2017</v>
      </c>
      <c r="J1702" s="75" t="inlineStr">
        <is>
          <t>9785888754580</t>
        </is>
      </c>
      <c r="K1702" s="75" t="inlineStr">
        <is>
          <t>Книги</t>
        </is>
      </c>
      <c r="L1702" s="22">
        <f>ROUND(100-(F1705/(M1705/100)),0)</f>
        <v/>
      </c>
      <c r="M1702" s="105" t="n">
        <v>1070</v>
      </c>
      <c r="N1702" s="105" t="n">
        <v>931</v>
      </c>
      <c r="O1702" s="20" t="inlineStr">
        <is>
          <t>https://magic-kniga.ru/items/28264</t>
        </is>
      </c>
      <c r="Q1702" s="66" t="inlineStr">
        <is>
          <t>Мало</t>
        </is>
      </c>
      <c r="R1702" s="20" t="n">
        <v>6</v>
      </c>
      <c r="V1702" s="36">
        <f>MATCH(R1705,discounts!A:A)</f>
        <v/>
      </c>
      <c r="W1702" s="36">
        <f>ADDRESS(V1705,$F$7+1,,,"discounts")</f>
        <v/>
      </c>
      <c r="X1702" s="36">
        <f>ROUND(IF(ISNA(IF($F$7=0,0,INDIRECT(W1705))),0,IF($F$7=0,0,INDIRECT(W1705))),0)</f>
        <v/>
      </c>
    </row>
    <row r="1703">
      <c r="B1703" s="86" t="n"/>
      <c r="C1703" s="22" t="n">
        <v>28313</v>
      </c>
      <c r="D1703" s="22" t="inlineStr">
        <is>
          <t>Соловьев В.</t>
        </is>
      </c>
      <c r="E1703" s="22" t="inlineStr">
        <is>
          <t>На пути возврата</t>
        </is>
      </c>
      <c r="F1703" s="105">
        <f>ROUNDUP(N1706-(N1706/100*X1706),0)</f>
        <v/>
      </c>
      <c r="H1703" s="22" t="inlineStr">
        <is>
          <t>Медков</t>
        </is>
      </c>
      <c r="I1703" s="22" t="n">
        <v>2017</v>
      </c>
      <c r="J1703" s="75" t="inlineStr">
        <is>
          <t>9785990817999</t>
        </is>
      </c>
      <c r="K1703" s="75" t="inlineStr">
        <is>
          <t>Книги</t>
        </is>
      </c>
      <c r="L1703" s="22">
        <f>ROUND(100-(F1706/(M1706/100)),0)</f>
        <v/>
      </c>
      <c r="M1703" s="105" t="n">
        <v>803</v>
      </c>
      <c r="N1703" s="105" t="n">
        <v>699</v>
      </c>
      <c r="O1703" s="20" t="inlineStr">
        <is>
          <t>https://magic-kniga.ru/items/28313</t>
        </is>
      </c>
      <c r="Q1703" s="66" t="inlineStr">
        <is>
          <t>Мало</t>
        </is>
      </c>
      <c r="R1703" s="20" t="n">
        <v>6</v>
      </c>
      <c r="V1703" s="36">
        <f>MATCH(R1706,discounts!A:A)</f>
        <v/>
      </c>
      <c r="W1703" s="36">
        <f>ADDRESS(V1706,$F$7+1,,,"discounts")</f>
        <v/>
      </c>
      <c r="X1703" s="36">
        <f>ROUND(IF(ISNA(IF($F$7=0,0,INDIRECT(W1706))),0,IF($F$7=0,0,INDIRECT(W1706))),0)</f>
        <v/>
      </c>
    </row>
    <row r="1704">
      <c r="B1704" s="86" t="n"/>
      <c r="C1704" s="22" t="n">
        <v>29426</v>
      </c>
      <c r="D1704" s="22" t="inlineStr">
        <is>
          <t>Белов Александр</t>
        </is>
      </c>
      <c r="E1704" s="22" t="inlineStr">
        <is>
          <t>Таинственные предки людей. Космобожественная теория появления человека на Земле</t>
        </is>
      </c>
      <c r="F1704" s="105">
        <f>ROUNDUP(N1707-(N1707/100*X1707),0)</f>
        <v/>
      </c>
      <c r="H1704" s="22" t="inlineStr">
        <is>
          <t>ИПЛ</t>
        </is>
      </c>
      <c r="I1704" s="22" t="n">
        <v>2017</v>
      </c>
      <c r="J1704" s="75" t="inlineStr">
        <is>
          <t>9785426001909</t>
        </is>
      </c>
      <c r="K1704" s="75" t="inlineStr">
        <is>
          <t>Книги</t>
        </is>
      </c>
      <c r="L1704" s="22">
        <f>ROUND(100-(F1707/(M1707/100)),0)</f>
        <v/>
      </c>
      <c r="M1704" s="105" t="n">
        <v>272</v>
      </c>
      <c r="N1704" s="105" t="n">
        <v>237</v>
      </c>
      <c r="O1704" s="20" t="inlineStr">
        <is>
          <t>https://magic-kniga.ru/items/29426</t>
        </is>
      </c>
      <c r="Q1704" s="66" t="inlineStr">
        <is>
          <t>Мало</t>
        </is>
      </c>
      <c r="R1704" s="20" t="n">
        <v>2</v>
      </c>
      <c r="V1704" s="36">
        <f>MATCH(R1707,discounts!A:A)</f>
        <v/>
      </c>
      <c r="W1704" s="36">
        <f>ADDRESS(V1707,$F$7+1,,,"discounts")</f>
        <v/>
      </c>
      <c r="X1704" s="36">
        <f>ROUND(IF(ISNA(IF($F$7=0,0,INDIRECT(W1707))),0,IF($F$7=0,0,INDIRECT(W1707))),0)</f>
        <v/>
      </c>
    </row>
    <row r="1705" ht="15" customHeight="1">
      <c r="B1705" s="88" t="inlineStr">
        <is>
          <t>Практика эзотерики</t>
        </is>
      </c>
    </row>
    <row r="1706">
      <c r="B1706" s="86" t="n"/>
      <c r="C1706" s="22" t="n">
        <v>27176</v>
      </c>
      <c r="D1706" s="22" t="inlineStr">
        <is>
          <t>Салливан Осборн Ким</t>
        </is>
      </c>
      <c r="E1706" s="22" t="inlineStr">
        <is>
          <t>Я вижу будущее, а он нет. Советы экстрасенса о том, как найти настоящую любовь</t>
        </is>
      </c>
      <c r="F1706" s="105">
        <f>ROUNDUP(N1709-(N1709/100*X1709),0)</f>
        <v/>
      </c>
      <c r="H1706" s="22" t="inlineStr">
        <is>
          <t>Весь</t>
        </is>
      </c>
      <c r="I1706" s="22" t="n">
        <v>2019</v>
      </c>
      <c r="J1706" s="75" t="inlineStr">
        <is>
          <t>9785957334743</t>
        </is>
      </c>
      <c r="K1706" s="75" t="inlineStr">
        <is>
          <t>Книги</t>
        </is>
      </c>
      <c r="L1706" s="22">
        <f>ROUND(100-(F1709/(M1709/100)),0)</f>
        <v/>
      </c>
      <c r="M1706" s="105" t="n">
        <v>70</v>
      </c>
      <c r="N1706" s="105" t="n">
        <v>61</v>
      </c>
      <c r="O1706" s="20" t="inlineStr">
        <is>
          <t>https://magic-kniga.ru/items/27176</t>
        </is>
      </c>
      <c r="Q1706" s="66" t="inlineStr">
        <is>
          <t>Мало</t>
        </is>
      </c>
      <c r="R1706" s="20" t="n">
        <v>3</v>
      </c>
      <c r="V1706" s="36">
        <f>MATCH(R1709,discounts!A:A)</f>
        <v/>
      </c>
      <c r="W1706" s="36">
        <f>ADDRESS(V1709,$F$7+1,,,"discounts")</f>
        <v/>
      </c>
      <c r="X1706" s="36">
        <f>ROUND(IF(ISNA(IF($F$7=0,0,INDIRECT(W1709))),0,IF($F$7=0,0,INDIRECT(W1709))),0)</f>
        <v/>
      </c>
    </row>
    <row r="1707">
      <c r="B1707" s="86" t="n"/>
      <c r="C1707" s="22" t="n">
        <v>28132</v>
      </c>
      <c r="D1707" s="22" t="inlineStr">
        <is>
          <t>Шереметева Галина Борисовна</t>
        </is>
      </c>
      <c r="E1707" s="22" t="inlineStr">
        <is>
          <t>Измени свою судьбу</t>
        </is>
      </c>
      <c r="F1707" s="105">
        <f>ROUNDUP(N1710-(N1710/100*X1710),0)</f>
        <v/>
      </c>
      <c r="H1707" s="22" t="inlineStr">
        <is>
          <t>Амрита-русь</t>
        </is>
      </c>
      <c r="I1707" s="22" t="n">
        <v>2018</v>
      </c>
      <c r="J1707" s="75" t="inlineStr">
        <is>
          <t>9785000532904</t>
        </is>
      </c>
      <c r="K1707" s="75" t="inlineStr">
        <is>
          <t>Книги</t>
        </is>
      </c>
      <c r="L1707" s="22">
        <f>ROUND(100-(F1710/(M1710/100)),0)</f>
        <v/>
      </c>
      <c r="M1707" s="105" t="n">
        <v>502</v>
      </c>
      <c r="N1707" s="105" t="n">
        <v>437</v>
      </c>
      <c r="O1707" s="20" t="inlineStr">
        <is>
          <t>https://magic-kniga.ru/items/28132</t>
        </is>
      </c>
      <c r="Q1707" s="66" t="inlineStr">
        <is>
          <t>Мало</t>
        </is>
      </c>
      <c r="R1707" s="20" t="n">
        <v>3</v>
      </c>
      <c r="V1707" s="36">
        <f>MATCH(R1710,discounts!A:A)</f>
        <v/>
      </c>
      <c r="W1707" s="36">
        <f>ADDRESS(V1710,$F$7+1,,,"discounts")</f>
        <v/>
      </c>
      <c r="X1707" s="36">
        <f>ROUND(IF(ISNA(IF($F$7=0,0,INDIRECT(W1710))),0,IF($F$7=0,0,INDIRECT(W1710))),0)</f>
        <v/>
      </c>
    </row>
    <row r="1708">
      <c r="B1708" s="86" t="n"/>
      <c r="C1708" s="22" t="n">
        <v>28541</v>
      </c>
      <c r="D1708" s="22" t="inlineStr">
        <is>
          <t>Липовский Юрий Олегович</t>
        </is>
      </c>
      <c r="E1708" s="22" t="inlineStr">
        <is>
          <t>Книга Камни, люди и судьбы</t>
        </is>
      </c>
      <c r="F1708" s="105">
        <f>ROUNDUP(N1711-(N1711/100*X1711),0)</f>
        <v/>
      </c>
      <c r="H1708" s="22" t="inlineStr">
        <is>
          <t>Диля</t>
        </is>
      </c>
      <c r="I1708" s="22" t="n">
        <v>2016</v>
      </c>
      <c r="J1708" s="75" t="inlineStr">
        <is>
          <t>9785423603229</t>
        </is>
      </c>
      <c r="K1708" s="75" t="inlineStr">
        <is>
          <t>Книги</t>
        </is>
      </c>
      <c r="L1708" s="22">
        <f>ROUND(100-(F1711/(M1711/100)),0)</f>
        <v/>
      </c>
      <c r="M1708" s="105" t="n">
        <v>177</v>
      </c>
      <c r="N1708" s="105" t="n">
        <v>154</v>
      </c>
      <c r="O1708" s="20" t="inlineStr">
        <is>
          <t>https://magic-kniga.ru/items/28541</t>
        </is>
      </c>
      <c r="Q1708" s="66" t="inlineStr">
        <is>
          <t>Мало</t>
        </is>
      </c>
      <c r="R1708" s="20" t="n">
        <v>5</v>
      </c>
      <c r="V1708" s="36">
        <f>MATCH(R1711,discounts!A:A)</f>
        <v/>
      </c>
      <c r="W1708" s="36">
        <f>ADDRESS(V1711,$F$7+1,,,"discounts")</f>
        <v/>
      </c>
      <c r="X1708" s="36">
        <f>ROUND(IF(ISNA(IF($F$7=0,0,INDIRECT(W1711))),0,IF($F$7=0,0,INDIRECT(W1711))),0)</f>
        <v/>
      </c>
    </row>
    <row r="1709">
      <c r="B1709" s="86" t="n"/>
      <c r="C1709" s="22" t="n">
        <v>28891</v>
      </c>
      <c r="D1709" s="22" t="inlineStr">
        <is>
          <t>Ровнер А.</t>
        </is>
      </c>
      <c r="E1709" s="22" t="inlineStr">
        <is>
          <t>Энергия вертикали</t>
        </is>
      </c>
      <c r="F1709" s="105">
        <f>ROUNDUP(N1712-(N1712/100*X1712),0)</f>
        <v/>
      </c>
      <c r="H1709" s="22" t="inlineStr">
        <is>
          <t>Велигор</t>
        </is>
      </c>
      <c r="I1709" s="22" t="n">
        <v>2019</v>
      </c>
      <c r="J1709" s="75" t="inlineStr">
        <is>
          <t>9785888756461</t>
        </is>
      </c>
      <c r="K1709" s="75" t="inlineStr">
        <is>
          <t>Книги</t>
        </is>
      </c>
      <c r="L1709" s="22">
        <f>ROUND(100-(F1712/(M1712/100)),0)</f>
        <v/>
      </c>
      <c r="M1709" s="105" t="n">
        <v>1044</v>
      </c>
      <c r="N1709" s="105" t="n">
        <v>909</v>
      </c>
      <c r="O1709" s="20" t="inlineStr">
        <is>
          <t>https://magic-kniga.ru/items/28891</t>
        </is>
      </c>
      <c r="Q1709" s="66" t="inlineStr">
        <is>
          <t>Мало</t>
        </is>
      </c>
      <c r="R1709" s="20" t="n">
        <v>9</v>
      </c>
      <c r="V1709" s="36">
        <f>MATCH(R1712,discounts!A:A)</f>
        <v/>
      </c>
      <c r="W1709" s="36">
        <f>ADDRESS(V1712,$F$7+1,,,"discounts")</f>
        <v/>
      </c>
      <c r="X1709" s="36">
        <f>ROUND(IF(ISNA(IF($F$7=0,0,INDIRECT(W1712))),0,IF($F$7=0,0,INDIRECT(W1712))),0)</f>
        <v/>
      </c>
    </row>
    <row r="1710">
      <c r="B1710" s="86" t="n"/>
      <c r="C1710" s="22" t="n">
        <v>32364</v>
      </c>
      <c r="E1710" s="22" t="inlineStr">
        <is>
          <t>Таинственный мир примет, знаков и суеверий</t>
        </is>
      </c>
      <c r="F1710" s="105">
        <f>ROUNDUP(N1713-(N1713/100*X1713),0)</f>
        <v/>
      </c>
      <c r="H1710" s="22" t="inlineStr">
        <is>
          <t>Т8 RUGRAM</t>
        </is>
      </c>
      <c r="I1710" s="22" t="n">
        <v>2017</v>
      </c>
      <c r="J1710" s="75" t="inlineStr">
        <is>
          <t>9785386110499</t>
        </is>
      </c>
      <c r="K1710" s="75" t="inlineStr">
        <is>
          <t>Книги</t>
        </is>
      </c>
      <c r="L1710" s="22">
        <f>ROUND(100-(F1713/(M1713/100)),0)</f>
        <v/>
      </c>
      <c r="M1710" s="105" t="n">
        <v>923</v>
      </c>
      <c r="N1710" s="105" t="n">
        <v>804</v>
      </c>
      <c r="O1710" s="20" t="inlineStr">
        <is>
          <t>https://magic-kniga.ru/items/32364</t>
        </is>
      </c>
      <c r="Q1710" s="66" t="inlineStr">
        <is>
          <t>Мало</t>
        </is>
      </c>
      <c r="R1710" s="20" t="n">
        <v>5</v>
      </c>
      <c r="V1710" s="36">
        <f>MATCH(R1713,discounts!A:A)</f>
        <v/>
      </c>
      <c r="W1710" s="36">
        <f>ADDRESS(V1713,$F$7+1,,,"discounts")</f>
        <v/>
      </c>
      <c r="X1710" s="36">
        <f>ROUND(IF(ISNA(IF($F$7=0,0,INDIRECT(W1713))),0,IF($F$7=0,0,INDIRECT(W1713))),0)</f>
        <v/>
      </c>
    </row>
    <row r="1711">
      <c r="B1711" s="86" t="n"/>
      <c r="C1711" s="22" t="n">
        <v>35045</v>
      </c>
      <c r="D1711" s="22" t="inlineStr">
        <is>
          <t>Канкьо Танье</t>
        </is>
      </c>
      <c r="E1711" s="22" t="inlineStr">
        <is>
          <t>Терапия тишиной. А что если нам просто помолчать</t>
        </is>
      </c>
      <c r="F1711" s="105">
        <f>ROUNDUP(N1714-(N1714/100*X1714),0)</f>
        <v/>
      </c>
      <c r="H1711" s="22" t="inlineStr">
        <is>
          <t>Весь</t>
        </is>
      </c>
      <c r="I1711" s="22" t="n">
        <v>2018</v>
      </c>
      <c r="J1711" s="75" t="inlineStr">
        <is>
          <t>9785957333937</t>
        </is>
      </c>
      <c r="K1711" s="75" t="inlineStr">
        <is>
          <t>Книги</t>
        </is>
      </c>
      <c r="L1711" s="22">
        <f>ROUND(100-(F1714/(M1714/100)),0)</f>
        <v/>
      </c>
      <c r="M1711" s="105" t="n">
        <v>666</v>
      </c>
      <c r="N1711" s="105" t="n">
        <v>580</v>
      </c>
      <c r="O1711" s="20" t="inlineStr">
        <is>
          <t>https://magic-kniga.ru/items/35045</t>
        </is>
      </c>
      <c r="Q1711" s="66" t="inlineStr">
        <is>
          <t>Мало</t>
        </is>
      </c>
      <c r="R1711" s="20" t="n">
        <v>3</v>
      </c>
      <c r="V1711" s="36">
        <f>MATCH(R1714,discounts!A:A)</f>
        <v/>
      </c>
      <c r="W1711" s="36">
        <f>ADDRESS(V1714,$F$7+1,,,"discounts")</f>
        <v/>
      </c>
      <c r="X1711" s="36">
        <f>ROUND(IF(ISNA(IF($F$7=0,0,INDIRECT(W1714))),0,IF($F$7=0,0,INDIRECT(W1714))),0)</f>
        <v/>
      </c>
    </row>
    <row r="1712">
      <c r="B1712" s="86" t="n"/>
      <c r="C1712" s="22" t="n">
        <v>36445</v>
      </c>
      <c r="E1712" s="22" t="inlineStr">
        <is>
          <t>Мандалы: бросаем курить</t>
        </is>
      </c>
      <c r="F1712" s="105">
        <f>ROUNDUP(N1715-(N1715/100*X1715),0)</f>
        <v/>
      </c>
      <c r="H1712" s="22" t="inlineStr">
        <is>
          <t>Феникс</t>
        </is>
      </c>
      <c r="I1712" s="22" t="n">
        <v>2017</v>
      </c>
      <c r="J1712" s="75" t="inlineStr">
        <is>
          <t>9785222279649</t>
        </is>
      </c>
      <c r="K1712" s="75" t="inlineStr">
        <is>
          <t>Книги</t>
        </is>
      </c>
      <c r="L1712" s="22">
        <f>ROUND(100-(F1715/(M1715/100)),0)</f>
        <v/>
      </c>
      <c r="M1712" s="105" t="n">
        <v>352</v>
      </c>
      <c r="N1712" s="105" t="n">
        <v>307</v>
      </c>
      <c r="O1712" s="20" t="inlineStr">
        <is>
          <t>https://magic-kniga.ru/items/36445</t>
        </is>
      </c>
      <c r="Q1712" s="66" t="inlineStr">
        <is>
          <t>Мало</t>
        </is>
      </c>
      <c r="R1712" s="20" t="n">
        <v>6</v>
      </c>
      <c r="V1712" s="36">
        <f>MATCH(R1715,discounts!A:A)</f>
        <v/>
      </c>
      <c r="W1712" s="36">
        <f>ADDRESS(V1715,$F$7+1,,,"discounts")</f>
        <v/>
      </c>
      <c r="X1712" s="36">
        <f>ROUND(IF(ISNA(IF($F$7=0,0,INDIRECT(W1715))),0,IF($F$7=0,0,INDIRECT(W1715))),0)</f>
        <v/>
      </c>
    </row>
    <row r="1713">
      <c r="B1713" s="86" t="n"/>
      <c r="C1713" s="22" t="n">
        <v>37357</v>
      </c>
      <c r="D1713" s="22" t="inlineStr">
        <is>
          <t>Финли Г.</t>
        </is>
      </c>
      <c r="E1713" s="22" t="inlineStr">
        <is>
          <t>Магия отношений Пробудиться вместе</t>
        </is>
      </c>
      <c r="F1713" s="105">
        <f>ROUNDUP(N1716-(N1716/100*X1716),0)</f>
        <v/>
      </c>
      <c r="H1713" s="22" t="inlineStr">
        <is>
          <t>Весь</t>
        </is>
      </c>
      <c r="I1713" s="22" t="n">
        <v>2019</v>
      </c>
      <c r="J1713" s="75" t="inlineStr">
        <is>
          <t>9785957335191</t>
        </is>
      </c>
      <c r="K1713" s="75" t="inlineStr">
        <is>
          <t>Книги</t>
        </is>
      </c>
      <c r="L1713" s="22">
        <f>ROUND(100-(F1716/(M1716/100)),0)</f>
        <v/>
      </c>
      <c r="M1713" s="105" t="n">
        <v>855</v>
      </c>
      <c r="N1713" s="105" t="n">
        <v>744</v>
      </c>
      <c r="O1713" s="20" t="inlineStr">
        <is>
          <t>https://magic-kniga.ru/items/37357</t>
        </is>
      </c>
      <c r="Q1713" s="66" t="inlineStr">
        <is>
          <t>Мало</t>
        </is>
      </c>
      <c r="R1713" s="20" t="n">
        <v>3</v>
      </c>
      <c r="S1713" s="22" t="n">
        <v>16</v>
      </c>
      <c r="V1713" s="36">
        <f>MATCH(R1716,discounts!A:A)</f>
        <v/>
      </c>
      <c r="W1713" s="36">
        <f>ADDRESS(V1716,$F$7+1,,,"discounts")</f>
        <v/>
      </c>
      <c r="X1713" s="36">
        <f>ROUND(IF(ISNA(IF($F$7=0,0,INDIRECT(W1716))),0,IF($F$7=0,0,INDIRECT(W1716))),0)</f>
        <v/>
      </c>
    </row>
    <row r="1714">
      <c r="B1714" s="86" t="n"/>
      <c r="C1714" s="22" t="n">
        <v>38308</v>
      </c>
      <c r="D1714" s="22" t="inlineStr">
        <is>
          <t>Эйр Ирина</t>
        </is>
      </c>
      <c r="E1714" s="22" t="inlineStr">
        <is>
          <t>Кто украл любовь</t>
        </is>
      </c>
      <c r="F1714" s="105">
        <f>ROUNDUP(N1717-(N1717/100*X1717),0)</f>
        <v/>
      </c>
      <c r="H1714" s="22" t="inlineStr">
        <is>
          <t>Эксмо пресс</t>
        </is>
      </c>
      <c r="I1714" s="22" t="n">
        <v>2018</v>
      </c>
      <c r="J1714" s="75" t="inlineStr">
        <is>
          <t>9785040966202</t>
        </is>
      </c>
      <c r="K1714" s="75" t="inlineStr">
        <is>
          <t>Книги</t>
        </is>
      </c>
      <c r="L1714" s="22">
        <f>ROUND(100-(F1717/(M1717/100)),0)</f>
        <v/>
      </c>
      <c r="M1714" s="105" t="n">
        <v>490</v>
      </c>
      <c r="N1714" s="105" t="n">
        <v>427</v>
      </c>
      <c r="O1714" s="20" t="inlineStr">
        <is>
          <t>https://magic-kniga.ru/items/38308</t>
        </is>
      </c>
      <c r="Q1714" s="66" t="inlineStr">
        <is>
          <t>Мало</t>
        </is>
      </c>
      <c r="R1714" s="20" t="n">
        <v>5</v>
      </c>
      <c r="V1714" s="36">
        <f>MATCH(R1717,discounts!A:A)</f>
        <v/>
      </c>
      <c r="W1714" s="36">
        <f>ADDRESS(V1717,$F$7+1,,,"discounts")</f>
        <v/>
      </c>
      <c r="X1714" s="36">
        <f>ROUND(IF(ISNA(IF($F$7=0,0,INDIRECT(W1717))),0,IF($F$7=0,0,INDIRECT(W1717))),0)</f>
        <v/>
      </c>
    </row>
    <row r="1715">
      <c r="B1715" s="86" t="n"/>
      <c r="C1715" s="22" t="n">
        <v>38332</v>
      </c>
      <c r="D1715" s="22" t="inlineStr">
        <is>
          <t>Иванова Елена</t>
        </is>
      </c>
      <c r="E1715" s="22" t="inlineStr">
        <is>
          <t>Знаки души или путь к духовной истине</t>
        </is>
      </c>
      <c r="F1715" s="105">
        <f>ROUNDUP(N1718-(N1718/100*X1718),0)</f>
        <v/>
      </c>
      <c r="H1715" s="22" t="inlineStr">
        <is>
          <t>Велигор</t>
        </is>
      </c>
      <c r="I1715" s="22" t="n">
        <v>2019</v>
      </c>
      <c r="J1715" s="75" t="inlineStr">
        <is>
          <t>9785888757246</t>
        </is>
      </c>
      <c r="K1715" s="75" t="inlineStr">
        <is>
          <t>Книги</t>
        </is>
      </c>
      <c r="L1715" s="22">
        <f>ROUND(100-(F1718/(M1718/100)),0)</f>
        <v/>
      </c>
      <c r="M1715" s="105" t="n">
        <v>983</v>
      </c>
      <c r="N1715" s="105" t="n">
        <v>856</v>
      </c>
      <c r="O1715" s="20" t="inlineStr">
        <is>
          <t>https://magic-kniga.ru/items/38332</t>
        </is>
      </c>
      <c r="Q1715" s="66" t="inlineStr">
        <is>
          <t>Мало</t>
        </is>
      </c>
      <c r="R1715" s="20" t="n">
        <v>9</v>
      </c>
      <c r="V1715" s="36">
        <f>MATCH(R1718,discounts!A:A)</f>
        <v/>
      </c>
      <c r="W1715" s="36">
        <f>ADDRESS(V1718,$F$7+1,,,"discounts")</f>
        <v/>
      </c>
      <c r="X1715" s="36">
        <f>ROUND(IF(ISNA(IF($F$7=0,0,INDIRECT(W1718))),0,IF($F$7=0,0,INDIRECT(W1718))),0)</f>
        <v/>
      </c>
    </row>
    <row r="1716">
      <c r="B1716" s="86" t="n"/>
      <c r="C1716" s="22" t="n">
        <v>30108</v>
      </c>
      <c r="D1716" s="22" t="inlineStr">
        <is>
          <t>Бхава Грахи дас</t>
        </is>
      </c>
      <c r="E1716" s="22" t="inlineStr">
        <is>
          <t>Радости жизни. Дополнительное пособие по практике поклонения Божествам</t>
        </is>
      </c>
      <c r="F1716" s="105">
        <f>ROUNDUP(N1719-(N1719/100*X1719),0)</f>
        <v/>
      </c>
      <c r="H1716" s="22" t="inlineStr">
        <is>
          <t>Амрита-русь</t>
        </is>
      </c>
      <c r="I1716" s="22" t="n">
        <v>2017</v>
      </c>
      <c r="J1716" s="75" t="inlineStr">
        <is>
          <t>2100000301089</t>
        </is>
      </c>
      <c r="K1716" s="75" t="inlineStr">
        <is>
          <t>Книги</t>
        </is>
      </c>
      <c r="L1716" s="22">
        <f>ROUND(100-(F1719/(M1719/100)),0)</f>
        <v/>
      </c>
      <c r="M1716" s="105" t="n">
        <v>445</v>
      </c>
      <c r="N1716" s="105" t="n">
        <v>388</v>
      </c>
      <c r="O1716" s="20" t="inlineStr">
        <is>
          <t>https://magic-kniga.ru/items/30108</t>
        </is>
      </c>
      <c r="Q1716" s="66" t="inlineStr">
        <is>
          <t>Мало</t>
        </is>
      </c>
      <c r="R1716" s="20" t="n">
        <v>5</v>
      </c>
      <c r="V1716" s="36">
        <f>MATCH(R1719,discounts!A:A)</f>
        <v/>
      </c>
      <c r="W1716" s="36">
        <f>ADDRESS(V1719,$F$7+1,,,"discounts")</f>
        <v/>
      </c>
      <c r="X1716" s="36">
        <f>ROUND(IF(ISNA(IF($F$7=0,0,INDIRECT(W1719))),0,IF($F$7=0,0,INDIRECT(W1719))),0)</f>
        <v/>
      </c>
    </row>
    <row r="1717">
      <c r="B1717" s="86" t="n"/>
      <c r="C1717" s="22" t="n">
        <v>30327</v>
      </c>
      <c r="D1717" s="22" t="inlineStr">
        <is>
          <t>Свияш Юлия</t>
        </is>
      </c>
      <c r="E1717" s="22" t="inlineStr">
        <is>
          <t>С чего начинается женственность. Роковая дама с вуалью</t>
        </is>
      </c>
      <c r="F1717" s="105">
        <f>ROUNDUP(N1720-(N1720/100*X1720),0)</f>
        <v/>
      </c>
      <c r="H1717" s="22" t="inlineStr">
        <is>
          <t>Центрполиграф</t>
        </is>
      </c>
      <c r="I1717" s="22" t="n">
        <v>2016</v>
      </c>
      <c r="J1717" s="75" t="inlineStr">
        <is>
          <t>9785227066992</t>
        </is>
      </c>
      <c r="K1717" s="75" t="inlineStr">
        <is>
          <t>Книги</t>
        </is>
      </c>
      <c r="L1717" s="22">
        <f>ROUND(100-(F1720/(M1720/100)),0)</f>
        <v/>
      </c>
      <c r="M1717" s="105" t="n">
        <v>1600</v>
      </c>
      <c r="N1717" s="105" t="n">
        <v>1392</v>
      </c>
      <c r="O1717" s="20" t="inlineStr">
        <is>
          <t>https://magic-kniga.ru/items/30327</t>
        </is>
      </c>
      <c r="Q1717" s="66" t="inlineStr">
        <is>
          <t>Мало</t>
        </is>
      </c>
      <c r="R1717" s="20" t="n">
        <v>5</v>
      </c>
      <c r="V1717" s="36">
        <f>MATCH(R1720,discounts!A:A)</f>
        <v/>
      </c>
      <c r="W1717" s="36">
        <f>ADDRESS(V1720,$F$7+1,,,"discounts")</f>
        <v/>
      </c>
      <c r="X1717" s="36">
        <f>ROUND(IF(ISNA(IF($F$7=0,0,INDIRECT(W1720))),0,IF($F$7=0,0,INDIRECT(W1720))),0)</f>
        <v/>
      </c>
    </row>
    <row r="1718">
      <c r="B1718" s="86" t="n"/>
      <c r="C1718" s="22" t="n">
        <v>30647</v>
      </c>
      <c r="D1718" s="22" t="inlineStr">
        <is>
          <t>Зайцев В.Б.</t>
        </is>
      </c>
      <c r="E1718" s="22" t="inlineStr">
        <is>
          <t>Магия предметов в вашем доме. Традиции Востока и Запада</t>
        </is>
      </c>
      <c r="F1718" s="105">
        <f>ROUNDUP(N1721-(N1721/100*X1721),0)</f>
        <v/>
      </c>
      <c r="H1718" s="22" t="inlineStr">
        <is>
          <t>Т8 RUGRAM</t>
        </is>
      </c>
      <c r="I1718" s="22" t="n">
        <v>2017</v>
      </c>
      <c r="J1718" s="75" t="inlineStr">
        <is>
          <t>9785386112523</t>
        </is>
      </c>
      <c r="K1718" s="75" t="inlineStr">
        <is>
          <t>Книги</t>
        </is>
      </c>
      <c r="L1718" s="22">
        <f>ROUND(100-(F1721/(M1721/100)),0)</f>
        <v/>
      </c>
      <c r="M1718" s="105" t="n">
        <v>850</v>
      </c>
      <c r="N1718" s="105" t="n">
        <v>740</v>
      </c>
      <c r="O1718" s="20" t="inlineStr">
        <is>
          <t>https://magic-kniga.ru/items/30647</t>
        </is>
      </c>
      <c r="Q1718" s="66" t="inlineStr">
        <is>
          <t>Мало</t>
        </is>
      </c>
      <c r="R1718" s="20" t="n">
        <v>5</v>
      </c>
      <c r="V1718" s="36">
        <f>MATCH(R1721,discounts!A:A)</f>
        <v/>
      </c>
      <c r="W1718" s="36">
        <f>ADDRESS(V1721,$F$7+1,,,"discounts")</f>
        <v/>
      </c>
      <c r="X1718" s="36">
        <f>ROUND(IF(ISNA(IF($F$7=0,0,INDIRECT(W1721))),0,IF($F$7=0,0,INDIRECT(W1721))),0)</f>
        <v/>
      </c>
    </row>
    <row r="1719">
      <c r="B1719" s="86" t="n"/>
      <c r="C1719" s="22" t="n">
        <v>32054</v>
      </c>
      <c r="D1719" s="22" t="inlineStr">
        <is>
          <t>Энтони Мартин М.</t>
        </is>
      </c>
      <c r="E1719" s="22" t="inlineStr">
        <is>
          <t>Не пытайтесь сделать все идеально: стратегии борьбы с перфекционизмом</t>
        </is>
      </c>
      <c r="F1719" s="105">
        <f>ROUNDUP(N1722-(N1722/100*X1722),0)</f>
        <v/>
      </c>
      <c r="H1719" s="22" t="inlineStr">
        <is>
          <t>Весь</t>
        </is>
      </c>
      <c r="I1719" s="22" t="n">
        <v>2018</v>
      </c>
      <c r="J1719" s="75" t="inlineStr">
        <is>
          <t>9785957333319</t>
        </is>
      </c>
      <c r="K1719" s="75" t="inlineStr">
        <is>
          <t>Книги</t>
        </is>
      </c>
      <c r="L1719" s="22">
        <f>ROUND(100-(F1722/(M1722/100)),0)</f>
        <v/>
      </c>
      <c r="M1719" s="105" t="n">
        <v>794</v>
      </c>
      <c r="N1719" s="105" t="n">
        <v>691</v>
      </c>
      <c r="O1719" s="20" t="inlineStr">
        <is>
          <t>https://magic-kniga.ru/items/32054</t>
        </is>
      </c>
      <c r="Q1719" s="66" t="inlineStr">
        <is>
          <t>Мало</t>
        </is>
      </c>
      <c r="R1719" s="20" t="n">
        <v>3</v>
      </c>
      <c r="V1719" s="36">
        <f>MATCH(R1722,discounts!A:A)</f>
        <v/>
      </c>
      <c r="W1719" s="36">
        <f>ADDRESS(V1722,$F$7+1,,,"discounts")</f>
        <v/>
      </c>
      <c r="X1719" s="36">
        <f>ROUND(IF(ISNA(IF($F$7=0,0,INDIRECT(W1722))),0,IF($F$7=0,0,INDIRECT(W1722))),0)</f>
        <v/>
      </c>
    </row>
    <row r="1720">
      <c r="B1720" s="86" t="n"/>
      <c r="C1720" s="22" t="n">
        <v>39212</v>
      </c>
      <c r="D1720" s="22" t="inlineStr">
        <is>
          <t>Филлипс Д. А.</t>
        </is>
      </c>
      <c r="E1720" s="22" t="inlineStr">
        <is>
          <t xml:space="preserve">Полный курс нумерологии. Как найти себя и раскрыть свой потенциал     </t>
        </is>
      </c>
      <c r="F1720" s="105">
        <f>ROUNDUP(N1723-(N1723/100*X1723),0)</f>
        <v/>
      </c>
      <c r="H1720" s="22" t="inlineStr">
        <is>
          <t>КоЛибри</t>
        </is>
      </c>
      <c r="I1720" s="22" t="n">
        <v>2019</v>
      </c>
      <c r="J1720" s="75" t="inlineStr">
        <is>
          <t>9785389136908</t>
        </is>
      </c>
      <c r="K1720" s="75" t="inlineStr">
        <is>
          <t>Книги</t>
        </is>
      </c>
      <c r="L1720" s="22">
        <f>ROUND(100-(F1723/(M1723/100)),0)</f>
        <v/>
      </c>
      <c r="M1720" s="105" t="n">
        <v>1005</v>
      </c>
      <c r="N1720" s="105" t="n">
        <v>875</v>
      </c>
      <c r="O1720" s="20" t="inlineStr">
        <is>
          <t>https://magic-kniga.ru/items/39212</t>
        </is>
      </c>
      <c r="Q1720" s="66" t="inlineStr">
        <is>
          <t>Мало</t>
        </is>
      </c>
      <c r="R1720" s="20" t="n">
        <v>5</v>
      </c>
      <c r="V1720" s="36">
        <f>MATCH(R1723,discounts!A:A)</f>
        <v/>
      </c>
      <c r="W1720" s="36">
        <f>ADDRESS(V1723,$F$7+1,,,"discounts")</f>
        <v/>
      </c>
      <c r="X1720" s="36">
        <f>ROUND(IF(ISNA(IF($F$7=0,0,INDIRECT(W1723))),0,IF($F$7=0,0,INDIRECT(W1723))),0)</f>
        <v/>
      </c>
    </row>
    <row r="1721">
      <c r="B1721" s="86" t="n"/>
      <c r="C1721" s="22" t="n">
        <v>39594</v>
      </c>
      <c r="D1721" s="22" t="inlineStr">
        <is>
          <t>Барнем Мелани</t>
        </is>
      </c>
      <c r="E1721" s="22" t="inlineStr">
        <is>
          <t>Развитие экстрасенсорных способностей: глубокое понимание интуиции (2 шт.)</t>
        </is>
      </c>
      <c r="F1721" s="105">
        <f>ROUNDUP(N1724-(N1724/100*X1724),0)</f>
        <v/>
      </c>
      <c r="H1721" s="22" t="inlineStr">
        <is>
          <t>Весь</t>
        </is>
      </c>
      <c r="I1721" s="22" t="n">
        <v>2020</v>
      </c>
      <c r="J1721" s="75" t="inlineStr">
        <is>
          <t>9785944364807</t>
        </is>
      </c>
      <c r="K1721" s="75" t="inlineStr">
        <is>
          <t>Книги</t>
        </is>
      </c>
      <c r="L1721" s="22">
        <f>ROUND(100-(F1724/(M1724/100)),0)</f>
        <v/>
      </c>
      <c r="M1721" s="105" t="n">
        <v>1260</v>
      </c>
      <c r="N1721" s="105" t="n">
        <v>1097</v>
      </c>
      <c r="O1721" s="20" t="inlineStr">
        <is>
          <t>https://magic-kniga.ru/items/39594</t>
        </is>
      </c>
      <c r="Q1721" s="66" t="inlineStr">
        <is>
          <t>Мало</t>
        </is>
      </c>
      <c r="R1721" s="20" t="n">
        <v>3</v>
      </c>
      <c r="S1721" s="22" t="n">
        <v>16</v>
      </c>
      <c r="V1721" s="36">
        <f>MATCH(R1724,discounts!A:A)</f>
        <v/>
      </c>
      <c r="W1721" s="36">
        <f>ADDRESS(V1724,$F$7+1,,,"discounts")</f>
        <v/>
      </c>
      <c r="X1721" s="36">
        <f>ROUND(IF(ISNA(IF($F$7=0,0,INDIRECT(W1724))),0,IF($F$7=0,0,INDIRECT(W1724))),0)</f>
        <v/>
      </c>
    </row>
    <row r="1722">
      <c r="B1722" s="86" t="n"/>
      <c r="C1722" s="22" t="n">
        <v>40309</v>
      </c>
      <c r="D1722" s="22" t="inlineStr">
        <is>
          <t>Ярошенко Юрий</t>
        </is>
      </c>
      <c r="E1722" s="22" t="inlineStr">
        <is>
          <t>Альтернатива. Сквозь лабиринты X-файлов</t>
        </is>
      </c>
      <c r="F1722" s="105">
        <f>ROUNDUP(N1725-(N1725/100*X1725),0)</f>
        <v/>
      </c>
      <c r="H1722" s="22" t="inlineStr">
        <is>
          <t>Велигор</t>
        </is>
      </c>
      <c r="I1722" s="22" t="n">
        <v>2020</v>
      </c>
      <c r="J1722" s="75" t="inlineStr">
        <is>
          <t>9785888757970</t>
        </is>
      </c>
      <c r="K1722" s="75" t="inlineStr">
        <is>
          <t>Книги</t>
        </is>
      </c>
      <c r="L1722" s="22">
        <f>ROUND(100-(F1725/(M1725/100)),0)</f>
        <v/>
      </c>
      <c r="M1722" s="105" t="n">
        <v>419</v>
      </c>
      <c r="N1722" s="105" t="n">
        <v>365</v>
      </c>
      <c r="O1722" s="20" t="inlineStr">
        <is>
          <t>https://magic-kniga.ru/items/40309</t>
        </is>
      </c>
      <c r="Q1722" s="66" t="inlineStr">
        <is>
          <t>Мало</t>
        </is>
      </c>
      <c r="R1722" s="20" t="n">
        <v>9</v>
      </c>
      <c r="V1722" s="36">
        <f>MATCH(R1725,discounts!A:A)</f>
        <v/>
      </c>
      <c r="W1722" s="36">
        <f>ADDRESS(V1725,$F$7+1,,,"discounts")</f>
        <v/>
      </c>
      <c r="X1722" s="36">
        <f>ROUND(IF(ISNA(IF($F$7=0,0,INDIRECT(W1725))),0,IF($F$7=0,0,INDIRECT(W1725))),0)</f>
        <v/>
      </c>
    </row>
    <row r="1723" ht="15" customHeight="1">
      <c r="B1723" s="88" t="inlineStr">
        <is>
          <t>Ченнелинг. Крайон</t>
        </is>
      </c>
    </row>
    <row r="1724">
      <c r="B1724" s="86" t="n"/>
      <c r="C1724" s="22" t="n">
        <v>29076</v>
      </c>
      <c r="D1724" s="22" t="inlineStr">
        <is>
          <t>Домашева-Самойленко Н.</t>
        </is>
      </c>
      <c r="E1724" s="22" t="inlineStr">
        <is>
          <t>Трактат о любви Пособие по самотрансформации и восстановлению гармонии</t>
        </is>
      </c>
      <c r="F1724" s="105">
        <f>ROUNDUP(N1727-(N1727/100*X1727),0)</f>
        <v/>
      </c>
      <c r="H1724" s="22" t="inlineStr">
        <is>
          <t>ИПЛ</t>
        </is>
      </c>
      <c r="I1724" s="22" t="n">
        <v>2017</v>
      </c>
      <c r="J1724" s="75" t="inlineStr">
        <is>
          <t>9785426002470</t>
        </is>
      </c>
      <c r="K1724" s="75" t="inlineStr">
        <is>
          <t>Книги</t>
        </is>
      </c>
      <c r="L1724" s="22">
        <f>ROUND(100-(F1727/(M1727/100)),0)</f>
        <v/>
      </c>
      <c r="M1724" s="105" t="n">
        <v>841</v>
      </c>
      <c r="N1724" s="105" t="n">
        <v>732</v>
      </c>
      <c r="O1724" s="20" t="inlineStr">
        <is>
          <t>https://magic-kniga.ru/items/29076</t>
        </is>
      </c>
      <c r="Q1724" s="66" t="inlineStr">
        <is>
          <t>Мало</t>
        </is>
      </c>
      <c r="R1724" s="20" t="n">
        <v>2</v>
      </c>
      <c r="V1724" s="36">
        <f>MATCH(R1727,discounts!A:A)</f>
        <v/>
      </c>
      <c r="W1724" s="36">
        <f>ADDRESS(V1727,$F$7+1,,,"discounts")</f>
        <v/>
      </c>
      <c r="X1724" s="36">
        <f>ROUND(_xlfn.SINGLE(IF(ISNA(_xlfn.SINGLE(IF($F$7=0,0,INDIRECT(W1727)))),0,IF($F$7=0,0,INDIRECT(W1727)))),0)</f>
        <v/>
      </c>
    </row>
    <row r="1725">
      <c r="B1725" s="86" t="n"/>
      <c r="C1725" s="22" t="n">
        <v>29915</v>
      </c>
      <c r="D1725" s="22" t="inlineStr">
        <is>
          <t>Сухарев В.А.</t>
        </is>
      </c>
      <c r="E1725" s="22" t="inlineStr">
        <is>
          <t>Религия и космос. Причины крупнейших катастроф</t>
        </is>
      </c>
      <c r="F1725" s="105">
        <f>ROUNDUP(N1728-(N1728/100*X1728),0)</f>
        <v/>
      </c>
      <c r="H1725" s="22" t="inlineStr">
        <is>
          <t>Амрита-русь</t>
        </is>
      </c>
      <c r="I1725" s="22" t="n">
        <v>2017</v>
      </c>
      <c r="J1725" s="75" t="inlineStr">
        <is>
          <t>9785413013519</t>
        </is>
      </c>
      <c r="K1725" s="75" t="inlineStr">
        <is>
          <t>Книги</t>
        </is>
      </c>
      <c r="L1725" s="22">
        <f>ROUND(100-(F1728/(M1728/100)),0)</f>
        <v/>
      </c>
      <c r="M1725" s="105" t="n">
        <v>57</v>
      </c>
      <c r="N1725" s="105" t="n">
        <v>50</v>
      </c>
      <c r="O1725" s="20" t="inlineStr">
        <is>
          <t>https://magic-kniga.ru/items/29915</t>
        </is>
      </c>
      <c r="Q1725" s="66" t="inlineStr">
        <is>
          <t>Мало</t>
        </is>
      </c>
      <c r="R1725" s="20" t="n">
        <v>2</v>
      </c>
      <c r="V1725" s="36">
        <f>MATCH(R1728,discounts!A:A)</f>
        <v/>
      </c>
      <c r="W1725" s="36">
        <f>ADDRESS(V1728,$F$7+1,,,"discounts")</f>
        <v/>
      </c>
      <c r="X1725" s="36">
        <f>ROUND(_xlfn.SINGLE(IF(ISNA(_xlfn.SINGLE(IF($F$7=0,0,INDIRECT(W1728)))),0,IF($F$7=0,0,INDIRECT(W1728)))),0)</f>
        <v/>
      </c>
    </row>
    <row r="1726" ht="15" customHeight="1">
      <c r="B1726" s="88" t="inlineStr">
        <is>
          <t>Масонство</t>
        </is>
      </c>
    </row>
    <row r="1727">
      <c r="B1727" s="86" t="n"/>
      <c r="C1727" s="22" t="n">
        <v>36999</v>
      </c>
      <c r="D1727" s="22" t="inlineStr">
        <is>
          <t>Йозеф Габриель Финдель</t>
        </is>
      </c>
      <c r="E1727" s="22" t="inlineStr">
        <is>
          <t>История франкмасонства от возникновения до его настоящего времени. Том I</t>
        </is>
      </c>
      <c r="F1727" s="105">
        <f>ROUNDUP(N1730-(N1730/100*X1730),0)</f>
        <v/>
      </c>
      <c r="H1727" s="22" t="inlineStr">
        <is>
          <t>Magic-Kniga</t>
        </is>
      </c>
      <c r="I1727" s="22" t="n">
        <v>2021</v>
      </c>
      <c r="J1727" s="75" t="inlineStr">
        <is>
          <t>9785604647691</t>
        </is>
      </c>
      <c r="K1727" s="75" t="inlineStr">
        <is>
          <t>Книги</t>
        </is>
      </c>
      <c r="L1727" s="22">
        <f>ROUND(100-(F1730/(M1730/100)),0)</f>
        <v/>
      </c>
      <c r="M1727" s="105" t="n">
        <v>905</v>
      </c>
      <c r="N1727" s="105" t="n">
        <v>788</v>
      </c>
      <c r="O1727" s="20" t="inlineStr">
        <is>
          <t>https://magic-kniga.ru/items/36999</t>
        </is>
      </c>
      <c r="P1727" s="22" t="n">
        <v>79</v>
      </c>
      <c r="Q1727" s="66" t="inlineStr">
        <is>
          <t>Больше 10</t>
        </is>
      </c>
      <c r="R1727" s="20" t="n">
        <v>1</v>
      </c>
      <c r="V1727" s="36">
        <f>MATCH(R1730,discounts!A:A)</f>
        <v/>
      </c>
      <c r="W1727" s="36">
        <f>ADDRESS(V1730,$F$7+1,,,"discounts")</f>
        <v/>
      </c>
      <c r="X1727" s="36">
        <f>ROUND(IF(ISNA(IF($F$7=0,0,INDIRECT(W1730))),0,IF($F$7=0,0,INDIRECT(W1730))),0)</f>
        <v/>
      </c>
    </row>
    <row r="1728" ht="15" customHeight="1">
      <c r="B1728" s="88" t="inlineStr">
        <is>
          <t>Ванга</t>
        </is>
      </c>
    </row>
    <row r="1729">
      <c r="B1729" s="86" t="n"/>
      <c r="C1729" s="22" t="n">
        <v>30644</v>
      </c>
      <c r="D1729" s="22" t="inlineStr">
        <is>
          <t>Бергман Алексей Дмитриевич</t>
        </is>
      </c>
      <c r="E1729" s="22" t="inlineStr">
        <is>
          <t>Ванга</t>
        </is>
      </c>
      <c r="F1729" s="105">
        <f>ROUNDUP(N1732-(N1732/100*X1732),0)</f>
        <v/>
      </c>
      <c r="H1729" s="22" t="inlineStr">
        <is>
          <t>Т8 RUGRAM</t>
        </is>
      </c>
      <c r="I1729" s="22" t="n">
        <v>2017</v>
      </c>
      <c r="J1729" s="75" t="inlineStr">
        <is>
          <t>9785386110444</t>
        </is>
      </c>
      <c r="K1729" s="75" t="inlineStr">
        <is>
          <t>Книги</t>
        </is>
      </c>
      <c r="L1729" s="22">
        <f>ROUND(100-(F1732/(M1732/100)),0)</f>
        <v/>
      </c>
      <c r="M1729" s="105" t="n">
        <v>850</v>
      </c>
      <c r="N1729" s="105" t="n">
        <v>740</v>
      </c>
      <c r="O1729" s="20" t="inlineStr">
        <is>
          <t>https://magic-kniga.ru/items/30644</t>
        </is>
      </c>
      <c r="Q1729" s="66" t="inlineStr">
        <is>
          <t>Мало</t>
        </is>
      </c>
      <c r="R1729" s="20" t="n">
        <v>5</v>
      </c>
      <c r="V1729" s="36">
        <f>MATCH(R1732,discounts!A:A)</f>
        <v/>
      </c>
      <c r="W1729" s="36">
        <f>ADDRESS(V1732,$F$7+1,,,"discounts")</f>
        <v/>
      </c>
      <c r="X1729" s="36">
        <f>ROUND(IF(ISNA(IF($F$7=0,0,INDIRECT(W1732))),0,IF($F$7=0,0,INDIRECT(W1732))),0)</f>
        <v/>
      </c>
    </row>
    <row r="1730" ht="15" customHeight="1">
      <c r="B1730" s="88" t="inlineStr">
        <is>
          <t>Учения Саи Бабы</t>
        </is>
      </c>
    </row>
    <row r="1731">
      <c r="B1731" s="86" t="n"/>
      <c r="C1731" s="22" t="n">
        <v>30459</v>
      </c>
      <c r="D1731" s="22" t="inlineStr">
        <is>
          <t>Саи Баба</t>
        </is>
      </c>
      <c r="E1731" s="22" t="inlineStr">
        <is>
          <t>Судьба человека и Божья воля. Источник процветания и благополучия</t>
        </is>
      </c>
      <c r="F1731" s="105">
        <f>ROUNDUP(N1734-(N1734/100*X1734),0)</f>
        <v/>
      </c>
      <c r="H1731" s="22" t="inlineStr">
        <is>
          <t>Амрита-русь</t>
        </is>
      </c>
      <c r="I1731" s="22" t="n">
        <v>2017</v>
      </c>
      <c r="J1731" s="75" t="inlineStr">
        <is>
          <t>9785413016374</t>
        </is>
      </c>
      <c r="K1731" s="75" t="inlineStr">
        <is>
          <t>Книги</t>
        </is>
      </c>
      <c r="L1731" s="22">
        <f>ROUND(100-(F1734/(M1734/100)),0)</f>
        <v/>
      </c>
      <c r="M1731" s="105" t="n">
        <v>465</v>
      </c>
      <c r="N1731" s="105" t="n">
        <v>405</v>
      </c>
      <c r="O1731" s="20" t="inlineStr">
        <is>
          <t>https://magic-kniga.ru/items/30459</t>
        </is>
      </c>
      <c r="Q1731" s="66" t="inlineStr">
        <is>
          <t>Мало</t>
        </is>
      </c>
      <c r="R1731" s="20" t="n">
        <v>2</v>
      </c>
      <c r="V1731" s="36">
        <f>MATCH(R1734,discounts!A:A)</f>
        <v/>
      </c>
      <c r="W1731" s="36">
        <f>ADDRESS(V1734,$F$7+1,,,"discounts")</f>
        <v/>
      </c>
      <c r="X1731" s="36">
        <f>ROUND(IF(ISNA(IF($F$7=0,0,INDIRECT(W1734))),0,IF($F$7=0,0,INDIRECT(W1734))),0)</f>
        <v/>
      </c>
    </row>
    <row r="1732" ht="15" customHeight="1">
      <c r="B1732" s="88" t="inlineStr">
        <is>
          <t>Учение Ошо</t>
        </is>
      </c>
    </row>
    <row r="1733">
      <c r="B1733" s="86" t="n"/>
      <c r="C1733" s="22" t="n">
        <v>30224</v>
      </c>
      <c r="E1733" s="22" t="inlineStr">
        <is>
          <t>Комплект: Ваши руки; Великий секрет; Величайший секрет</t>
        </is>
      </c>
      <c r="F1733" s="105">
        <f>ROUNDUP(N1736-(N1736/100*X1736),0)</f>
        <v/>
      </c>
      <c r="H1733" s="22" t="inlineStr">
        <is>
          <t>Весь</t>
        </is>
      </c>
      <c r="J1733" s="75" t="inlineStr">
        <is>
          <t>9785944388568</t>
        </is>
      </c>
      <c r="K1733" s="75" t="inlineStr">
        <is>
          <t>Книги</t>
        </is>
      </c>
      <c r="L1733" s="22">
        <f>ROUND(100-(F1736/(M1736/100)),0)</f>
        <v/>
      </c>
      <c r="M1733" s="105" t="n">
        <v>1105</v>
      </c>
      <c r="N1733" s="105" t="n">
        <v>962</v>
      </c>
      <c r="O1733" s="20" t="inlineStr">
        <is>
          <t>https://magic-kniga.ru/items/30224</t>
        </is>
      </c>
      <c r="Q1733" s="66" t="inlineStr">
        <is>
          <t>Мало</t>
        </is>
      </c>
      <c r="R1733" s="20" t="n">
        <v>3</v>
      </c>
      <c r="V1733" s="36">
        <f>MATCH(R1736,discounts!A:A)</f>
        <v/>
      </c>
      <c r="W1733" s="36">
        <f>ADDRESS(V1736,$F$7+1,,,"discounts")</f>
        <v/>
      </c>
      <c r="X1733" s="36">
        <f>ROUND(IF(ISNA(IF($F$7=0,0,INDIRECT(W1736))),0,IF($F$7=0,0,INDIRECT(W1736))),0)</f>
        <v/>
      </c>
    </row>
    <row r="1734">
      <c r="B1734" s="86" t="n"/>
      <c r="C1734" s="22" t="n">
        <v>36867</v>
      </c>
      <c r="D1734" s="22" t="inlineStr">
        <is>
          <t>Ошо (Osho) - Шри Раджниш</t>
        </is>
      </c>
      <c r="E1734" s="22" t="inlineStr">
        <is>
          <t>Беседы о Гераклите: тайный смысл древней философии</t>
        </is>
      </c>
      <c r="F1734" s="105">
        <f>ROUNDUP(N1737-(N1737/100*X1737),0)</f>
        <v/>
      </c>
      <c r="H1734" s="22" t="inlineStr">
        <is>
          <t>Весь</t>
        </is>
      </c>
      <c r="I1734" s="22" t="n">
        <v>2017</v>
      </c>
      <c r="J1734" s="75" t="inlineStr">
        <is>
          <t>9785957328391</t>
        </is>
      </c>
      <c r="K1734" s="75" t="inlineStr">
        <is>
          <t>Книги</t>
        </is>
      </c>
      <c r="L1734" s="22">
        <f>ROUND(100-(F1737/(M1737/100)),0)</f>
        <v/>
      </c>
      <c r="M1734" s="105" t="n">
        <v>447</v>
      </c>
      <c r="N1734" s="105" t="n">
        <v>389</v>
      </c>
      <c r="O1734" s="20" t="inlineStr">
        <is>
          <t>https://magic-kniga.ru/items/36867</t>
        </is>
      </c>
      <c r="Q1734" s="66" t="inlineStr">
        <is>
          <t>Мало</t>
        </is>
      </c>
      <c r="R1734" s="20" t="n">
        <v>3</v>
      </c>
      <c r="S1734" s="22" t="n">
        <v>16</v>
      </c>
      <c r="V1734" s="36">
        <f>MATCH(R1737,discounts!A:A)</f>
        <v/>
      </c>
      <c r="W1734" s="36">
        <f>ADDRESS(V1737,$F$7+1,,,"discounts")</f>
        <v/>
      </c>
      <c r="X1734" s="36">
        <f>ROUND(IF(ISNA(IF($F$7=0,0,INDIRECT(W1737))),0,IF($F$7=0,0,INDIRECT(W1737))),0)</f>
        <v/>
      </c>
    </row>
    <row r="1735">
      <c r="B1735" s="86" t="n"/>
      <c r="C1735" s="22" t="n">
        <v>37393</v>
      </c>
      <c r="D1735" s="22" t="inlineStr">
        <is>
          <t>Ошо (Osho) - Шри Раджниш</t>
        </is>
      </c>
      <c r="E1735" s="22" t="inlineStr">
        <is>
          <t>Ярче тысячи солнц. Трепетное, удивительное, чудесное в мистической поэзии баулов</t>
        </is>
      </c>
      <c r="F1735" s="105">
        <f>ROUNDUP(N1738-(N1738/100*X1738),0)</f>
        <v/>
      </c>
      <c r="H1735" s="22" t="inlineStr">
        <is>
          <t>Весь</t>
        </is>
      </c>
      <c r="I1735" s="22" t="n">
        <v>2019</v>
      </c>
      <c r="J1735" s="75" t="inlineStr">
        <is>
          <t>9785957326489</t>
        </is>
      </c>
      <c r="K1735" s="75" t="inlineStr">
        <is>
          <t>Книги</t>
        </is>
      </c>
      <c r="L1735" s="22">
        <f>ROUND(100-(F1738/(M1738/100)),0)</f>
        <v/>
      </c>
      <c r="M1735" s="105" t="n">
        <v>855</v>
      </c>
      <c r="N1735" s="105" t="n">
        <v>744</v>
      </c>
      <c r="O1735" s="20" t="inlineStr">
        <is>
          <t>https://magic-kniga.ru/items/37393</t>
        </is>
      </c>
      <c r="Q1735" s="66" t="inlineStr">
        <is>
          <t>Мало</t>
        </is>
      </c>
      <c r="R1735" s="20" t="n">
        <v>3</v>
      </c>
      <c r="S1735" s="22" t="n">
        <v>16</v>
      </c>
      <c r="V1735" s="36">
        <f>MATCH(R1738,discounts!A:A)</f>
        <v/>
      </c>
      <c r="W1735" s="36">
        <f>ADDRESS(V1738,$F$7+1,,,"discounts")</f>
        <v/>
      </c>
      <c r="X1735" s="36">
        <f>ROUND(IF(ISNA(IF($F$7=0,0,INDIRECT(W1738))),0,IF($F$7=0,0,INDIRECT(W1738))),0)</f>
        <v/>
      </c>
    </row>
    <row r="1736">
      <c r="B1736" s="86" t="n"/>
      <c r="C1736" s="22" t="n">
        <v>37398</v>
      </c>
      <c r="D1736" s="22" t="inlineStr">
        <is>
          <t>Ошо (Osho) - Шри Раджниш</t>
        </is>
      </c>
      <c r="E1736" s="22" t="inlineStr">
        <is>
          <t>Молчание: послания вашей сущности</t>
        </is>
      </c>
      <c r="F1736" s="105">
        <f>ROUNDUP(N1739-(N1739/100*X1739),0)</f>
        <v/>
      </c>
      <c r="H1736" s="22" t="inlineStr">
        <is>
          <t>Весь</t>
        </is>
      </c>
      <c r="I1736" s="22" t="n">
        <v>2019</v>
      </c>
      <c r="J1736" s="75" t="inlineStr">
        <is>
          <t>9785957334958</t>
        </is>
      </c>
      <c r="K1736" s="75" t="inlineStr">
        <is>
          <t>Книги</t>
        </is>
      </c>
      <c r="L1736" s="22">
        <f>ROUND(100-(F1739/(M1739/100)),0)</f>
        <v/>
      </c>
      <c r="M1736" s="105" t="n">
        <v>855</v>
      </c>
      <c r="N1736" s="105" t="n">
        <v>744</v>
      </c>
      <c r="O1736" s="20" t="inlineStr">
        <is>
          <t>https://magic-kniga.ru/items/37398</t>
        </is>
      </c>
      <c r="Q1736" s="66" t="inlineStr">
        <is>
          <t>Мало</t>
        </is>
      </c>
      <c r="R1736" s="20" t="n">
        <v>3</v>
      </c>
      <c r="S1736" s="22" t="n">
        <v>16</v>
      </c>
      <c r="V1736" s="36">
        <f>MATCH(R1739,discounts!A:A)</f>
        <v/>
      </c>
      <c r="W1736" s="36">
        <f>ADDRESS(V1739,$F$7+1,,,"discounts")</f>
        <v/>
      </c>
      <c r="X1736" s="36">
        <f>ROUND(IF(ISNA(IF($F$7=0,0,INDIRECT(W1739))),0,IF($F$7=0,0,INDIRECT(W1739))),0)</f>
        <v/>
      </c>
    </row>
    <row r="1737">
      <c r="B1737" s="86" t="n"/>
      <c r="C1737" s="22" t="n">
        <v>38827</v>
      </c>
      <c r="D1737" s="22" t="inlineStr">
        <is>
          <t>Ошо (Osho) - Шри Раджниш</t>
        </is>
      </c>
      <c r="E1737" s="22" t="inlineStr">
        <is>
          <t>Дао: Золотые Врата. Беседы о «Классике чистоты» Ко Суана. Часть 1</t>
        </is>
      </c>
      <c r="F1737" s="105">
        <f>ROUNDUP(N1740-(N1740/100*X1740),0)</f>
        <v/>
      </c>
      <c r="H1737" s="22" t="inlineStr">
        <is>
          <t>Весь</t>
        </is>
      </c>
      <c r="I1737" s="22" t="n">
        <v>2020</v>
      </c>
      <c r="J1737" s="75" t="inlineStr">
        <is>
          <t>9785957321262</t>
        </is>
      </c>
      <c r="K1737" s="75" t="inlineStr">
        <is>
          <t>Книги</t>
        </is>
      </c>
      <c r="L1737" s="22">
        <f>ROUND(100-(F1740/(M1740/100)),0)</f>
        <v/>
      </c>
      <c r="M1737" s="105" t="n">
        <v>124</v>
      </c>
      <c r="N1737" s="105" t="n">
        <v>108</v>
      </c>
      <c r="O1737" s="20" t="inlineStr">
        <is>
          <t>https://magic-kniga.ru/items/38827</t>
        </is>
      </c>
      <c r="Q1737" s="66" t="inlineStr">
        <is>
          <t>Мало</t>
        </is>
      </c>
      <c r="R1737" s="20" t="n">
        <v>3</v>
      </c>
      <c r="S1737" s="22" t="n">
        <v>16</v>
      </c>
      <c r="V1737" s="36">
        <f>MATCH(R1740,discounts!A:A)</f>
        <v/>
      </c>
      <c r="W1737" s="36">
        <f>ADDRESS(V1740,$F$7+1,,,"discounts")</f>
        <v/>
      </c>
      <c r="X1737" s="36">
        <f>ROUND(IF(ISNA(IF($F$7=0,0,INDIRECT(W1740))),0,IF($F$7=0,0,INDIRECT(W1740))),0)</f>
        <v/>
      </c>
    </row>
    <row r="1738">
      <c r="B1738" s="86" t="n"/>
      <c r="C1738" s="22" t="n">
        <v>39884</v>
      </c>
      <c r="D1738" s="22" t="inlineStr">
        <is>
          <t>Ошо (Osho) - Шри Раджниш</t>
        </is>
      </c>
      <c r="E1738" s="22" t="inlineStr">
        <is>
          <t>Великий вызов. Жизнь за пределами обыденности</t>
        </is>
      </c>
      <c r="F1738" s="105">
        <f>ROUNDUP(N1741-(N1741/100*X1741),0)</f>
        <v/>
      </c>
      <c r="H1738" s="22" t="inlineStr">
        <is>
          <t>Весь</t>
        </is>
      </c>
      <c r="I1738" s="22" t="n">
        <v>2020</v>
      </c>
      <c r="J1738" s="75" t="inlineStr">
        <is>
          <t>9785957315285</t>
        </is>
      </c>
      <c r="K1738" s="75" t="inlineStr">
        <is>
          <t>Книги</t>
        </is>
      </c>
      <c r="L1738" s="22">
        <f>ROUND(100-(F1741/(M1741/100)),0)</f>
        <v/>
      </c>
      <c r="M1738" s="105" t="n">
        <v>6180</v>
      </c>
      <c r="N1738" s="105" t="n">
        <v>5377</v>
      </c>
      <c r="O1738" s="20" t="inlineStr">
        <is>
          <t>https://magic-kniga.ru/items/39884</t>
        </is>
      </c>
      <c r="Q1738" s="66" t="inlineStr">
        <is>
          <t>Мало</t>
        </is>
      </c>
      <c r="R1738" s="20" t="n">
        <v>3</v>
      </c>
      <c r="S1738" s="22" t="n">
        <v>16</v>
      </c>
      <c r="V1738" s="36">
        <f>MATCH(R1741,discounts!A:A)</f>
        <v/>
      </c>
      <c r="W1738" s="36">
        <f>ADDRESS(V1741,$F$7+1,,,"discounts")</f>
        <v/>
      </c>
      <c r="X1738" s="36">
        <f>ROUND(IF(ISNA(IF($F$7=0,0,INDIRECT(W1741))),0,IF($F$7=0,0,INDIRECT(W1741))),0)</f>
        <v/>
      </c>
    </row>
    <row r="1739">
      <c r="B1739" s="86" t="n"/>
      <c r="C1739" s="22" t="n">
        <v>35010</v>
      </c>
      <c r="D1739" s="22" t="inlineStr">
        <is>
          <t>Ошо (Osho) - Шри Раджниш</t>
        </is>
      </c>
      <c r="E1739" s="22" t="inlineStr">
        <is>
          <t>Нравственное, безнравственное, вненравственное: что правильно, а что нет?</t>
        </is>
      </c>
      <c r="F1739" s="105">
        <f>ROUNDUP(N1742-(N1742/100*X1742),0)</f>
        <v/>
      </c>
      <c r="H1739" s="22" t="inlineStr">
        <is>
          <t>Весь</t>
        </is>
      </c>
      <c r="I1739" s="22" t="n">
        <v>2015</v>
      </c>
      <c r="J1739" s="75" t="inlineStr">
        <is>
          <t>9785957327554</t>
        </is>
      </c>
      <c r="K1739" s="75" t="inlineStr">
        <is>
          <t>Книги</t>
        </is>
      </c>
      <c r="L1739" s="22">
        <f>ROUND(100-(F1742/(M1742/100)),0)</f>
        <v/>
      </c>
      <c r="M1739" s="105" t="n">
        <v>666</v>
      </c>
      <c r="N1739" s="105" t="n">
        <v>580</v>
      </c>
      <c r="O1739" s="20" t="inlineStr">
        <is>
          <t>https://magic-kniga.ru/items/35010</t>
        </is>
      </c>
      <c r="Q1739" s="66" t="inlineStr">
        <is>
          <t>Мало</t>
        </is>
      </c>
      <c r="R1739" s="20" t="n">
        <v>3</v>
      </c>
      <c r="V1739" s="36">
        <f>MATCH(R1742,discounts!A:A)</f>
        <v/>
      </c>
      <c r="W1739" s="36">
        <f>ADDRESS(V1742,$F$7+1,,,"discounts")</f>
        <v/>
      </c>
      <c r="X1739" s="36">
        <f>ROUND(IF(ISNA(IF($F$7=0,0,INDIRECT(W1742))),0,IF($F$7=0,0,INDIRECT(W1742))),0)</f>
        <v/>
      </c>
    </row>
    <row r="1740">
      <c r="B1740" s="86" t="n"/>
      <c r="C1740" s="22" t="n">
        <v>26361</v>
      </c>
      <c r="D1740" s="22" t="inlineStr">
        <is>
          <t>Ошо (Osho) - Шри Раджниш</t>
        </is>
      </c>
      <c r="E1740" s="22" t="inlineStr">
        <is>
          <t>Ах вот оно что! Дзен - это будильник, который пробуждает ото сна</t>
        </is>
      </c>
      <c r="F1740" s="105">
        <f>ROUNDUP(N1743-(N1743/100*X1743),0)</f>
        <v/>
      </c>
      <c r="H1740" s="22" t="inlineStr">
        <is>
          <t>Весь</t>
        </is>
      </c>
      <c r="I1740" s="22" t="n">
        <v>2018</v>
      </c>
      <c r="J1740" s="75" t="inlineStr">
        <is>
          <t>9785957333838</t>
        </is>
      </c>
      <c r="K1740" s="75" t="inlineStr">
        <is>
          <t>Книги</t>
        </is>
      </c>
      <c r="L1740" s="22">
        <f>ROUND(100-(F1743/(M1743/100)),0)</f>
        <v/>
      </c>
      <c r="M1740" s="105" t="n">
        <v>228</v>
      </c>
      <c r="N1740" s="105" t="n">
        <v>199</v>
      </c>
      <c r="O1740" s="20" t="inlineStr">
        <is>
          <t>https://magic-kniga.ru/items/26361</t>
        </is>
      </c>
      <c r="Q1740" s="66" t="inlineStr">
        <is>
          <t>Мало</t>
        </is>
      </c>
      <c r="R1740" s="20" t="n">
        <v>3</v>
      </c>
      <c r="V1740" s="36">
        <f>MATCH(R1743,discounts!A:A)</f>
        <v/>
      </c>
      <c r="W1740" s="36">
        <f>ADDRESS(V1743,$F$7+1,,,"discounts")</f>
        <v/>
      </c>
      <c r="X1740" s="36">
        <f>ROUND(IF(ISNA(IF($F$7=0,0,INDIRECT(W1743))),0,IF($F$7=0,0,INDIRECT(W1743))),0)</f>
        <v/>
      </c>
    </row>
    <row r="1741">
      <c r="B1741" s="86" t="n"/>
      <c r="C1741" s="22" t="n">
        <v>28034</v>
      </c>
      <c r="D1741" s="22" t="inlineStr">
        <is>
          <t>Ошо (Osho) - Шри Раджниш</t>
        </is>
      </c>
      <c r="E1741" s="22" t="inlineStr">
        <is>
          <t>Истинное имя – преданность. Не готов к смерти – не попадешь к Богу</t>
        </is>
      </c>
      <c r="F1741" s="105">
        <f>ROUNDUP(N1744-(N1744/100*X1744),0)</f>
        <v/>
      </c>
      <c r="H1741" s="22" t="inlineStr">
        <is>
          <t>ИПЛ</t>
        </is>
      </c>
      <c r="I1741" s="22" t="n">
        <v>2016</v>
      </c>
      <c r="J1741" s="75" t="inlineStr">
        <is>
          <t>9785426001732</t>
        </is>
      </c>
      <c r="K1741" s="75" t="inlineStr">
        <is>
          <t>Книги</t>
        </is>
      </c>
      <c r="L1741" s="22">
        <f>ROUND(100-(F1744/(M1744/100)),0)</f>
        <v/>
      </c>
      <c r="M1741" s="105" t="n">
        <v>350</v>
      </c>
      <c r="N1741" s="105" t="n">
        <v>305</v>
      </c>
      <c r="O1741" s="20" t="inlineStr">
        <is>
          <t>https://magic-kniga.ru/items/28034</t>
        </is>
      </c>
      <c r="Q1741" s="66" t="inlineStr">
        <is>
          <t>Мало</t>
        </is>
      </c>
      <c r="R1741" s="20" t="n">
        <v>2</v>
      </c>
      <c r="V1741" s="36">
        <f>MATCH(R1744,discounts!A:A)</f>
        <v/>
      </c>
      <c r="W1741" s="36">
        <f>ADDRESS(V1744,$F$7+1,,,"discounts")</f>
        <v/>
      </c>
      <c r="X1741" s="36">
        <f>ROUND(IF(ISNA(IF($F$7=0,0,INDIRECT(W1744))),0,IF($F$7=0,0,INDIRECT(W1744))),0)</f>
        <v/>
      </c>
    </row>
    <row r="1742">
      <c r="B1742" s="86" t="n"/>
      <c r="C1742" s="22" t="n">
        <v>28056</v>
      </c>
      <c r="D1742" s="22" t="inlineStr">
        <is>
          <t>Ошо (Osho) - Шри Раджниш</t>
        </is>
      </c>
      <c r="E1742" s="22" t="inlineStr">
        <is>
          <t>Мгновения вечности</t>
        </is>
      </c>
      <c r="F1742" s="105">
        <f>ROUNDUP(N1745-(N1745/100*X1745),0)</f>
        <v/>
      </c>
      <c r="H1742" s="22" t="inlineStr">
        <is>
          <t>ИПЛ</t>
        </is>
      </c>
      <c r="I1742" s="22" t="n">
        <v>2016</v>
      </c>
      <c r="J1742" s="75" t="inlineStr">
        <is>
          <t>9785426001770</t>
        </is>
      </c>
      <c r="K1742" s="75" t="inlineStr">
        <is>
          <t>Книги</t>
        </is>
      </c>
      <c r="L1742" s="22">
        <f>ROUND(100-(F1745/(M1745/100)),0)</f>
        <v/>
      </c>
      <c r="M1742" s="105" t="n">
        <v>350</v>
      </c>
      <c r="N1742" s="105" t="n">
        <v>305</v>
      </c>
      <c r="O1742" s="20" t="inlineStr">
        <is>
          <t>https://magic-kniga.ru/items/28056</t>
        </is>
      </c>
      <c r="Q1742" s="66" t="inlineStr">
        <is>
          <t>Мало</t>
        </is>
      </c>
      <c r="R1742" s="20" t="n">
        <v>2</v>
      </c>
      <c r="V1742" s="36">
        <f>MATCH(R1745,discounts!A:A)</f>
        <v/>
      </c>
      <c r="W1742" s="36">
        <f>ADDRESS(V1745,$F$7+1,,,"discounts")</f>
        <v/>
      </c>
      <c r="X1742" s="36">
        <f>ROUND(IF(ISNA(IF($F$7=0,0,INDIRECT(W1745))),0,IF($F$7=0,0,INDIRECT(W1745))),0)</f>
        <v/>
      </c>
    </row>
    <row r="1743">
      <c r="B1743" s="86" t="n"/>
      <c r="C1743" s="22" t="n">
        <v>28072</v>
      </c>
      <c r="D1743" s="22" t="inlineStr">
        <is>
          <t>Ошо (Osho) - Шри Раджниш</t>
        </is>
      </c>
      <c r="E1743" s="22" t="inlineStr">
        <is>
          <t>Сутры Новой Йоги. Эго - единственная тюрьма человека</t>
        </is>
      </c>
      <c r="F1743" s="105">
        <f>ROUNDUP(N1746-(N1746/100*X1746),0)</f>
        <v/>
      </c>
      <c r="H1743" s="22" t="inlineStr">
        <is>
          <t>ИПЛ</t>
        </is>
      </c>
      <c r="I1743" s="22" t="n">
        <v>2016</v>
      </c>
      <c r="J1743" s="75" t="inlineStr">
        <is>
          <t>9785426001879</t>
        </is>
      </c>
      <c r="K1743" s="75" t="inlineStr">
        <is>
          <t>Книги</t>
        </is>
      </c>
      <c r="L1743" s="22">
        <f>ROUND(100-(F1746/(M1746/100)),0)</f>
        <v/>
      </c>
      <c r="M1743" s="105" t="n">
        <v>367</v>
      </c>
      <c r="N1743" s="105" t="n">
        <v>320</v>
      </c>
      <c r="O1743" s="20" t="inlineStr">
        <is>
          <t>https://magic-kniga.ru/items/28072</t>
        </is>
      </c>
      <c r="Q1743" s="66" t="inlineStr">
        <is>
          <t>Мало</t>
        </is>
      </c>
      <c r="R1743" s="20" t="n">
        <v>2</v>
      </c>
      <c r="V1743" s="36">
        <f>MATCH(R1746,discounts!A:A)</f>
        <v/>
      </c>
      <c r="W1743" s="36">
        <f>ADDRESS(V1746,$F$7+1,,,"discounts")</f>
        <v/>
      </c>
      <c r="X1743" s="36">
        <f>ROUND(IF(ISNA(IF($F$7=0,0,INDIRECT(W1746))),0,IF($F$7=0,0,INDIRECT(W1746))),0)</f>
        <v/>
      </c>
    </row>
    <row r="1744">
      <c r="B1744" s="86" t="n"/>
      <c r="C1744" s="22" t="n">
        <v>28250</v>
      </c>
      <c r="D1744" s="22" t="inlineStr">
        <is>
          <t>Ошо (Osho) - Шри Раджниш</t>
        </is>
      </c>
      <c r="E1744" s="22" t="inlineStr">
        <is>
          <t>Вера, сомнение и фанатизм: обязательно ли во что-то верить</t>
        </is>
      </c>
      <c r="F1744" s="105">
        <f>ROUNDUP(N1747-(N1747/100*X1747),0)</f>
        <v/>
      </c>
      <c r="H1744" s="22" t="inlineStr">
        <is>
          <t>Весь</t>
        </is>
      </c>
      <c r="I1744" s="22" t="n">
        <v>2017</v>
      </c>
      <c r="J1744" s="75" t="inlineStr">
        <is>
          <t>9785957327561</t>
        </is>
      </c>
      <c r="K1744" s="75" t="inlineStr">
        <is>
          <t>Книги</t>
        </is>
      </c>
      <c r="L1744" s="22">
        <f>ROUND(100-(F1747/(M1747/100)),0)</f>
        <v/>
      </c>
      <c r="M1744" s="105" t="n">
        <v>1070</v>
      </c>
      <c r="N1744" s="105" t="n">
        <v>931</v>
      </c>
      <c r="O1744" s="20" t="inlineStr">
        <is>
          <t>https://magic-kniga.ru/items/28250</t>
        </is>
      </c>
      <c r="Q1744" s="66" t="inlineStr">
        <is>
          <t>Мало</t>
        </is>
      </c>
      <c r="R1744" s="20" t="n">
        <v>2</v>
      </c>
      <c r="V1744" s="36">
        <f>MATCH(R1747,discounts!A:A)</f>
        <v/>
      </c>
      <c r="W1744" s="36">
        <f>ADDRESS(V1747,$F$7+1,,,"discounts")</f>
        <v/>
      </c>
      <c r="X1744" s="36">
        <f>ROUND(IF(ISNA(IF($F$7=0,0,INDIRECT(W1747))),0,IF($F$7=0,0,INDIRECT(W1747))),0)</f>
        <v/>
      </c>
    </row>
    <row r="1745">
      <c r="B1745" s="86" t="n"/>
      <c r="C1745" s="22" t="n">
        <v>28251</v>
      </c>
      <c r="D1745" s="22" t="inlineStr">
        <is>
          <t>Ошо (Osho) - Шри Раджниш</t>
        </is>
      </c>
      <c r="E1745" s="22" t="inlineStr">
        <is>
          <t>Осознанность сегодня. Как сделать медитацию частью своей повседневной жизни?</t>
        </is>
      </c>
      <c r="F1745" s="105">
        <f>ROUNDUP(N1748-(N1748/100*X1748),0)</f>
        <v/>
      </c>
      <c r="H1745" s="22" t="inlineStr">
        <is>
          <t>Весь</t>
        </is>
      </c>
      <c r="I1745" s="22" t="n">
        <v>2017</v>
      </c>
      <c r="J1745" s="75" t="inlineStr">
        <is>
          <t>9785957327578</t>
        </is>
      </c>
      <c r="K1745" s="75" t="inlineStr">
        <is>
          <t>Книги</t>
        </is>
      </c>
      <c r="L1745" s="22">
        <f>ROUND(100-(F1748/(M1748/100)),0)</f>
        <v/>
      </c>
      <c r="M1745" s="105" t="n">
        <v>1070</v>
      </c>
      <c r="N1745" s="105" t="n">
        <v>931</v>
      </c>
      <c r="O1745" s="20" t="inlineStr">
        <is>
          <t>https://magic-kniga.ru/items/28251</t>
        </is>
      </c>
      <c r="Q1745" s="66" t="inlineStr">
        <is>
          <t>Мало</t>
        </is>
      </c>
      <c r="R1745" s="20" t="n">
        <v>2</v>
      </c>
      <c r="V1745" s="36">
        <f>MATCH(R1748,discounts!A:A)</f>
        <v/>
      </c>
      <c r="W1745" s="36">
        <f>ADDRESS(V1748,$F$7+1,,,"discounts")</f>
        <v/>
      </c>
      <c r="X1745" s="36">
        <f>ROUND(IF(ISNA(IF($F$7=0,0,INDIRECT(W1748))),0,IF($F$7=0,0,INDIRECT(W1748))),0)</f>
        <v/>
      </c>
    </row>
    <row r="1746" ht="15" customHeight="1">
      <c r="B1746" s="88" t="inlineStr">
        <is>
          <t>Даосизм</t>
        </is>
      </c>
    </row>
    <row r="1747">
      <c r="B1747" s="86" t="n"/>
      <c r="C1747" s="22" t="n">
        <v>29412</v>
      </c>
      <c r="D1747" s="22" t="inlineStr">
        <is>
          <t>Питеркина Лиза</t>
        </is>
      </c>
      <c r="E1747" s="22" t="inlineStr">
        <is>
          <t>Даосские секреты женской сексуальности</t>
        </is>
      </c>
      <c r="F1747" s="105">
        <f>ROUNDUP(N1750-(N1750/100*X1750),0)</f>
        <v/>
      </c>
      <c r="H1747" s="22" t="inlineStr">
        <is>
          <t>Весь</t>
        </is>
      </c>
      <c r="I1747" s="22" t="n">
        <v>2017</v>
      </c>
      <c r="J1747" s="75" t="inlineStr">
        <is>
          <t>9785957331612</t>
        </is>
      </c>
      <c r="K1747" s="75" t="inlineStr">
        <is>
          <t>Книги</t>
        </is>
      </c>
      <c r="L1747" s="22">
        <f>ROUND(100-(F1750/(M1750/100)),0)</f>
        <v/>
      </c>
      <c r="M1747" s="105" t="n">
        <v>272</v>
      </c>
      <c r="N1747" s="105" t="n">
        <v>237</v>
      </c>
      <c r="O1747" s="20" t="inlineStr">
        <is>
          <t>https://magic-kniga.ru/items/29412</t>
        </is>
      </c>
      <c r="Q1747" s="66" t="inlineStr">
        <is>
          <t>Мало</t>
        </is>
      </c>
      <c r="R1747" s="20" t="n">
        <v>3</v>
      </c>
      <c r="V1747" s="36">
        <f>MATCH(R1750,discounts!A:A)</f>
        <v/>
      </c>
      <c r="W1747" s="36">
        <f>ADDRESS(V1750,$F$7+1,,,"discounts")</f>
        <v/>
      </c>
      <c r="X1747" s="36">
        <f>ROUND(IF(ISNA(IF($F$7=0,0,INDIRECT(W1750))),0,IF($F$7=0,0,INDIRECT(W1750))),0)</f>
        <v/>
      </c>
    </row>
    <row r="1748" ht="15" customHeight="1">
      <c r="B1748" s="88" t="inlineStr">
        <is>
          <t>Магические дневники</t>
        </is>
      </c>
    </row>
    <row r="1749">
      <c r="B1749" s="86" t="n"/>
      <c r="C1749" s="22" t="n">
        <v>36510</v>
      </c>
      <c r="D1749" s="22" t="inlineStr">
        <is>
          <t>Амазарак</t>
        </is>
      </c>
      <c r="E1749" s="22" t="inlineStr">
        <is>
          <t>Дневник Мага. Инициация</t>
        </is>
      </c>
      <c r="F1749" s="105">
        <f>ROUNDUP(N1752-(N1752/100*X1752),0)</f>
        <v/>
      </c>
      <c r="H1749" s="22" t="inlineStr">
        <is>
          <t>Magic-Kniga</t>
        </is>
      </c>
      <c r="I1749" s="22" t="n">
        <v>2019</v>
      </c>
      <c r="J1749" s="75" t="inlineStr">
        <is>
          <t>9785604235980</t>
        </is>
      </c>
      <c r="K1749" s="75" t="inlineStr">
        <is>
          <t>Книги</t>
        </is>
      </c>
      <c r="L1749" s="22">
        <f>ROUND(100-(F1752/(M1752/100)),0)</f>
        <v/>
      </c>
      <c r="M1749" s="105" t="n">
        <v>1102</v>
      </c>
      <c r="N1749" s="105" t="n">
        <v>959</v>
      </c>
      <c r="O1749" s="20" t="inlineStr">
        <is>
          <t>https://magic-kniga.ru/items/36510</t>
        </is>
      </c>
      <c r="P1749" s="22" t="n">
        <v>351</v>
      </c>
      <c r="Q1749" s="66" t="inlineStr">
        <is>
          <t>Больше 10</t>
        </is>
      </c>
      <c r="R1749" s="20" t="n">
        <v>1</v>
      </c>
      <c r="V1749" s="36">
        <f>MATCH(R1752,discounts!A:A)</f>
        <v/>
      </c>
      <c r="W1749" s="36">
        <f>ADDRESS(V1752,$F$7+1,,,"discounts")</f>
        <v/>
      </c>
      <c r="X1749" s="36">
        <f>ROUND(IF(ISNA(IF($F$7=0,0,INDIRECT(W1752))),0,IF($F$7=0,0,INDIRECT(W1752))),0)</f>
        <v/>
      </c>
    </row>
    <row r="1750" ht="15" customHeight="1">
      <c r="B1750" s="88" t="inlineStr">
        <is>
          <t>Биолокация</t>
        </is>
      </c>
    </row>
    <row r="1751">
      <c r="B1751" s="86" t="n"/>
      <c r="C1751" s="22" t="n">
        <v>30050</v>
      </c>
      <c r="E1751" s="22" t="inlineStr">
        <is>
          <t>Книга-руководство для работы с маятником</t>
        </is>
      </c>
      <c r="F1751" s="105">
        <f>ROUNDUP(N1754-(N1754/100*X1754),0)</f>
        <v/>
      </c>
      <c r="H1751" s="22" t="inlineStr">
        <is>
          <t>Magic-Kniga</t>
        </is>
      </c>
      <c r="I1751" s="22" t="n">
        <v>2017</v>
      </c>
      <c r="J1751" s="75" t="inlineStr">
        <is>
          <t>9785604156476</t>
        </is>
      </c>
      <c r="K1751" s="75" t="inlineStr">
        <is>
          <t>Книги</t>
        </is>
      </c>
      <c r="L1751" s="22">
        <f>ROUND(100-(F1754/(M1754/100)),0)</f>
        <v/>
      </c>
      <c r="M1751" s="105" t="n">
        <v>318</v>
      </c>
      <c r="N1751" s="105" t="n">
        <v>277</v>
      </c>
      <c r="O1751" s="20" t="inlineStr">
        <is>
          <t>https://magic-kniga.ru/items/30050</t>
        </is>
      </c>
      <c r="P1751" s="22" t="n">
        <v>294</v>
      </c>
      <c r="Q1751" s="66" t="inlineStr">
        <is>
          <t>Больше 50</t>
        </is>
      </c>
      <c r="R1751" s="20" t="n">
        <v>1</v>
      </c>
      <c r="V1751" s="36">
        <f>MATCH(R1754,discounts!A:A)</f>
        <v/>
      </c>
      <c r="W1751" s="36">
        <f>ADDRESS(V1754,$F$7+1,,,"discounts")</f>
        <v/>
      </c>
      <c r="X1751" s="36">
        <f>ROUND(IF(ISNA(IF($F$7=0,0,INDIRECT(W1754))),0,IF($F$7=0,0,INDIRECT(W1754))),0)</f>
        <v/>
      </c>
    </row>
    <row r="1752" ht="15" customHeight="1">
      <c r="B1752" s="88" t="inlineStr">
        <is>
          <t>Женская магия</t>
        </is>
      </c>
    </row>
    <row r="1753">
      <c r="B1753" s="86" t="n"/>
      <c r="C1753" s="22" t="n">
        <v>32365</v>
      </c>
      <c r="D1753" s="22" t="inlineStr">
        <is>
          <t>Стил Лилия</t>
        </is>
      </c>
      <c r="E1753" s="22" t="inlineStr">
        <is>
          <t>Я - женщина. Загадочная, стильная, успешная...</t>
        </is>
      </c>
      <c r="F1753" s="105">
        <f>ROUNDUP(N1756-(N1756/100*X1756),0)</f>
        <v/>
      </c>
      <c r="H1753" s="22" t="inlineStr">
        <is>
          <t>Т8 RUGRAM</t>
        </is>
      </c>
      <c r="I1753" s="22" t="n">
        <v>2017</v>
      </c>
      <c r="J1753" s="75" t="inlineStr">
        <is>
          <t>9785521055005</t>
        </is>
      </c>
      <c r="K1753" s="75" t="inlineStr">
        <is>
          <t>Книги</t>
        </is>
      </c>
      <c r="L1753" s="22">
        <f>ROUND(100-(F1756/(M1756/100)),0)</f>
        <v/>
      </c>
      <c r="M1753" s="105" t="n">
        <v>923</v>
      </c>
      <c r="N1753" s="105" t="n">
        <v>804</v>
      </c>
      <c r="O1753" s="20" t="inlineStr">
        <is>
          <t>https://magic-kniga.ru/items/32365</t>
        </is>
      </c>
      <c r="Q1753" s="66" t="inlineStr">
        <is>
          <t>Мало</t>
        </is>
      </c>
      <c r="R1753" s="20" t="n">
        <v>5</v>
      </c>
      <c r="V1753" s="36">
        <f>MATCH(R1756,discounts!A:A)</f>
        <v/>
      </c>
      <c r="W1753" s="36">
        <f>ADDRESS(V1756,$F$7+1,,,"discounts")</f>
        <v/>
      </c>
      <c r="X1753" s="36">
        <f>ROUND(_xlfn.SINGLE(IF(ISNA(_xlfn.SINGLE(IF($F$7=0,0,INDIRECT(W1756)))),0,IF($F$7=0,0,INDIRECT(W1756)))),0)</f>
        <v/>
      </c>
    </row>
    <row r="1754">
      <c r="B1754" s="86" t="n"/>
      <c r="C1754" s="22" t="n">
        <v>38329</v>
      </c>
      <c r="D1754" s="22" t="inlineStr">
        <is>
          <t>Листер Л.</t>
        </is>
      </c>
      <c r="E1754" s="22" t="inlineStr">
        <is>
          <t>Witch. Неудержимая. Неукротимая. Непокорная</t>
        </is>
      </c>
      <c r="F1754" s="105">
        <f>ROUNDUP(N1757-(N1757/100*X1757),0)</f>
        <v/>
      </c>
      <c r="H1754" s="22" t="inlineStr">
        <is>
          <t>Эксмо пресс</t>
        </is>
      </c>
      <c r="I1754" s="22" t="n">
        <v>2019</v>
      </c>
      <c r="J1754" s="75" t="inlineStr">
        <is>
          <t>9785041035853</t>
        </is>
      </c>
      <c r="K1754" s="75" t="inlineStr">
        <is>
          <t>Книги</t>
        </is>
      </c>
      <c r="L1754" s="22">
        <f>ROUND(100-(F1757/(M1757/100)),0)</f>
        <v/>
      </c>
      <c r="M1754" s="105" t="n">
        <v>983</v>
      </c>
      <c r="N1754" s="105" t="n">
        <v>856</v>
      </c>
      <c r="O1754" s="20" t="inlineStr">
        <is>
          <t>https://magic-kniga.ru/items/38329</t>
        </is>
      </c>
      <c r="Q1754" s="66" t="inlineStr">
        <is>
          <t>Мало</t>
        </is>
      </c>
      <c r="R1754" s="20" t="n">
        <v>5</v>
      </c>
      <c r="V1754" s="36">
        <f>MATCH(R1757,discounts!A:A)</f>
        <v/>
      </c>
      <c r="W1754" s="36">
        <f>ADDRESS(V1757,$F$7+1,,,"discounts")</f>
        <v/>
      </c>
      <c r="X1754" s="36">
        <f>ROUND(_xlfn.SINGLE(IF(ISNA(_xlfn.SINGLE(IF($F$7=0,0,INDIRECT(W1757)))),0,IF($F$7=0,0,INDIRECT(W1757)))),0)</f>
        <v/>
      </c>
    </row>
    <row r="1755">
      <c r="B1755" s="86" t="n"/>
      <c r="C1755" s="22" t="n">
        <v>26514</v>
      </c>
      <c r="D1755" s="22" t="inlineStr">
        <is>
          <t>Дуган Эллен</t>
        </is>
      </c>
      <c r="E1755" s="22" t="inlineStr">
        <is>
          <t>7 дней магии. Ритуалы, медитации, рецепты, тайны</t>
        </is>
      </c>
      <c r="F1755" s="105">
        <f>ROUNDUP(N1758-(N1758/100*X1758),0)</f>
        <v/>
      </c>
      <c r="H1755" s="22" t="inlineStr">
        <is>
          <t>Весь</t>
        </is>
      </c>
      <c r="I1755" s="22" t="n">
        <v>2016</v>
      </c>
      <c r="J1755" s="75" t="inlineStr">
        <is>
          <t>9785957328599</t>
        </is>
      </c>
      <c r="K1755" s="75" t="inlineStr">
        <is>
          <t>Книги</t>
        </is>
      </c>
      <c r="L1755" s="22">
        <f>ROUND(100-(F1758/(M1758/100)),0)</f>
        <v/>
      </c>
      <c r="M1755" s="105" t="n">
        <v>552</v>
      </c>
      <c r="N1755" s="105" t="n">
        <v>481</v>
      </c>
      <c r="O1755" s="20" t="inlineStr">
        <is>
          <t>https://magic-kniga.ru/items/26514</t>
        </is>
      </c>
      <c r="Q1755" s="66" t="inlineStr">
        <is>
          <t>Мало</t>
        </is>
      </c>
      <c r="R1755" s="20" t="n">
        <v>3</v>
      </c>
      <c r="V1755" s="36">
        <f>MATCH(R1758,discounts!A:A)</f>
        <v/>
      </c>
      <c r="W1755" s="36">
        <f>ADDRESS(V1758,$F$7+1,,,"discounts")</f>
        <v/>
      </c>
      <c r="X1755" s="36">
        <f>ROUND(_xlfn.SINGLE(IF(ISNA(_xlfn.SINGLE(IF($F$7=0,0,INDIRECT(W1758)))),0,IF($F$7=0,0,INDIRECT(W1758)))),0)</f>
        <v/>
      </c>
    </row>
    <row r="1756">
      <c r="B1756" s="86" t="n"/>
      <c r="C1756" s="22" t="n">
        <v>26780</v>
      </c>
      <c r="D1756" s="22" t="inlineStr">
        <is>
          <t>Джумайло Лариса</t>
        </is>
      </c>
      <c r="E1756" s="22" t="inlineStr">
        <is>
          <t>Арифметика семейного счастья Мудрость. Вселенной в 52х древних символах</t>
        </is>
      </c>
      <c r="F1756" s="105">
        <f>ROUNDUP(N1759-(N1759/100*X1759),0)</f>
        <v/>
      </c>
      <c r="H1756" s="22" t="inlineStr">
        <is>
          <t>Велигор</t>
        </is>
      </c>
      <c r="I1756" s="22" t="n">
        <v>2016</v>
      </c>
      <c r="J1756" s="75" t="inlineStr">
        <is>
          <t>9785888754412</t>
        </is>
      </c>
      <c r="K1756" s="75" t="inlineStr">
        <is>
          <t>Книги</t>
        </is>
      </c>
      <c r="L1756" s="22">
        <f>ROUND(100-(F1759/(M1759/100)),0)</f>
        <v/>
      </c>
      <c r="M1756" s="105" t="n">
        <v>90</v>
      </c>
      <c r="N1756" s="105" t="n">
        <v>79</v>
      </c>
      <c r="O1756" s="20" t="inlineStr">
        <is>
          <t>https://magic-kniga.ru/items/26780</t>
        </is>
      </c>
      <c r="Q1756" s="66" t="inlineStr">
        <is>
          <t>Мало</t>
        </is>
      </c>
      <c r="R1756" s="20" t="n">
        <v>6</v>
      </c>
      <c r="V1756" s="36">
        <f>MATCH(R1759,discounts!A:A)</f>
        <v/>
      </c>
      <c r="W1756" s="36">
        <f>ADDRESS(V1759,$F$7+1,,,"discounts")</f>
        <v/>
      </c>
      <c r="X1756" s="36">
        <f>ROUND(_xlfn.SINGLE(IF(ISNA(_xlfn.SINGLE(IF($F$7=0,0,INDIRECT(W1759)))),0,IF($F$7=0,0,INDIRECT(W1759)))),0)</f>
        <v/>
      </c>
    </row>
    <row r="1757">
      <c r="B1757" s="86" t="n"/>
      <c r="C1757" s="22" t="n">
        <v>29491</v>
      </c>
      <c r="D1757" s="22" t="inlineStr">
        <is>
          <t>Ярошенко Диана</t>
        </is>
      </c>
      <c r="E1757" s="22" t="inlineStr">
        <is>
          <t>Ненадолго свободен. Как забрать последнего Мистера Совершенство себе</t>
        </is>
      </c>
      <c r="F1757" s="105">
        <f>ROUNDUP(N1760-(N1760/100*X1760),0)</f>
        <v/>
      </c>
      <c r="H1757" s="22" t="inlineStr">
        <is>
          <t>Весь</t>
        </is>
      </c>
      <c r="I1757" s="22" t="n">
        <v>2017</v>
      </c>
      <c r="J1757" s="75" t="inlineStr">
        <is>
          <t>9785957332008</t>
        </is>
      </c>
      <c r="K1757" s="75" t="inlineStr">
        <is>
          <t>Книги</t>
        </is>
      </c>
      <c r="L1757" s="22">
        <f>ROUND(100-(F1760/(M1760/100)),0)</f>
        <v/>
      </c>
      <c r="M1757" s="105" t="n">
        <v>393</v>
      </c>
      <c r="N1757" s="105" t="n">
        <v>342</v>
      </c>
      <c r="O1757" s="20" t="inlineStr">
        <is>
          <t>https://magic-kniga.ru/items/29491</t>
        </is>
      </c>
      <c r="Q1757" s="66" t="inlineStr">
        <is>
          <t>Мало</t>
        </is>
      </c>
      <c r="R1757" s="20" t="n">
        <v>2</v>
      </c>
      <c r="V1757" s="36">
        <f>MATCH(R1760,discounts!A:A)</f>
        <v/>
      </c>
      <c r="W1757" s="36">
        <f>ADDRESS(V1760,$F$7+1,,,"discounts")</f>
        <v/>
      </c>
      <c r="X1757" s="36">
        <f>ROUND(_xlfn.SINGLE(IF(ISNA(_xlfn.SINGLE(IF($F$7=0,0,INDIRECT(W1760)))),0,IF($F$7=0,0,INDIRECT(W1760)))),0)</f>
        <v/>
      </c>
    </row>
    <row r="1758" ht="15" customHeight="1">
      <c r="B1758" s="88" t="inlineStr">
        <is>
          <t>Магия камней</t>
        </is>
      </c>
    </row>
    <row r="1759">
      <c r="B1759" s="86" t="n"/>
      <c r="C1759" s="22" t="n">
        <v>33341</v>
      </c>
      <c r="D1759" s="22" t="inlineStr">
        <is>
          <t>Юлия Аруна</t>
        </is>
      </c>
      <c r="E1759" s="22" t="inlineStr">
        <is>
          <t>Магия камней</t>
        </is>
      </c>
      <c r="F1759" s="105">
        <f>ROUNDUP(N1762-(N1762/100*X1762),0)</f>
        <v/>
      </c>
      <c r="H1759" s="22" t="inlineStr">
        <is>
          <t>Велигор</t>
        </is>
      </c>
      <c r="I1759" s="22" t="n">
        <v>2018</v>
      </c>
      <c r="J1759" s="75" t="inlineStr">
        <is>
          <t>9785888755884</t>
        </is>
      </c>
      <c r="K1759" s="75" t="inlineStr">
        <is>
          <t>Книги</t>
        </is>
      </c>
      <c r="L1759" s="22">
        <f>ROUND(100-(F1762/(M1762/100)),0)</f>
        <v/>
      </c>
      <c r="M1759" s="105" t="n">
        <v>3200</v>
      </c>
      <c r="N1759" s="105" t="n">
        <v>2784</v>
      </c>
      <c r="O1759" s="20" t="inlineStr">
        <is>
          <t>https://magic-kniga.ru/items/33341</t>
        </is>
      </c>
      <c r="Q1759" s="66" t="inlineStr">
        <is>
          <t>Мало</t>
        </is>
      </c>
      <c r="R1759" s="20" t="n">
        <v>6</v>
      </c>
      <c r="V1759" s="36">
        <f>MATCH(R1762,discounts!A:A)</f>
        <v/>
      </c>
      <c r="W1759" s="36">
        <f>ADDRESS(V1762,$F$7+1,,,"discounts")</f>
        <v/>
      </c>
      <c r="X1759" s="36">
        <f>ROUND(IF(ISNA(IF($F$7=0,0,INDIRECT(W1762))),0,IF($F$7=0,0,INDIRECT(W1762))),0)</f>
        <v/>
      </c>
    </row>
    <row r="1760" ht="15" customHeight="1">
      <c r="B1760" s="88" t="inlineStr">
        <is>
          <t>Магия имени</t>
        </is>
      </c>
    </row>
    <row r="1761">
      <c r="B1761" s="86" t="n"/>
      <c r="C1761" s="22" t="n">
        <v>39462</v>
      </c>
      <c r="D1761" s="22" t="inlineStr">
        <is>
          <t>Сигаль Мария</t>
        </is>
      </c>
      <c r="E1761" s="22" t="inlineStr">
        <is>
          <t>Имя и судьба. Значение имени в жизни человека</t>
        </is>
      </c>
      <c r="F1761" s="105">
        <f>ROUNDUP(N1764-(N1764/100*X1764),0)</f>
        <v/>
      </c>
      <c r="H1761" s="22" t="inlineStr">
        <is>
          <t>Амрита-русь</t>
        </is>
      </c>
      <c r="I1761" s="22" t="n">
        <v>2020</v>
      </c>
      <c r="J1761" s="75" t="inlineStr">
        <is>
          <t>9785413021828</t>
        </is>
      </c>
      <c r="K1761" s="75" t="inlineStr">
        <is>
          <t>Книги</t>
        </is>
      </c>
      <c r="L1761" s="22">
        <f>ROUND(100-(F1764/(M1764/100)),0)</f>
        <v/>
      </c>
      <c r="M1761" s="105" t="n">
        <v>565</v>
      </c>
      <c r="N1761" s="105" t="n">
        <v>492</v>
      </c>
      <c r="O1761" s="20" t="inlineStr">
        <is>
          <t>https://magic-kniga.ru/items/39462</t>
        </is>
      </c>
      <c r="Q1761" s="66" t="inlineStr">
        <is>
          <t>Мало</t>
        </is>
      </c>
      <c r="R1761" s="20" t="n">
        <v>5</v>
      </c>
      <c r="V1761" s="36">
        <f>MATCH(R1764,discounts!A:A)</f>
        <v/>
      </c>
      <c r="W1761" s="36">
        <f>ADDRESS(V1764,$F$7+1,,,"discounts")</f>
        <v/>
      </c>
      <c r="X1761" s="36">
        <f>ROUND(IF(ISNA(IF($F$7=0,0,INDIRECT(W1764))),0,IF($F$7=0,0,INDIRECT(W1764))),0)</f>
        <v/>
      </c>
    </row>
    <row r="1762" ht="15" customHeight="1">
      <c r="B1762" s="88" t="inlineStr">
        <is>
          <t>Предсказания конца света</t>
        </is>
      </c>
    </row>
    <row r="1763">
      <c r="B1763" s="86" t="n"/>
      <c r="C1763" s="22" t="n">
        <v>36167</v>
      </c>
      <c r="D1763" s="22" t="inlineStr">
        <is>
          <t>Стрелецкий В.В.</t>
        </is>
      </c>
      <c r="E1763" s="22" t="inlineStr">
        <is>
          <t>Откровения о будущем.Настольная книга начинающего пророка</t>
        </is>
      </c>
      <c r="F1763" s="105">
        <f>ROUNDUP(N1766-(N1766/100*X1766),0)</f>
        <v/>
      </c>
      <c r="H1763" s="22" t="inlineStr">
        <is>
          <t>Ника-Центр</t>
        </is>
      </c>
      <c r="I1763" s="22" t="n">
        <v>2007</v>
      </c>
      <c r="J1763" s="75" t="inlineStr">
        <is>
          <t>9789665214199</t>
        </is>
      </c>
      <c r="K1763" s="75" t="inlineStr">
        <is>
          <t>Книги</t>
        </is>
      </c>
      <c r="L1763" s="22">
        <f>ROUND(100-(F1766/(M1766/100)),0)</f>
        <v/>
      </c>
      <c r="M1763" s="105" t="n">
        <v>217</v>
      </c>
      <c r="N1763" s="105" t="n">
        <v>189</v>
      </c>
      <c r="O1763" s="20" t="inlineStr">
        <is>
          <t>https://magic-kniga.ru/items/36167</t>
        </is>
      </c>
      <c r="Q1763" s="66" t="inlineStr">
        <is>
          <t>Мало</t>
        </is>
      </c>
      <c r="R1763" s="20" t="n">
        <v>4</v>
      </c>
      <c r="V1763" s="36">
        <f>MATCH(R1766,discounts!A:A)</f>
        <v/>
      </c>
      <c r="W1763" s="36">
        <f>ADDRESS(V1766,$F$7+1,,,"discounts")</f>
        <v/>
      </c>
      <c r="X1763" s="36">
        <f>ROUND(_xlfn.SINGLE(IF(ISNA(_xlfn.SINGLE(IF($F$7=0,0,INDIRECT(W1766)))),0,IF($F$7=0,0,INDIRECT(W1766)))),0)</f>
        <v/>
      </c>
    </row>
    <row r="1764">
      <c r="B1764" s="86" t="n"/>
      <c r="C1764" s="22" t="n">
        <v>36168</v>
      </c>
      <c r="D1764" s="22" t="inlineStr">
        <is>
          <t>Смитюх Г.Е.</t>
        </is>
      </c>
      <c r="E1764" s="22" t="inlineStr">
        <is>
          <t>Хроники будущего</t>
        </is>
      </c>
      <c r="F1764" s="105">
        <f>ROUNDUP(N1767-(N1767/100*X1767),0)</f>
        <v/>
      </c>
      <c r="H1764" s="22" t="inlineStr">
        <is>
          <t>Ника-Центр</t>
        </is>
      </c>
      <c r="I1764" s="22" t="n">
        <v>2007</v>
      </c>
      <c r="J1764" s="75" t="inlineStr">
        <is>
          <t>9789665214281</t>
        </is>
      </c>
      <c r="K1764" s="75" t="inlineStr">
        <is>
          <t>Книги</t>
        </is>
      </c>
      <c r="L1764" s="22">
        <f>ROUND(100-(F1767/(M1767/100)),0)</f>
        <v/>
      </c>
      <c r="M1764" s="105" t="n">
        <v>217</v>
      </c>
      <c r="N1764" s="105" t="n">
        <v>189</v>
      </c>
      <c r="O1764" s="20" t="inlineStr">
        <is>
          <t>https://magic-kniga.ru/items/36168</t>
        </is>
      </c>
      <c r="Q1764" s="66" t="inlineStr">
        <is>
          <t>Мало</t>
        </is>
      </c>
      <c r="R1764" s="20" t="n">
        <v>9</v>
      </c>
      <c r="V1764" s="36">
        <f>MATCH(R1767,discounts!A:A)</f>
        <v/>
      </c>
      <c r="W1764" s="36">
        <f>ADDRESS(V1767,$F$7+1,,,"discounts")</f>
        <v/>
      </c>
      <c r="X1764" s="36">
        <f>ROUND(_xlfn.SINGLE(IF(ISNA(_xlfn.SINGLE(IF($F$7=0,0,INDIRECT(W1767)))),0,IF($F$7=0,0,INDIRECT(W1767)))),0)</f>
        <v/>
      </c>
    </row>
    <row r="1765" ht="15" customHeight="1">
      <c r="B1765" s="88" t="inlineStr">
        <is>
          <t>Зодиак</t>
        </is>
      </c>
    </row>
    <row r="1766">
      <c r="B1766" s="86" t="n"/>
      <c r="C1766" s="22" t="n">
        <v>40271</v>
      </c>
      <c r="D1766" s="22" t="inlineStr">
        <is>
          <t>Баракина Инна</t>
        </is>
      </c>
      <c r="E1766" s="22" t="inlineStr">
        <is>
          <t>Все, что вы хотели узнать о знаках зодиака. Прогноз и рекомендации на 2020 год</t>
        </is>
      </c>
      <c r="F1766" s="105">
        <f>ROUNDUP(N1769-(N1769/100*X1769),0)</f>
        <v/>
      </c>
      <c r="H1766" s="22" t="inlineStr">
        <is>
          <t>Россия</t>
        </is>
      </c>
      <c r="I1766" s="22" t="n">
        <v>2019</v>
      </c>
      <c r="J1766" s="75" t="inlineStr">
        <is>
          <t>9785604353806</t>
        </is>
      </c>
      <c r="K1766" s="75" t="inlineStr">
        <is>
          <t>Книги</t>
        </is>
      </c>
      <c r="L1766" s="22">
        <f>ROUND(100-(F1769/(M1769/100)),0)</f>
        <v/>
      </c>
      <c r="M1766" s="105" t="n">
        <v>419</v>
      </c>
      <c r="N1766" s="105" t="n">
        <v>365</v>
      </c>
      <c r="O1766" s="20" t="inlineStr">
        <is>
          <t>https://magic-kniga.ru/items/40271</t>
        </is>
      </c>
      <c r="Q1766" s="66" t="inlineStr">
        <is>
          <t>Мало</t>
        </is>
      </c>
      <c r="R1766" s="20" t="n">
        <v>5</v>
      </c>
      <c r="V1766" s="36">
        <f>MATCH(R1769,discounts!A:A)</f>
        <v/>
      </c>
      <c r="W1766" s="36">
        <f>ADDRESS(V1769,$F$7+1,,,"discounts")</f>
        <v/>
      </c>
      <c r="X1766" s="36">
        <f>ROUND(IF(ISNA(IF($F$7=0,0,INDIRECT(W1769))),0,IF($F$7=0,0,INDIRECT(W1769))),0)</f>
        <v/>
      </c>
    </row>
    <row r="1767" ht="15" customHeight="1">
      <c r="B1767" s="88" t="inlineStr">
        <is>
          <t>Научный эзотеризм</t>
        </is>
      </c>
    </row>
    <row r="1768">
      <c r="B1768" s="86" t="n"/>
      <c r="C1768" s="22" t="n">
        <v>29972</v>
      </c>
      <c r="E1768" s="22" t="inlineStr">
        <is>
          <t>Почему мы остановились</t>
        </is>
      </c>
      <c r="F1768" s="105">
        <f>ROUNDUP(N1771-(N1771/100*X1771),0)</f>
        <v/>
      </c>
      <c r="H1768" s="22" t="inlineStr">
        <is>
          <t>Неопалимая Купина</t>
        </is>
      </c>
      <c r="I1768" s="22" t="n">
        <v>2013</v>
      </c>
      <c r="J1768" s="75" t="inlineStr">
        <is>
          <t>9785902208020</t>
        </is>
      </c>
      <c r="K1768" s="75" t="inlineStr">
        <is>
          <t>Книги</t>
        </is>
      </c>
      <c r="L1768" s="22">
        <f>ROUND(100-(F1771/(M1771/100)),0)</f>
        <v/>
      </c>
      <c r="M1768" s="105" t="n">
        <v>292</v>
      </c>
      <c r="N1768" s="105" t="n">
        <v>255</v>
      </c>
      <c r="O1768" s="20" t="inlineStr">
        <is>
          <t>https://magic-kniga.ru/items/29972</t>
        </is>
      </c>
      <c r="Q1768" s="66" t="inlineStr">
        <is>
          <t>Мало</t>
        </is>
      </c>
      <c r="R1768" s="20" t="n">
        <v>9</v>
      </c>
      <c r="V1768" s="36">
        <f>MATCH(R1771,discounts!A:A)</f>
        <v/>
      </c>
      <c r="W1768" s="36">
        <f>ADDRESS(V1771,$F$7+1,,,"discounts")</f>
        <v/>
      </c>
      <c r="X1768" s="36">
        <f>ROUND(_xlfn.SINGLE(IF(ISNA(_xlfn.SINGLE(IF($F$7=0,0,INDIRECT(W1771)))),0,IF($F$7=0,0,INDIRECT(W1771)))),0)</f>
        <v/>
      </c>
    </row>
    <row r="1769">
      <c r="B1769" s="86" t="n"/>
      <c r="C1769" s="22" t="n">
        <v>37002</v>
      </c>
      <c r="D1769" s="22" t="inlineStr">
        <is>
          <t>Тулин Алексей Владиславович</t>
        </is>
      </c>
      <c r="E1769" s="22" t="inlineStr">
        <is>
          <t>Трансоанализ. Том 1</t>
        </is>
      </c>
      <c r="F1769" s="105">
        <f>ROUNDUP(N1772-(N1772/100*X1772),0)</f>
        <v/>
      </c>
      <c r="H1769" s="22" t="inlineStr">
        <is>
          <t>Magic-Kniga</t>
        </is>
      </c>
      <c r="I1769" s="22" t="n">
        <v>2019</v>
      </c>
      <c r="J1769" s="75" t="inlineStr">
        <is>
          <t>9785604341254</t>
        </is>
      </c>
      <c r="K1769" s="75" t="inlineStr">
        <is>
          <t>Книги</t>
        </is>
      </c>
      <c r="L1769" s="22">
        <f>ROUND(100-(F1772/(M1772/100)),0)</f>
        <v/>
      </c>
      <c r="M1769" s="105" t="n">
        <v>836</v>
      </c>
      <c r="N1769" s="105" t="n">
        <v>728</v>
      </c>
      <c r="O1769" s="20" t="inlineStr">
        <is>
          <t>https://magic-kniga.ru/items/37002</t>
        </is>
      </c>
      <c r="P1769" s="22" t="n">
        <v>208</v>
      </c>
      <c r="Q1769" s="66" t="inlineStr">
        <is>
          <t>Больше 10</t>
        </is>
      </c>
      <c r="R1769" s="20" t="n">
        <v>1</v>
      </c>
      <c r="V1769" s="36">
        <f>MATCH(R1772,discounts!A:A)</f>
        <v/>
      </c>
      <c r="W1769" s="36">
        <f>ADDRESS(V1772,$F$7+1,,,"discounts")</f>
        <v/>
      </c>
      <c r="X1769" s="36">
        <f>ROUND(_xlfn.SINGLE(IF(ISNA(_xlfn.SINGLE(IF($F$7=0,0,INDIRECT(W1772)))),0,IF($F$7=0,0,INDIRECT(W1772)))),0)</f>
        <v/>
      </c>
    </row>
    <row r="1770" ht="15" customHeight="1">
      <c r="B1770" s="88" t="inlineStr">
        <is>
          <t>Работа с чакрами</t>
        </is>
      </c>
    </row>
    <row r="1771">
      <c r="B1771" s="86" t="n"/>
      <c r="C1771" s="22" t="n">
        <v>38390</v>
      </c>
      <c r="D1771" s="22" t="inlineStr">
        <is>
          <t>Кононов В</t>
        </is>
      </c>
      <c r="E1771" s="22" t="inlineStr">
        <is>
          <t>Путь к совершенству. Раджа Йога</t>
        </is>
      </c>
      <c r="F1771" s="105">
        <f>ROUNDUP(N1774-(N1774/100*X1774),0)</f>
        <v/>
      </c>
      <c r="H1771" s="22" t="inlineStr">
        <is>
          <t>СириуС</t>
        </is>
      </c>
      <c r="I1771" s="22" t="n">
        <v>2016</v>
      </c>
      <c r="J1771" s="75" t="inlineStr">
        <is>
          <t>9785905270697</t>
        </is>
      </c>
      <c r="K1771" s="75" t="inlineStr">
        <is>
          <t>Книги</t>
        </is>
      </c>
      <c r="L1771" s="22">
        <f>ROUND(100-(F1774/(M1774/100)),0)</f>
        <v/>
      </c>
      <c r="M1771" s="105" t="n">
        <v>480</v>
      </c>
      <c r="N1771" s="105" t="n">
        <v>418</v>
      </c>
      <c r="O1771" s="20" t="inlineStr">
        <is>
          <t>https://magic-kniga.ru/items/38390</t>
        </is>
      </c>
      <c r="Q1771" s="66" t="inlineStr">
        <is>
          <t>Мало</t>
        </is>
      </c>
      <c r="R1771" s="20" t="n">
        <v>6</v>
      </c>
      <c r="S1771" s="22" t="n">
        <v>16</v>
      </c>
      <c r="V1771" s="36">
        <f>MATCH(R1774,discounts!A:A)</f>
        <v/>
      </c>
      <c r="W1771" s="36">
        <f>ADDRESS(V1774,$F$7+1,,,"discounts")</f>
        <v/>
      </c>
      <c r="X1771" s="36">
        <f>ROUND(_xlfn.SINGLE(IF(ISNA(_xlfn.SINGLE(IF($F$7=0,0,INDIRECT(W1774)))),0,IF($F$7=0,0,INDIRECT(W1774)))),0)</f>
        <v/>
      </c>
    </row>
    <row r="1772">
      <c r="B1772" s="86" t="n"/>
      <c r="C1772" s="22" t="n">
        <v>31111</v>
      </c>
      <c r="D1772" s="22" t="inlineStr">
        <is>
          <t>Пилатова Светлана</t>
        </is>
      </c>
      <c r="E1772" s="22" t="inlineStr">
        <is>
          <t>Чакры: в гармонии с собой</t>
        </is>
      </c>
      <c r="F1772" s="105">
        <f>ROUNDUP(N1775-(N1775/100*X1775),0)</f>
        <v/>
      </c>
      <c r="H1772" s="22" t="inlineStr">
        <is>
          <t>Magic-Kniga</t>
        </is>
      </c>
      <c r="I1772" s="22" t="n">
        <v>2018</v>
      </c>
      <c r="J1772" s="75" t="inlineStr">
        <is>
          <t>9785604074282</t>
        </is>
      </c>
      <c r="K1772" s="75" t="inlineStr">
        <is>
          <t>Книги</t>
        </is>
      </c>
      <c r="L1772" s="22">
        <f>ROUND(100-(F1775/(M1775/100)),0)</f>
        <v/>
      </c>
      <c r="M1772" s="105" t="n">
        <v>460</v>
      </c>
      <c r="N1772" s="105" t="n">
        <v>401</v>
      </c>
      <c r="O1772" s="20" t="inlineStr">
        <is>
          <t>https://magic-kniga.ru/items/31111</t>
        </is>
      </c>
      <c r="P1772" s="22" t="n">
        <v>218</v>
      </c>
      <c r="Q1772" s="66" t="inlineStr">
        <is>
          <t>Мало</t>
        </is>
      </c>
      <c r="R1772" s="20" t="n">
        <v>1</v>
      </c>
      <c r="V1772" s="36">
        <f>MATCH(R1775,discounts!A:A)</f>
        <v/>
      </c>
      <c r="W1772" s="36">
        <f>ADDRESS(V1775,$F$7+1,,,"discounts")</f>
        <v/>
      </c>
      <c r="X1772" s="36">
        <f>ROUND(_xlfn.SINGLE(IF(ISNA(_xlfn.SINGLE(IF($F$7=0,0,INDIRECT(W1775)))),0,IF($F$7=0,0,INDIRECT(W1775)))),0)</f>
        <v/>
      </c>
    </row>
    <row r="1773" ht="15" customHeight="1">
      <c r="B1773" s="88" t="inlineStr">
        <is>
          <t>Таро для начинающих</t>
        </is>
      </c>
    </row>
    <row r="1774">
      <c r="B1774" s="86" t="n"/>
      <c r="C1774" s="22" t="n">
        <v>26804</v>
      </c>
      <c r="D1774" s="22" t="inlineStr">
        <is>
          <t>Анисимова Екатерина Сергеевна</t>
        </is>
      </c>
      <c r="E1774" s="22" t="inlineStr">
        <is>
          <t>Книга «Диагностика на Таро»</t>
        </is>
      </c>
      <c r="F1774" s="105">
        <f>ROUNDUP(N1777-(N1777/100*X1777),0)</f>
        <v/>
      </c>
      <c r="H1774" s="22" t="inlineStr">
        <is>
          <t>Велигор</t>
        </is>
      </c>
      <c r="I1774" s="22" t="n">
        <v>2016</v>
      </c>
      <c r="J1774" s="75" t="inlineStr">
        <is>
          <t>9785888754382</t>
        </is>
      </c>
      <c r="K1774" s="75" t="inlineStr">
        <is>
          <t>Книги</t>
        </is>
      </c>
      <c r="L1774" s="22">
        <f>ROUND(100-(F1777/(M1777/100)),0)</f>
        <v/>
      </c>
      <c r="M1774" s="105" t="n">
        <v>507</v>
      </c>
      <c r="N1774" s="105" t="n">
        <v>442</v>
      </c>
      <c r="O1774" s="20" t="inlineStr">
        <is>
          <t>https://magic-kniga.ru/items/26804</t>
        </is>
      </c>
      <c r="Q1774" s="66" t="inlineStr">
        <is>
          <t>Мало</t>
        </is>
      </c>
      <c r="R1774" s="20" t="n">
        <v>6</v>
      </c>
      <c r="V1774" s="36">
        <f>MATCH(R1777,discounts!A:A)</f>
        <v/>
      </c>
      <c r="W1774" s="36">
        <f>ADDRESS(V1777,$F$7+1,,,"discounts")</f>
        <v/>
      </c>
      <c r="X1774" s="36">
        <f>ROUND(_xlfn.SINGLE(IF(ISNA(_xlfn.SINGLE(IF($F$7=0,0,INDIRECT(W1777)))),0,IF($F$7=0,0,INDIRECT(W1777)))),0)</f>
        <v/>
      </c>
    </row>
    <row r="1775">
      <c r="B1775" s="86" t="n"/>
      <c r="C1775" s="22" t="n">
        <v>33777</v>
      </c>
      <c r="D1775" s="22" t="inlineStr">
        <is>
          <t>Василенко Лариса</t>
        </is>
      </c>
      <c r="E1775" s="22" t="inlineStr">
        <is>
          <t>Библия Таро. Старшие Арканы</t>
        </is>
      </c>
      <c r="F1775" s="105">
        <f>ROUNDUP(N1778-(N1778/100*X1778),0)</f>
        <v/>
      </c>
      <c r="H1775" s="22" t="inlineStr">
        <is>
          <t>Magic-Kniga</t>
        </is>
      </c>
      <c r="I1775" s="22" t="n">
        <v>2018</v>
      </c>
      <c r="J1775" s="75" t="inlineStr">
        <is>
          <t>9785604173787</t>
        </is>
      </c>
      <c r="K1775" s="75" t="inlineStr">
        <is>
          <t>Книги</t>
        </is>
      </c>
      <c r="L1775" s="22">
        <f>ROUND(100-(F1778/(M1778/100)),0)</f>
        <v/>
      </c>
      <c r="M1775" s="105" t="n">
        <v>511</v>
      </c>
      <c r="N1775" s="105" t="n">
        <v>445</v>
      </c>
      <c r="O1775" s="20" t="inlineStr">
        <is>
          <t>https://magic-kniga.ru/items/33777</t>
        </is>
      </c>
      <c r="P1775" s="22" t="n">
        <v>339</v>
      </c>
      <c r="Q1775" s="66" t="inlineStr">
        <is>
          <t>Больше 10</t>
        </is>
      </c>
      <c r="R1775" s="20" t="n">
        <v>1</v>
      </c>
      <c r="V1775" s="36">
        <f>MATCH(R1778,discounts!A:A)</f>
        <v/>
      </c>
      <c r="W1775" s="36">
        <f>ADDRESS(V1778,$F$7+1,,,"discounts")</f>
        <v/>
      </c>
      <c r="X1775" s="36">
        <f>ROUND(_xlfn.SINGLE(IF(ISNA(_xlfn.SINGLE(IF($F$7=0,0,INDIRECT(W1778)))),0,IF($F$7=0,0,INDIRECT(W1778)))),0)</f>
        <v/>
      </c>
    </row>
    <row r="1776">
      <c r="B1776" s="86" t="n"/>
      <c r="C1776" s="22" t="n">
        <v>36315</v>
      </c>
      <c r="E1776" s="22" t="inlineStr">
        <is>
          <t>Комплект: Таро Оришей; Марсельское Таро карты; брошюра</t>
        </is>
      </c>
      <c r="F1776" s="105">
        <f>ROUNDUP(N1779-(N1779/100*X1779),0)</f>
        <v/>
      </c>
      <c r="H1776" s="22" t="inlineStr">
        <is>
          <t>Весь</t>
        </is>
      </c>
      <c r="J1776" s="75" t="inlineStr">
        <is>
          <t>9785944394248</t>
        </is>
      </c>
      <c r="K1776" s="75" t="inlineStr">
        <is>
          <t>Книги</t>
        </is>
      </c>
      <c r="L1776" s="22">
        <f>ROUND(100-(F1779/(M1779/100)),0)</f>
        <v/>
      </c>
      <c r="M1776" s="105" t="n">
        <v>879</v>
      </c>
      <c r="N1776" s="105" t="n">
        <v>765</v>
      </c>
      <c r="O1776" s="20" t="inlineStr">
        <is>
          <t>https://magic-kniga.ru/items/36315</t>
        </is>
      </c>
      <c r="Q1776" s="66" t="inlineStr">
        <is>
          <t>Мало</t>
        </is>
      </c>
      <c r="R1776" s="20" t="n">
        <v>3</v>
      </c>
      <c r="V1776" s="36">
        <f>MATCH(R1779,discounts!A:A)</f>
        <v/>
      </c>
      <c r="W1776" s="36">
        <f>ADDRESS(V1779,$F$7+1,,,"discounts")</f>
        <v/>
      </c>
      <c r="X1776" s="36">
        <f>ROUND(_xlfn.SINGLE(IF(ISNA(_xlfn.SINGLE(IF($F$7=0,0,INDIRECT(W1779)))),0,IF($F$7=0,0,INDIRECT(W1779)))),0)</f>
        <v/>
      </c>
    </row>
    <row r="1777">
      <c r="B1777" s="86" t="n"/>
      <c r="C1777" s="22" t="n">
        <v>36606</v>
      </c>
      <c r="D1777" s="22" t="inlineStr">
        <is>
          <t>Тэйвас Эндрю</t>
        </is>
      </c>
      <c r="E1777" s="22" t="inlineStr">
        <is>
          <t>20 ступеней познания Таро, или Учимся предсказывать самостоятельно</t>
        </is>
      </c>
      <c r="F1777" s="105">
        <f>ROUNDUP(N1780-(N1780/100*X1780),0)</f>
        <v/>
      </c>
      <c r="H1777" s="22" t="inlineStr">
        <is>
          <t>Велигор</t>
        </is>
      </c>
      <c r="I1777" s="22" t="n">
        <v>2019</v>
      </c>
      <c r="J1777" s="75" t="inlineStr">
        <is>
          <t>9785888756805</t>
        </is>
      </c>
      <c r="K1777" s="75" t="inlineStr">
        <is>
          <t>Книги</t>
        </is>
      </c>
      <c r="L1777" s="22">
        <f>ROUND(100-(F1780/(M1780/100)),0)</f>
        <v/>
      </c>
      <c r="M1777" s="105" t="n">
        <v>488</v>
      </c>
      <c r="N1777" s="105" t="n">
        <v>425</v>
      </c>
      <c r="O1777" s="20" t="inlineStr">
        <is>
          <t>https://magic-kniga.ru/items/36606</t>
        </is>
      </c>
      <c r="Q1777" s="66" t="inlineStr">
        <is>
          <t>Мало</t>
        </is>
      </c>
      <c r="R1777" s="20" t="n">
        <v>9</v>
      </c>
      <c r="V1777" s="36">
        <f>MATCH(R1780,discounts!A:A)</f>
        <v/>
      </c>
      <c r="W1777" s="36">
        <f>ADDRESS(V1780,$F$7+1,,,"discounts")</f>
        <v/>
      </c>
      <c r="X1777" s="36">
        <f>ROUND(_xlfn.SINGLE(IF(ISNA(_xlfn.SINGLE(IF($F$7=0,0,INDIRECT(W1780)))),0,IF($F$7=0,0,INDIRECT(W1780)))),0)</f>
        <v/>
      </c>
    </row>
    <row r="1778">
      <c r="B1778" s="86" t="n"/>
      <c r="C1778" s="22" t="n">
        <v>36700</v>
      </c>
      <c r="E1778" s="22" t="inlineStr">
        <is>
          <t>Комплект: Таро Эры Водолея; Послания стихий</t>
        </is>
      </c>
      <c r="F1778" s="105">
        <f>ROUNDUP(N1781-(N1781/100*X1781),0)</f>
        <v/>
      </c>
      <c r="H1778" s="22" t="inlineStr">
        <is>
          <t>Весь</t>
        </is>
      </c>
      <c r="J1778" s="75" t="inlineStr">
        <is>
          <t>9785944376329</t>
        </is>
      </c>
      <c r="K1778" s="75" t="inlineStr">
        <is>
          <t>Книги</t>
        </is>
      </c>
      <c r="L1778" s="22">
        <f>ROUND(100-(F1781/(M1781/100)),0)</f>
        <v/>
      </c>
      <c r="M1778" s="105" t="n">
        <v>307</v>
      </c>
      <c r="N1778" s="105" t="n">
        <v>268</v>
      </c>
      <c r="O1778" s="20" t="inlineStr">
        <is>
          <t>https://magic-kniga.ru/items/36700</t>
        </is>
      </c>
      <c r="Q1778" s="66" t="inlineStr">
        <is>
          <t>Мало</t>
        </is>
      </c>
      <c r="R1778" s="20" t="n">
        <v>3</v>
      </c>
      <c r="V1778" s="36">
        <f>MATCH(R1781,discounts!A:A)</f>
        <v/>
      </c>
      <c r="W1778" s="36">
        <f>ADDRESS(V1781,$F$7+1,,,"discounts")</f>
        <v/>
      </c>
      <c r="X1778" s="36">
        <f>ROUND(_xlfn.SINGLE(IF(ISNA(_xlfn.SINGLE(IF($F$7=0,0,INDIRECT(W1781)))),0,IF($F$7=0,0,INDIRECT(W1781)))),0)</f>
        <v/>
      </c>
    </row>
    <row r="1779" ht="15" customHeight="1">
      <c r="B1779" s="88" t="inlineStr">
        <is>
          <t>Таро Тота (Таро Кроули А.)</t>
        </is>
      </c>
    </row>
    <row r="1780">
      <c r="B1780" s="86" t="n"/>
      <c r="C1780" s="22" t="n">
        <v>36666</v>
      </c>
      <c r="E1780" s="22" t="inlineStr">
        <is>
          <t>Доступное руководство для гадания на Таро Кроули</t>
        </is>
      </c>
      <c r="F1780" s="105">
        <f>ROUNDUP(N1783-(N1783/100*X1783),0)</f>
        <v/>
      </c>
      <c r="H1780" s="22" t="inlineStr">
        <is>
          <t>Magic-Kniga</t>
        </is>
      </c>
      <c r="I1780" s="22" t="n">
        <v>2019</v>
      </c>
      <c r="J1780" s="75" t="inlineStr">
        <is>
          <t>9785604235935</t>
        </is>
      </c>
      <c r="K1780" s="75" t="inlineStr">
        <is>
          <t>Книги</t>
        </is>
      </c>
      <c r="L1780" s="22">
        <f>ROUND(100-(F1783/(M1783/100)),0)</f>
        <v/>
      </c>
      <c r="M1780" s="105" t="n">
        <v>307</v>
      </c>
      <c r="N1780" s="105" t="n">
        <v>268</v>
      </c>
      <c r="O1780" s="20" t="inlineStr">
        <is>
          <t>https://magic-kniga.ru/items/36666</t>
        </is>
      </c>
      <c r="P1780" s="22" t="n">
        <v>78</v>
      </c>
      <c r="Q1780" s="66" t="inlineStr">
        <is>
          <t>Больше 50</t>
        </is>
      </c>
      <c r="R1780" s="20" t="n">
        <v>1</v>
      </c>
      <c r="V1780" s="36">
        <f>MATCH(R1783,discounts!A:A)</f>
        <v/>
      </c>
      <c r="W1780" s="36">
        <f>ADDRESS(V1783,$F$7+1,,,"discounts")</f>
        <v/>
      </c>
      <c r="X1780" s="36">
        <f>ROUND(IF(ISNA(IF($F$7=0,0,INDIRECT(W1783))),0,IF($F$7=0,0,INDIRECT(W1783))),0)</f>
        <v/>
      </c>
    </row>
    <row r="1781" ht="15" customHeight="1">
      <c r="B1781" s="88" t="inlineStr">
        <is>
          <t>Марсельское Таро</t>
        </is>
      </c>
    </row>
    <row r="1782">
      <c r="B1782" s="86" t="n"/>
      <c r="C1782" s="22" t="n">
        <v>36341</v>
      </c>
      <c r="D1782" s="22" t="inlineStr">
        <is>
          <t>Линда Клеймор</t>
        </is>
      </c>
      <c r="E1782" s="22" t="inlineStr">
        <is>
          <t>Марсельское таро. Руководство к постижению карт</t>
        </is>
      </c>
      <c r="F1782" s="105">
        <f>ROUNDUP(N1785-(N1785/100*X1785),0)</f>
        <v/>
      </c>
      <c r="H1782" s="22" t="inlineStr">
        <is>
          <t>Велигор</t>
        </is>
      </c>
      <c r="I1782" s="22" t="n">
        <v>2019</v>
      </c>
      <c r="J1782" s="75" t="inlineStr">
        <is>
          <t>9785888756683</t>
        </is>
      </c>
      <c r="K1782" s="75" t="inlineStr">
        <is>
          <t>Книги</t>
        </is>
      </c>
      <c r="L1782" s="22">
        <f>ROUND(100-(F1785/(M1785/100)),0)</f>
        <v/>
      </c>
      <c r="M1782" s="105" t="n">
        <v>430</v>
      </c>
      <c r="N1782" s="105" t="n">
        <v>375</v>
      </c>
      <c r="O1782" s="20" t="inlineStr">
        <is>
          <t>https://magic-kniga.ru/items/36341</t>
        </is>
      </c>
      <c r="Q1782" s="66" t="inlineStr">
        <is>
          <t>Мало</t>
        </is>
      </c>
      <c r="R1782" s="20" t="n">
        <v>9</v>
      </c>
      <c r="V1782" s="36">
        <f>MATCH(R1785,discounts!A:A)</f>
        <v/>
      </c>
      <c r="W1782" s="36">
        <f>ADDRESS(V1785,$F$7+1,,,"discounts")</f>
        <v/>
      </c>
      <c r="X1782" s="36">
        <f>ROUND(IF(ISNA(IF($F$7=0,0,INDIRECT(W1785))),0,IF($F$7=0,0,INDIRECT(W1785))),0)</f>
        <v/>
      </c>
    </row>
    <row r="1783" ht="15" customHeight="1">
      <c r="B1783" s="88" t="inlineStr">
        <is>
          <t>Классические колоды Таро</t>
        </is>
      </c>
    </row>
    <row r="1784">
      <c r="B1784" s="86" t="n"/>
      <c r="C1784" s="22" t="n">
        <v>35777</v>
      </c>
      <c r="E1784" s="22" t="inlineStr">
        <is>
          <t>Великий Эттейла, или искусство гадания на картах</t>
        </is>
      </c>
      <c r="F1784" s="105">
        <f>ROUNDUP(N1787-(N1787/100*X1787),0)</f>
        <v/>
      </c>
      <c r="H1784" s="22" t="inlineStr">
        <is>
          <t>Magic-Kniga</t>
        </is>
      </c>
      <c r="I1784" s="22" t="n">
        <v>2019</v>
      </c>
      <c r="J1784" s="75" t="inlineStr">
        <is>
          <t>9785604282168</t>
        </is>
      </c>
      <c r="K1784" s="75" t="inlineStr">
        <is>
          <t>Книги</t>
        </is>
      </c>
      <c r="L1784" s="22">
        <f>ROUND(100-(F1787/(M1787/100)),0)</f>
        <v/>
      </c>
      <c r="M1784" s="105" t="n">
        <v>601</v>
      </c>
      <c r="N1784" s="105" t="n">
        <v>523</v>
      </c>
      <c r="O1784" s="20" t="inlineStr">
        <is>
          <t>https://magic-kniga.ru/items/35777</t>
        </is>
      </c>
      <c r="P1784" s="22" t="n">
        <v>157</v>
      </c>
      <c r="Q1784" s="66" t="inlineStr">
        <is>
          <t>Много</t>
        </is>
      </c>
      <c r="R1784" s="20" t="n">
        <v>1</v>
      </c>
      <c r="V1784" s="36">
        <f>MATCH(R1787,discounts!A:A)</f>
        <v/>
      </c>
      <c r="W1784" s="36">
        <f>ADDRESS(V1787,$F$7+1,,,"discounts")</f>
        <v/>
      </c>
      <c r="X1784" s="36">
        <f>ROUND(IF(ISNA(IF($F$7=0,0,INDIRECT(W1787))),0,IF($F$7=0,0,INDIRECT(W1787))),0)</f>
        <v/>
      </c>
    </row>
    <row r="1785">
      <c r="B1785" s="86" t="n"/>
      <c r="C1785" s="22" t="n">
        <v>36600</v>
      </c>
      <c r="D1785" s="22" t="inlineStr">
        <is>
          <t>Склярова Вера Анатольевна</t>
        </is>
      </c>
      <c r="E1785" s="22" t="inlineStr">
        <is>
          <t>Самоучитель по Таро Эттейлы от Веры Скляровой</t>
        </is>
      </c>
      <c r="F1785" s="105">
        <f>ROUNDUP(N1788-(N1788/100*X1788),0)</f>
        <v/>
      </c>
      <c r="H1785" s="22" t="inlineStr">
        <is>
          <t>Magic-Kniga</t>
        </is>
      </c>
      <c r="I1785" s="22" t="n">
        <v>2019</v>
      </c>
      <c r="J1785" s="75" t="inlineStr">
        <is>
          <t>9785605186984</t>
        </is>
      </c>
      <c r="K1785" s="75" t="inlineStr">
        <is>
          <t>Книги</t>
        </is>
      </c>
      <c r="L1785" s="22">
        <f>ROUND(100-(F1788/(M1788/100)),0)</f>
        <v/>
      </c>
      <c r="M1785" s="105" t="n">
        <v>488</v>
      </c>
      <c r="N1785" s="105" t="n">
        <v>425</v>
      </c>
      <c r="O1785" s="20" t="inlineStr">
        <is>
          <t>https://magic-kniga.ru/items/36600</t>
        </is>
      </c>
      <c r="P1785" s="22" t="n">
        <v>270</v>
      </c>
      <c r="Q1785" s="66" t="inlineStr">
        <is>
          <t>Мало</t>
        </is>
      </c>
      <c r="R1785" s="20" t="n">
        <v>1</v>
      </c>
      <c r="V1785" s="36">
        <f>MATCH(R1788,discounts!A:A)</f>
        <v/>
      </c>
      <c r="W1785" s="36">
        <f>ADDRESS(V1788,$F$7+1,,,"discounts")</f>
        <v/>
      </c>
      <c r="X1785" s="36">
        <f>ROUND(IF(ISNA(IF($F$7=0,0,INDIRECT(W1788))),0,IF($F$7=0,0,INDIRECT(W1788))),0)</f>
        <v/>
      </c>
    </row>
    <row r="1786">
      <c r="B1786" s="86" t="n"/>
      <c r="C1786" s="22" t="n">
        <v>26362</v>
      </c>
      <c r="D1786" s="22" t="inlineStr">
        <is>
          <t>Егорова Елена</t>
        </is>
      </c>
      <c r="E1786" s="22" t="inlineStr">
        <is>
          <t>Легкий курс по Таро</t>
        </is>
      </c>
      <c r="F1786" s="105">
        <f>ROUNDUP(N1789-(N1789/100*X1789),0)</f>
        <v/>
      </c>
      <c r="H1786" s="22" t="inlineStr">
        <is>
          <t>Весь</t>
        </is>
      </c>
      <c r="I1786" s="22" t="n">
        <v>2018</v>
      </c>
      <c r="J1786" s="75" t="inlineStr">
        <is>
          <t>9785957333920</t>
        </is>
      </c>
      <c r="K1786" s="75" t="inlineStr">
        <is>
          <t>Книги</t>
        </is>
      </c>
      <c r="L1786" s="22">
        <f>ROUND(100-(F1789/(M1789/100)),0)</f>
        <v/>
      </c>
      <c r="M1786" s="105" t="n">
        <v>228</v>
      </c>
      <c r="N1786" s="105" t="n">
        <v>199</v>
      </c>
      <c r="O1786" s="20" t="inlineStr">
        <is>
          <t>https://magic-kniga.ru/items/26362</t>
        </is>
      </c>
      <c r="Q1786" s="66" t="inlineStr">
        <is>
          <t>Мало</t>
        </is>
      </c>
      <c r="R1786" s="20" t="n">
        <v>3</v>
      </c>
      <c r="V1786" s="36">
        <f>MATCH(R1789,discounts!A:A)</f>
        <v/>
      </c>
      <c r="W1786" s="36">
        <f>ADDRESS(V1789,$F$7+1,,,"discounts")</f>
        <v/>
      </c>
      <c r="X1786" s="36">
        <f>ROUND(IF(ISNA(IF($F$7=0,0,INDIRECT(W1789))),0,IF($F$7=0,0,INDIRECT(W1789))),0)</f>
        <v/>
      </c>
    </row>
    <row r="1787">
      <c r="B1787" s="86" t="n"/>
      <c r="C1787" s="22" t="n">
        <v>26797</v>
      </c>
      <c r="E1787" s="22" t="inlineStr">
        <is>
          <t>Альманах Московского Международного Фестиваля Мастеров Таро. Финансы, Работа, Карьера, Профессия</t>
        </is>
      </c>
      <c r="F1787" s="105">
        <f>ROUNDUP(N1790-(N1790/100*X1790),0)</f>
        <v/>
      </c>
      <c r="H1787" s="22" t="inlineStr">
        <is>
          <t>Ларец Таро - Аввалон Lo Scarabeo</t>
        </is>
      </c>
      <c r="I1787" s="22" t="n">
        <v>2016</v>
      </c>
      <c r="J1787" s="75" t="inlineStr">
        <is>
          <t>9785946982450</t>
        </is>
      </c>
      <c r="K1787" s="75" t="inlineStr">
        <is>
          <t>Книги</t>
        </is>
      </c>
      <c r="L1787" s="22">
        <f>ROUND(100-(F1790/(M1790/100)),0)</f>
        <v/>
      </c>
      <c r="M1787" s="105" t="n">
        <v>1340</v>
      </c>
      <c r="N1787" s="105" t="n">
        <v>1166</v>
      </c>
      <c r="O1787" s="20" t="inlineStr">
        <is>
          <t>https://magic-kniga.ru/items/26797</t>
        </is>
      </c>
      <c r="Q1787" s="66" t="inlineStr">
        <is>
          <t>Мало</t>
        </is>
      </c>
      <c r="R1787" s="20" t="n">
        <v>9</v>
      </c>
      <c r="V1787" s="36">
        <f>MATCH(R1790,discounts!A:A)</f>
        <v/>
      </c>
      <c r="W1787" s="36">
        <f>ADDRESS(V1790,$F$7+1,,,"discounts")</f>
        <v/>
      </c>
      <c r="X1787" s="36">
        <f>ROUND(IF(ISNA(IF($F$7=0,0,INDIRECT(W1790))),0,IF($F$7=0,0,INDIRECT(W1790))),0)</f>
        <v/>
      </c>
    </row>
    <row r="1788">
      <c r="B1788" s="86" t="n"/>
      <c r="C1788" s="22" t="n">
        <v>39660</v>
      </c>
      <c r="E1788" s="22" t="inlineStr">
        <is>
          <t>Альманах IV Московского Международного Фестиваля Мастеров Жизнь. Смерть.Предназначение</t>
        </is>
      </c>
      <c r="F1788" s="105">
        <f>ROUNDUP(N1791-(N1791/100*X1791),0)</f>
        <v/>
      </c>
      <c r="H1788" s="22" t="inlineStr">
        <is>
          <t>Ларец Таро - Аввалон Lo Scarabeo</t>
        </is>
      </c>
      <c r="I1788" s="22" t="n">
        <v>2020</v>
      </c>
      <c r="J1788" s="75" t="inlineStr">
        <is>
          <t>9785896925569</t>
        </is>
      </c>
      <c r="K1788" s="75" t="inlineStr">
        <is>
          <t>Книги</t>
        </is>
      </c>
      <c r="L1788" s="22">
        <f>ROUND(100-(F1791/(M1791/100)),0)</f>
        <v/>
      </c>
      <c r="M1788" s="105" t="n">
        <v>2666</v>
      </c>
      <c r="N1788" s="105" t="n">
        <v>2320</v>
      </c>
      <c r="O1788" s="20" t="inlineStr">
        <is>
          <t>https://magic-kniga.ru/items/39660</t>
        </is>
      </c>
      <c r="Q1788" s="66" t="inlineStr">
        <is>
          <t>Мало</t>
        </is>
      </c>
      <c r="R1788" s="20" t="n">
        <v>10</v>
      </c>
      <c r="V1788" s="36">
        <f>MATCH(R1791,discounts!A:A)</f>
        <v/>
      </c>
      <c r="W1788" s="36">
        <f>ADDRESS(V1791,$F$7+1,,,"discounts")</f>
        <v/>
      </c>
      <c r="X1788" s="36">
        <f>ROUND(IF(ISNA(IF($F$7=0,0,INDIRECT(W1791))),0,IF($F$7=0,0,INDIRECT(W1791))),0)</f>
        <v/>
      </c>
    </row>
    <row r="1789">
      <c r="B1789" s="86" t="n"/>
      <c r="C1789" s="22" t="n">
        <v>39666</v>
      </c>
      <c r="D1789" s="22" t="inlineStr">
        <is>
          <t>Галанова Татьяна</t>
        </is>
      </c>
      <c r="E1789" s="22" t="inlineStr">
        <is>
          <t>Учебник Таро «Таро Уэйта в современном мире»</t>
        </is>
      </c>
      <c r="F1789" s="105">
        <f>ROUNDUP(N1792-(N1792/100*X1792),0)</f>
        <v/>
      </c>
      <c r="H1789" s="22" t="inlineStr">
        <is>
          <t>Magic-Kniga</t>
        </is>
      </c>
      <c r="I1789" s="22" t="n">
        <v>2020</v>
      </c>
      <c r="J1789" s="75" t="inlineStr">
        <is>
          <t>9785604395325</t>
        </is>
      </c>
      <c r="K1789" s="75" t="inlineStr">
        <is>
          <t>Книги</t>
        </is>
      </c>
      <c r="L1789" s="22">
        <f>ROUND(100-(F1792/(M1792/100)),0)</f>
        <v/>
      </c>
      <c r="M1789" s="105" t="n">
        <v>810</v>
      </c>
      <c r="N1789" s="105" t="n">
        <v>705</v>
      </c>
      <c r="O1789" s="20" t="inlineStr">
        <is>
          <t>https://magic-kniga.ru/items/39666</t>
        </is>
      </c>
      <c r="P1789" s="22" t="n">
        <v>298</v>
      </c>
      <c r="Q1789" s="66" t="inlineStr">
        <is>
          <t>Больше 10</t>
        </is>
      </c>
      <c r="R1789" s="20" t="n">
        <v>1</v>
      </c>
      <c r="V1789" s="36">
        <f>MATCH(R1792,discounts!A:A)</f>
        <v/>
      </c>
      <c r="W1789" s="36">
        <f>ADDRESS(V1792,$F$7+1,,,"discounts")</f>
        <v/>
      </c>
      <c r="X1789" s="36">
        <f>ROUND(IF(ISNA(IF($F$7=0,0,INDIRECT(W1792))),0,IF($F$7=0,0,INDIRECT(W1792))),0)</f>
        <v/>
      </c>
    </row>
    <row r="1790">
      <c r="B1790" s="86" t="n"/>
      <c r="C1790" s="22" t="n">
        <v>29777</v>
      </c>
      <c r="D1790" s="22" t="inlineStr">
        <is>
          <t>Василенко Лариса</t>
        </is>
      </c>
      <c r="E1790" s="22" t="inlineStr">
        <is>
          <t>Библия Таро. Младшие Арканы</t>
        </is>
      </c>
      <c r="F1790" s="105">
        <f>ROUNDUP(N1793-(N1793/100*X1793),0)</f>
        <v/>
      </c>
      <c r="H1790" s="22" t="inlineStr">
        <is>
          <t>Magic-Kniga</t>
        </is>
      </c>
      <c r="I1790" s="22" t="n">
        <v>2018</v>
      </c>
      <c r="J1790" s="75" t="inlineStr">
        <is>
          <t>9785604042199</t>
        </is>
      </c>
      <c r="K1790" s="75" t="inlineStr">
        <is>
          <t>Книги</t>
        </is>
      </c>
      <c r="L1790" s="22">
        <f>ROUND(100-(F1793/(M1793/100)),0)</f>
        <v/>
      </c>
      <c r="M1790" s="105" t="n">
        <v>480</v>
      </c>
      <c r="N1790" s="105" t="n">
        <v>418</v>
      </c>
      <c r="O1790" s="20" t="inlineStr">
        <is>
          <t>https://magic-kniga.ru/items/29777</t>
        </is>
      </c>
      <c r="P1790" s="22" t="n">
        <v>333</v>
      </c>
      <c r="Q1790" s="66" t="inlineStr">
        <is>
          <t>Больше 10</t>
        </is>
      </c>
      <c r="R1790" s="20" t="n">
        <v>1</v>
      </c>
      <c r="V1790" s="36">
        <f>MATCH(R1793,discounts!A:A)</f>
        <v/>
      </c>
      <c r="W1790" s="36">
        <f>ADDRESS(V1793,$F$7+1,,,"discounts")</f>
        <v/>
      </c>
      <c r="X1790" s="36">
        <f>ROUND(IF(ISNA(IF($F$7=0,0,INDIRECT(W1793))),0,IF($F$7=0,0,INDIRECT(W1793))),0)</f>
        <v/>
      </c>
    </row>
    <row r="1791">
      <c r="B1791" s="86" t="n"/>
      <c r="C1791" s="22" t="n">
        <v>29992</v>
      </c>
      <c r="D1791" s="22" t="inlineStr">
        <is>
          <t>Папюс</t>
        </is>
      </c>
      <c r="E1791" s="22" t="inlineStr">
        <is>
          <t>Книга руководство «Таро Папюса. Ключ всякого рода карточных гаданий»</t>
        </is>
      </c>
      <c r="F1791" s="105">
        <f>ROUNDUP(N1794-(N1794/100*X1794),0)</f>
        <v/>
      </c>
      <c r="H1791" s="22" t="inlineStr">
        <is>
          <t>Magic-Kniga</t>
        </is>
      </c>
      <c r="I1791" s="22" t="n">
        <v>2018</v>
      </c>
      <c r="J1791" s="75" t="inlineStr">
        <is>
          <t>9785604074206</t>
        </is>
      </c>
      <c r="K1791" s="75" t="inlineStr">
        <is>
          <t>Книги</t>
        </is>
      </c>
      <c r="L1791" s="22">
        <f>ROUND(100-(F1794/(M1794/100)),0)</f>
        <v/>
      </c>
      <c r="M1791" s="105" t="n">
        <v>380</v>
      </c>
      <c r="N1791" s="105" t="n">
        <v>331</v>
      </c>
      <c r="O1791" s="20" t="inlineStr">
        <is>
          <t>https://magic-kniga.ru/items/29992</t>
        </is>
      </c>
      <c r="P1791" s="22" t="n">
        <v>321</v>
      </c>
      <c r="Q1791" s="66" t="inlineStr">
        <is>
          <t>Больше 10</t>
        </is>
      </c>
      <c r="R1791" s="20" t="n">
        <v>1</v>
      </c>
      <c r="V1791" s="36">
        <f>MATCH(R1794,discounts!A:A)</f>
        <v/>
      </c>
      <c r="W1791" s="36">
        <f>ADDRESS(V1794,$F$7+1,,,"discounts")</f>
        <v/>
      </c>
      <c r="X1791" s="36">
        <f>ROUND(IF(ISNA(IF($F$7=0,0,INDIRECT(W1794))),0,IF($F$7=0,0,INDIRECT(W1794))),0)</f>
        <v/>
      </c>
    </row>
    <row r="1792">
      <c r="B1792" s="86" t="n"/>
      <c r="C1792" s="22" t="n">
        <v>37037</v>
      </c>
      <c r="D1792" s="22" t="inlineStr">
        <is>
          <t>Склярова Вера Анатольевна</t>
        </is>
      </c>
      <c r="E1792" s="22" t="inlineStr">
        <is>
          <t>Самый полный самоучитель по Таро</t>
        </is>
      </c>
      <c r="F1792" s="105">
        <f>ROUNDUP(N1795-(N1795/100*X1795),0)</f>
        <v/>
      </c>
      <c r="H1792" s="22" t="inlineStr">
        <is>
          <t>Magic-Kniga</t>
        </is>
      </c>
      <c r="I1792" s="22" t="n">
        <v>2019</v>
      </c>
      <c r="J1792" s="75" t="inlineStr">
        <is>
          <t>9785605137832</t>
        </is>
      </c>
      <c r="K1792" s="75" t="inlineStr">
        <is>
          <t>Книги</t>
        </is>
      </c>
      <c r="L1792" s="22">
        <f>ROUND(100-(F1795/(M1795/100)),0)</f>
        <v/>
      </c>
      <c r="M1792" s="105" t="n">
        <v>900</v>
      </c>
      <c r="N1792" s="105" t="n">
        <v>783</v>
      </c>
      <c r="O1792" s="20" t="inlineStr">
        <is>
          <t>https://magic-kniga.ru/items/37037</t>
        </is>
      </c>
      <c r="P1792" s="22" t="n">
        <v>388</v>
      </c>
      <c r="Q1792" s="66" t="inlineStr">
        <is>
          <t>Больше 50</t>
        </is>
      </c>
      <c r="R1792" s="20" t="n">
        <v>1</v>
      </c>
      <c r="V1792" s="36">
        <f>MATCH(R1795,discounts!A:A)</f>
        <v/>
      </c>
      <c r="W1792" s="36">
        <f>ADDRESS(V1795,$F$7+1,,,"discounts")</f>
        <v/>
      </c>
      <c r="X1792" s="36">
        <f>ROUND(IF(ISNA(IF($F$7=0,0,INDIRECT(W1795))),0,IF($F$7=0,0,INDIRECT(W1795))),0)</f>
        <v/>
      </c>
    </row>
    <row r="1793" ht="15" customHeight="1">
      <c r="B1793" s="88" t="inlineStr">
        <is>
          <t>Современные колоды Таро</t>
        </is>
      </c>
    </row>
    <row r="1794">
      <c r="B1794" s="86" t="n"/>
      <c r="C1794" s="22" t="n">
        <v>27500</v>
      </c>
      <c r="D1794" s="22" t="inlineStr">
        <is>
          <t>Юлия Сова</t>
        </is>
      </c>
      <c r="E1794" s="22" t="inlineStr">
        <is>
          <t>Книга Магия Таро и Колдовство</t>
        </is>
      </c>
      <c r="F1794" s="105">
        <f>ROUNDUP(N1797-(N1797/100*X1797),0)</f>
        <v/>
      </c>
      <c r="H1794" s="22" t="inlineStr">
        <is>
          <t>Magic-Kniga</t>
        </is>
      </c>
      <c r="I1794" s="22" t="n">
        <v>2016</v>
      </c>
      <c r="J1794" s="75" t="inlineStr">
        <is>
          <t>9785990732254</t>
        </is>
      </c>
      <c r="K1794" s="75" t="inlineStr">
        <is>
          <t>Книги</t>
        </is>
      </c>
      <c r="L1794" s="22">
        <f>ROUND(100-(F1797/(M1797/100)),0)</f>
        <v/>
      </c>
      <c r="M1794" s="105" t="n">
        <v>802</v>
      </c>
      <c r="N1794" s="105" t="n">
        <v>698</v>
      </c>
      <c r="O1794" s="20" t="inlineStr">
        <is>
          <t>https://magic-kniga.ru/items/27500</t>
        </is>
      </c>
      <c r="P1794" s="22" t="n">
        <v>158</v>
      </c>
      <c r="Q1794" s="66" t="inlineStr">
        <is>
          <t>Мало</t>
        </is>
      </c>
      <c r="R1794" s="20" t="n">
        <v>1</v>
      </c>
      <c r="V1794" s="36">
        <f>MATCH(R1797,discounts!A:A)</f>
        <v/>
      </c>
      <c r="W1794" s="36">
        <f>ADDRESS(V1797,$F$7+1,,,"discounts")</f>
        <v/>
      </c>
      <c r="X1794" s="36">
        <f>ROUND(_xlfn.SINGLE(IF(ISNA(_xlfn.SINGLE(IF($F$7=0,0,INDIRECT(W1797)))),0,IF($F$7=0,0,INDIRECT(W1797)))),0)</f>
        <v/>
      </c>
    </row>
    <row r="1795">
      <c r="B1795" s="86" t="n"/>
      <c r="C1795" s="22" t="n">
        <v>28922</v>
      </c>
      <c r="E1795" s="22" t="inlineStr">
        <is>
          <t>Комплект: 100 секретов любви; Мужчина vs Женщина</t>
        </is>
      </c>
      <c r="F1795" s="105">
        <f>ROUNDUP(N1798-(N1798/100*X1798),0)</f>
        <v/>
      </c>
      <c r="H1795" s="22" t="inlineStr">
        <is>
          <t>Весь</t>
        </is>
      </c>
      <c r="J1795" s="75" t="inlineStr">
        <is>
          <t>9785944398819</t>
        </is>
      </c>
      <c r="K1795" s="75" t="inlineStr">
        <is>
          <t>Книги</t>
        </is>
      </c>
      <c r="L1795" s="22">
        <f>ROUND(100-(F1798/(M1798/100)),0)</f>
        <v/>
      </c>
      <c r="M1795" s="105" t="n">
        <v>170</v>
      </c>
      <c r="N1795" s="105" t="n">
        <v>148</v>
      </c>
      <c r="O1795" s="20" t="inlineStr">
        <is>
          <t>https://magic-kniga.ru/items/28922</t>
        </is>
      </c>
      <c r="Q1795" s="66" t="inlineStr">
        <is>
          <t>Мало</t>
        </is>
      </c>
      <c r="R1795" s="20" t="n">
        <v>3</v>
      </c>
      <c r="V1795" s="36">
        <f>MATCH(R1798,discounts!A:A)</f>
        <v/>
      </c>
      <c r="W1795" s="36">
        <f>ADDRESS(V1798,$F$7+1,,,"discounts")</f>
        <v/>
      </c>
      <c r="X1795" s="36">
        <f>ROUND(_xlfn.SINGLE(IF(ISNA(_xlfn.SINGLE(IF($F$7=0,0,INDIRECT(W1798)))),0,IF($F$7=0,0,INDIRECT(W1798)))),0)</f>
        <v/>
      </c>
    </row>
    <row r="1796">
      <c r="B1796" s="86" t="n"/>
      <c r="C1796" s="22" t="n">
        <v>29111</v>
      </c>
      <c r="D1796" s="22" t="inlineStr">
        <is>
          <t>Пряников Алексей</t>
        </is>
      </c>
      <c r="E1796" s="22" t="inlineStr">
        <is>
          <t>Книга «Таро в любовных отношениях»</t>
        </is>
      </c>
      <c r="F1796" s="105">
        <f>ROUNDUP(N1799-(N1799/100*X1799),0)</f>
        <v/>
      </c>
      <c r="H1796" s="22" t="inlineStr">
        <is>
          <t>Magic-Kniga</t>
        </is>
      </c>
      <c r="I1796" s="22" t="n">
        <v>2016</v>
      </c>
      <c r="J1796" s="75" t="inlineStr">
        <is>
          <t>9785990732322</t>
        </is>
      </c>
      <c r="K1796" s="75" t="inlineStr">
        <is>
          <t>Книги</t>
        </is>
      </c>
      <c r="L1796" s="22">
        <f>ROUND(100-(F1799/(M1799/100)),0)</f>
        <v/>
      </c>
      <c r="M1796" s="105" t="n">
        <v>464</v>
      </c>
      <c r="N1796" s="105" t="n">
        <v>404</v>
      </c>
      <c r="O1796" s="20" t="inlineStr">
        <is>
          <t>https://magic-kniga.ru/items/29111</t>
        </is>
      </c>
      <c r="P1796" s="22" t="n">
        <v>241</v>
      </c>
      <c r="Q1796" s="66" t="inlineStr">
        <is>
          <t>Больше 50</t>
        </is>
      </c>
      <c r="R1796" s="20" t="n">
        <v>1</v>
      </c>
      <c r="V1796" s="36">
        <f>MATCH(R1799,discounts!A:A)</f>
        <v/>
      </c>
      <c r="W1796" s="36">
        <f>ADDRESS(V1799,$F$7+1,,,"discounts")</f>
        <v/>
      </c>
      <c r="X1796" s="36">
        <f>ROUND(_xlfn.SINGLE(IF(ISNA(_xlfn.SINGLE(IF($F$7=0,0,INDIRECT(W1799)))),0,IF($F$7=0,0,INDIRECT(W1799)))),0)</f>
        <v/>
      </c>
    </row>
    <row r="1797" ht="15" customHeight="1">
      <c r="B1797" s="88" t="inlineStr">
        <is>
          <t>Фен-Шуй для успеха</t>
        </is>
      </c>
    </row>
    <row r="1798">
      <c r="B1798" s="86" t="n"/>
      <c r="C1798" s="22" t="n">
        <v>30776</v>
      </c>
      <c r="D1798" s="22" t="inlineStr">
        <is>
          <t>Романова Ольга</t>
        </is>
      </c>
      <c r="E1798" s="22" t="inlineStr">
        <is>
          <t>Волшебные символы для привлечения денег, удачи, счастья</t>
        </is>
      </c>
      <c r="F1798" s="105">
        <f>ROUNDUP(N1801-(N1801/100*X1801),0)</f>
        <v/>
      </c>
      <c r="H1798" s="22" t="inlineStr">
        <is>
          <t>Т8 RUGRAM</t>
        </is>
      </c>
      <c r="I1798" s="22" t="n">
        <v>2017</v>
      </c>
      <c r="J1798" s="75" t="inlineStr">
        <is>
          <t>9785386111755</t>
        </is>
      </c>
      <c r="K1798" s="75" t="inlineStr">
        <is>
          <t>Книги</t>
        </is>
      </c>
      <c r="L1798" s="22">
        <f>ROUND(100-(F1801/(M1801/100)),0)</f>
        <v/>
      </c>
      <c r="M1798" s="105" t="n">
        <v>2123</v>
      </c>
      <c r="N1798" s="105" t="n">
        <v>1848</v>
      </c>
      <c r="O1798" s="20" t="inlineStr">
        <is>
          <t>https://magic-kniga.ru/items/30776</t>
        </is>
      </c>
      <c r="Q1798" s="66" t="inlineStr">
        <is>
          <t>Мало</t>
        </is>
      </c>
      <c r="R1798" s="20" t="n">
        <v>5</v>
      </c>
      <c r="V1798" s="36">
        <f>MATCH(R1801,discounts!A:A)</f>
        <v/>
      </c>
      <c r="W1798" s="36">
        <f>ADDRESS(V1801,$F$7+1,,,"discounts")</f>
        <v/>
      </c>
      <c r="X1798" s="36">
        <f>ROUND(IF(ISNA(IF($F$7=0,0,INDIRECT(W1801))),0,IF($F$7=0,0,INDIRECT(W1801))),0)</f>
        <v/>
      </c>
    </row>
    <row r="1799" ht="15" customHeight="1">
      <c r="B1799" s="88" t="inlineStr">
        <is>
          <t>Фен-Шуй для начинающих</t>
        </is>
      </c>
    </row>
    <row r="1800">
      <c r="B1800" s="86" t="n"/>
      <c r="C1800" s="22" t="n">
        <v>26674</v>
      </c>
      <c r="D1800" s="22" t="inlineStr">
        <is>
          <t>Костенко Андрей</t>
        </is>
      </c>
      <c r="E1800" s="22" t="inlineStr">
        <is>
          <t>Ваш гороскоп и фэншуй: 2019</t>
        </is>
      </c>
      <c r="F1800" s="105">
        <f>ROUNDUP(N1803-(N1803/100*X1803),0)</f>
        <v/>
      </c>
      <c r="H1800" s="22" t="inlineStr">
        <is>
          <t>Силуэт</t>
        </is>
      </c>
      <c r="I1800" s="22" t="n">
        <v>2018</v>
      </c>
      <c r="J1800" s="75" t="inlineStr">
        <is>
          <t>9785901506288</t>
        </is>
      </c>
      <c r="K1800" s="75" t="inlineStr">
        <is>
          <t>Книги</t>
        </is>
      </c>
      <c r="L1800" s="22">
        <f>ROUND(100-(F1803/(M1803/100)),0)</f>
        <v/>
      </c>
      <c r="M1800" s="105" t="n">
        <v>335</v>
      </c>
      <c r="N1800" s="105" t="n">
        <v>292</v>
      </c>
      <c r="O1800" s="20" t="inlineStr">
        <is>
          <t>https://magic-kniga.ru/items/26674</t>
        </is>
      </c>
      <c r="Q1800" s="66" t="inlineStr">
        <is>
          <t>Мало</t>
        </is>
      </c>
      <c r="R1800" s="20" t="n">
        <v>10</v>
      </c>
      <c r="V1800" s="36">
        <f>MATCH(R1803,discounts!A:A)</f>
        <v/>
      </c>
      <c r="W1800" s="36">
        <f>ADDRESS(V1803,$F$7+1,,,"discounts")</f>
        <v/>
      </c>
      <c r="X1800" s="36">
        <f>ROUND(IF(ISNA(IF($F$7=0,0,INDIRECT(W1803))),0,IF($F$7=0,0,INDIRECT(W1803))),0)</f>
        <v/>
      </c>
    </row>
    <row r="1801" ht="15" customHeight="1">
      <c r="B1801" s="88" t="inlineStr">
        <is>
          <t>Эниология</t>
        </is>
      </c>
    </row>
    <row r="1802">
      <c r="B1802" s="86" t="n"/>
      <c r="C1802" s="22" t="n">
        <v>31802</v>
      </c>
      <c r="D1802" s="22" t="inlineStr">
        <is>
          <t>Старинская Наталия Борисовна</t>
        </is>
      </c>
      <c r="E1802" s="22" t="inlineStr">
        <is>
          <t>Апокалипсис. Причины. Прогноз</t>
        </is>
      </c>
      <c r="F1802" s="105">
        <f>ROUNDUP(N1805-(N1805/100*X1805),0)</f>
        <v/>
      </c>
      <c r="H1802" s="22" t="inlineStr">
        <is>
          <t>самотека</t>
        </is>
      </c>
      <c r="I1802" s="22" t="n">
        <v>2010</v>
      </c>
      <c r="J1802" s="75" t="inlineStr">
        <is>
          <t>9785989670222</t>
        </is>
      </c>
      <c r="K1802" s="75" t="inlineStr">
        <is>
          <t>Книги</t>
        </is>
      </c>
      <c r="L1802" s="22">
        <f>ROUND(100-(F1805/(M1805/100)),0)</f>
        <v/>
      </c>
      <c r="M1802" s="105" t="n">
        <v>1030</v>
      </c>
      <c r="N1802" s="105" t="n">
        <v>897</v>
      </c>
      <c r="O1802" s="20" t="inlineStr">
        <is>
          <t>https://magic-kniga.ru/items/31802</t>
        </is>
      </c>
      <c r="Q1802" s="66" t="inlineStr">
        <is>
          <t>Мало</t>
        </is>
      </c>
      <c r="R1802" s="20" t="n">
        <v>3</v>
      </c>
      <c r="V1802" s="36">
        <f>MATCH(R1805,discounts!A:A)</f>
        <v/>
      </c>
      <c r="W1802" s="36">
        <f>ADDRESS(V1805,$F$7+1,,,"discounts")</f>
        <v/>
      </c>
      <c r="X1802" s="36">
        <f>ROUND(IF(ISNA(IF($F$7=0,0,INDIRECT(W1805))),0,IF($F$7=0,0,INDIRECT(W1805))),0)</f>
        <v/>
      </c>
    </row>
    <row r="1803" ht="15" customHeight="1">
      <c r="B1803" s="88" t="inlineStr">
        <is>
          <t>Религии мира</t>
        </is>
      </c>
    </row>
    <row r="1804">
      <c r="B1804" s="86" t="n"/>
      <c r="C1804" s="22" t="n">
        <v>36876</v>
      </c>
      <c r="D1804" s="22" t="inlineStr">
        <is>
          <t>Лифантьев Сергей (Скрытимир Волк)</t>
        </is>
      </c>
      <c r="E1804" s="22" t="inlineStr">
        <is>
          <t>Мир языческой сказки</t>
        </is>
      </c>
      <c r="F1804" s="105">
        <f>ROUNDUP(N1807-(N1807/100*X1807),0)</f>
        <v/>
      </c>
      <c r="H1804" s="22" t="inlineStr">
        <is>
          <t>Велигор</t>
        </is>
      </c>
      <c r="I1804" s="22" t="n">
        <v>2017</v>
      </c>
      <c r="J1804" s="75" t="inlineStr">
        <is>
          <t>9785888755051</t>
        </is>
      </c>
      <c r="K1804" s="75" t="inlineStr">
        <is>
          <t>Книги</t>
        </is>
      </c>
      <c r="L1804" s="22">
        <f>ROUND(100-(F1807/(M1807/100)),0)</f>
        <v/>
      </c>
      <c r="M1804" s="105" t="n">
        <v>447</v>
      </c>
      <c r="N1804" s="105" t="n">
        <v>389</v>
      </c>
      <c r="O1804" s="20" t="inlineStr">
        <is>
          <t>https://magic-kniga.ru/items/36876</t>
        </is>
      </c>
      <c r="Q1804" s="66" t="inlineStr">
        <is>
          <t>Мало</t>
        </is>
      </c>
      <c r="R1804" s="20" t="n">
        <v>9</v>
      </c>
      <c r="V1804" s="36">
        <f>MATCH(R1807,discounts!A:A)</f>
        <v/>
      </c>
      <c r="W1804" s="36">
        <f>ADDRESS(V1807,$F$7+1,,,"discounts")</f>
        <v/>
      </c>
      <c r="X1804" s="36">
        <f>ROUND(_xlfn.SINGLE(IF(ISNA(_xlfn.SINGLE(IF($F$7=0,0,INDIRECT(W1807)))),0,IF($F$7=0,0,INDIRECT(W1807)))),0)</f>
        <v/>
      </c>
    </row>
    <row r="1805">
      <c r="B1805" s="86" t="n"/>
      <c r="C1805" s="22" t="n">
        <v>39566</v>
      </c>
      <c r="D1805" s="22" t="inlineStr">
        <is>
          <t>Неаполитанский C. М.</t>
        </is>
      </c>
      <c r="E1805" s="22" t="inlineStr">
        <is>
          <t>Теология святого имени. Теория и практика</t>
        </is>
      </c>
      <c r="F1805" s="105">
        <f>ROUNDUP(N1808-(N1808/100*X1808),0)</f>
        <v/>
      </c>
      <c r="H1805" s="22" t="inlineStr">
        <is>
          <t>Амрита-русь</t>
        </is>
      </c>
      <c r="I1805" s="22" t="n">
        <v>2019</v>
      </c>
      <c r="J1805" s="75" t="inlineStr">
        <is>
          <t>9785413020654</t>
        </is>
      </c>
      <c r="K1805" s="75" t="inlineStr">
        <is>
          <t>Книги</t>
        </is>
      </c>
      <c r="L1805" s="22">
        <f>ROUND(100-(F1808/(M1808/100)),0)</f>
        <v/>
      </c>
      <c r="M1805" s="105" t="n">
        <v>1260</v>
      </c>
      <c r="N1805" s="105" t="n">
        <v>1097</v>
      </c>
      <c r="O1805" s="20" t="inlineStr">
        <is>
          <t>https://magic-kniga.ru/items/39566</t>
        </is>
      </c>
      <c r="Q1805" s="66" t="inlineStr">
        <is>
          <t>Мало</t>
        </is>
      </c>
      <c r="R1805" s="20" t="n">
        <v>5</v>
      </c>
      <c r="V1805" s="36">
        <f>MATCH(R1808,discounts!A:A)</f>
        <v/>
      </c>
      <c r="W1805" s="36">
        <f>ADDRESS(V1808,$F$7+1,,,"discounts")</f>
        <v/>
      </c>
      <c r="X1805" s="36">
        <f>ROUND(_xlfn.SINGLE(IF(ISNA(_xlfn.SINGLE(IF($F$7=0,0,INDIRECT(W1808)))),0,IF($F$7=0,0,INDIRECT(W1808)))),0)</f>
        <v/>
      </c>
    </row>
    <row r="1806">
      <c r="B1806" s="86" t="n"/>
      <c r="C1806" s="22" t="n">
        <v>26533</v>
      </c>
      <c r="D1806" s="22" t="inlineStr">
        <is>
          <t>Нечкасов Е. А.</t>
        </is>
      </c>
      <c r="E1806" s="22" t="inlineStr">
        <is>
          <t>Polemos: Языческий традиционализм. Перспектива язычества. Книга II</t>
        </is>
      </c>
      <c r="F1806" s="105">
        <f>ROUNDUP(N1809-(N1809/100*X1809),0)</f>
        <v/>
      </c>
      <c r="H1806" s="22" t="inlineStr">
        <is>
          <t>Велигор</t>
        </is>
      </c>
      <c r="I1806" s="22" t="n">
        <v>2016</v>
      </c>
      <c r="J1806" s="75" t="inlineStr">
        <is>
          <t>9785888754214</t>
        </is>
      </c>
      <c r="K1806" s="75" t="inlineStr">
        <is>
          <t>Книги</t>
        </is>
      </c>
      <c r="L1806" s="22">
        <f>ROUND(100-(F1809/(M1809/100)),0)</f>
        <v/>
      </c>
      <c r="M1806" s="105" t="n">
        <v>168</v>
      </c>
      <c r="N1806" s="105" t="n">
        <v>147</v>
      </c>
      <c r="O1806" s="20" t="inlineStr">
        <is>
          <t>https://magic-kniga.ru/items/26533</t>
        </is>
      </c>
      <c r="Q1806" s="66" t="inlineStr">
        <is>
          <t>Мало</t>
        </is>
      </c>
      <c r="R1806" s="20" t="n">
        <v>6</v>
      </c>
      <c r="V1806" s="36">
        <f>MATCH(R1809,discounts!A:A)</f>
        <v/>
      </c>
      <c r="W1806" s="36">
        <f>ADDRESS(V1809,$F$7+1,,,"discounts")</f>
        <v/>
      </c>
      <c r="X1806" s="36">
        <f>ROUND(_xlfn.SINGLE(IF(ISNA(_xlfn.SINGLE(IF($F$7=0,0,INDIRECT(W1809)))),0,IF($F$7=0,0,INDIRECT(W1809)))),0)</f>
        <v/>
      </c>
    </row>
    <row r="1807" ht="15" customHeight="1">
      <c r="B1807" s="88" t="inlineStr">
        <is>
          <t>Веды</t>
        </is>
      </c>
    </row>
    <row r="1808">
      <c r="B1808" s="86" t="n"/>
      <c r="C1808" s="22" t="n">
        <v>32846</v>
      </c>
      <c r="D1808" s="22" t="inlineStr">
        <is>
          <t>Раокриом (Игорь Мехеда)</t>
        </is>
      </c>
      <c r="E1808" s="22" t="inlineStr">
        <is>
          <t>Золотая ведическая и универсальная магия</t>
        </is>
      </c>
      <c r="F1808" s="105">
        <f>ROUNDUP(N1811-(N1811/100*X1811),0)</f>
        <v/>
      </c>
      <c r="H1808" s="22" t="inlineStr">
        <is>
          <t>Велигор</t>
        </is>
      </c>
      <c r="I1808" s="22" t="n">
        <v>2018</v>
      </c>
      <c r="J1808" s="75" t="inlineStr">
        <is>
          <t>9785888755686</t>
        </is>
      </c>
      <c r="K1808" s="75" t="inlineStr">
        <is>
          <t>Книги</t>
        </is>
      </c>
      <c r="L1808" s="22">
        <f>ROUND(100-(F1811/(M1811/100)),0)</f>
        <v/>
      </c>
      <c r="M1808" s="105" t="n">
        <v>1569</v>
      </c>
      <c r="N1808" s="105" t="n">
        <v>1366</v>
      </c>
      <c r="O1808" s="20" t="inlineStr">
        <is>
          <t>https://magic-kniga.ru/items/32846</t>
        </is>
      </c>
      <c r="Q1808" s="66" t="inlineStr">
        <is>
          <t>Мало</t>
        </is>
      </c>
      <c r="R1808" s="20" t="n">
        <v>5</v>
      </c>
      <c r="V1808" s="36">
        <f>MATCH(R1811,discounts!A:A)</f>
        <v/>
      </c>
      <c r="W1808" s="36">
        <f>ADDRESS(V1811,$F$7+1,,,"discounts")</f>
        <v/>
      </c>
      <c r="X1808" s="36">
        <f>ROUND(_xlfn.SINGLE(IF(ISNA(_xlfn.SINGLE(IF($F$7=0,0,INDIRECT(W1811)))),0,IF($F$7=0,0,INDIRECT(W1811)))),0)</f>
        <v/>
      </c>
    </row>
    <row r="1809">
      <c r="B1809" s="86" t="n"/>
      <c r="C1809" s="22" t="n">
        <v>36649</v>
      </c>
      <c r="D1809" s="22" t="inlineStr">
        <is>
          <t>Двайпаяна Вьяса Шри</t>
        </is>
      </c>
      <c r="E1809" s="22" t="inlineStr">
        <is>
          <t>Шримад Бхагаватам Неизреченная песнь Безусловной красоты Книга 5 Числа</t>
        </is>
      </c>
      <c r="F1809" s="105">
        <f>ROUNDUP(N1812-(N1812/100*X1812),0)</f>
        <v/>
      </c>
      <c r="H1809" s="22" t="inlineStr">
        <is>
          <t>Амрита-русь</t>
        </is>
      </c>
      <c r="I1809" s="22" t="n">
        <v>2019</v>
      </c>
      <c r="J1809" s="75" t="inlineStr">
        <is>
          <t>9785413016268</t>
        </is>
      </c>
      <c r="K1809" s="75" t="inlineStr">
        <is>
          <t>Книги</t>
        </is>
      </c>
      <c r="L1809" s="22">
        <f>ROUND(100-(F1812/(M1812/100)),0)</f>
        <v/>
      </c>
      <c r="M1809" s="105" t="n">
        <v>488</v>
      </c>
      <c r="N1809" s="105" t="n">
        <v>425</v>
      </c>
      <c r="O1809" s="20" t="inlineStr">
        <is>
          <t>https://magic-kniga.ru/items/36649</t>
        </is>
      </c>
      <c r="Q1809" s="66" t="inlineStr">
        <is>
          <t>Мало</t>
        </is>
      </c>
      <c r="R1809" s="20" t="n">
        <v>6</v>
      </c>
      <c r="V1809" s="36">
        <f>MATCH(R1812,discounts!A:A)</f>
        <v/>
      </c>
      <c r="W1809" s="36">
        <f>ADDRESS(V1812,$F$7+1,,,"discounts")</f>
        <v/>
      </c>
      <c r="X1809" s="36">
        <f>ROUND(_xlfn.SINGLE(IF(ISNA(_xlfn.SINGLE(IF($F$7=0,0,INDIRECT(W1812)))),0,IF($F$7=0,0,INDIRECT(W1812)))),0)</f>
        <v/>
      </c>
    </row>
    <row r="1810">
      <c r="B1810" s="86" t="n"/>
      <c r="C1810" s="22" t="n">
        <v>30632</v>
      </c>
      <c r="D1810" s="22" t="inlineStr">
        <is>
          <t>Светлова</t>
        </is>
      </c>
      <c r="E1810" s="22" t="inlineStr">
        <is>
          <t>Исповедь моей души. Очищение через прощение</t>
        </is>
      </c>
      <c r="F1810" s="105">
        <f>ROUNDUP(N1813-(N1813/100*X1813),0)</f>
        <v/>
      </c>
      <c r="H1810" s="22" t="inlineStr">
        <is>
          <t>Амрита-русь</t>
        </is>
      </c>
      <c r="I1810" s="22" t="n">
        <v>2017</v>
      </c>
      <c r="J1810" s="75" t="inlineStr">
        <is>
          <t>9785413016558</t>
        </is>
      </c>
      <c r="K1810" s="75" t="inlineStr">
        <is>
          <t>Книги</t>
        </is>
      </c>
      <c r="L1810" s="22">
        <f>ROUND(100-(F1813/(M1813/100)),0)</f>
        <v/>
      </c>
      <c r="M1810" s="105" t="n">
        <v>850</v>
      </c>
      <c r="N1810" s="105" t="n">
        <v>740</v>
      </c>
      <c r="O1810" s="20" t="inlineStr">
        <is>
          <t>https://magic-kniga.ru/items/30632</t>
        </is>
      </c>
      <c r="Q1810" s="66" t="inlineStr">
        <is>
          <t>Мало</t>
        </is>
      </c>
      <c r="R1810" s="20" t="n">
        <v>2</v>
      </c>
      <c r="V1810" s="36">
        <f>MATCH(R1813,discounts!A:A)</f>
        <v/>
      </c>
      <c r="W1810" s="36">
        <f>ADDRESS(V1813,$F$7+1,,,"discounts")</f>
        <v/>
      </c>
      <c r="X1810" s="36">
        <f>ROUND(_xlfn.SINGLE(IF(ISNA(_xlfn.SINGLE(IF($F$7=0,0,INDIRECT(W1813)))),0,IF($F$7=0,0,INDIRECT(W1813)))),0)</f>
        <v/>
      </c>
    </row>
    <row r="1811" ht="15" customHeight="1">
      <c r="B1811" s="88" t="inlineStr">
        <is>
          <t>Гороскоп</t>
        </is>
      </c>
    </row>
    <row r="1812">
      <c r="B1812" s="86" t="n"/>
      <c r="C1812" s="22" t="n">
        <v>37225</v>
      </c>
      <c r="D1812" s="22" t="inlineStr">
        <is>
          <t>Костенко Андрей</t>
        </is>
      </c>
      <c r="E1812" s="22" t="inlineStr">
        <is>
          <t>Ваш гороскоп и фэншуй: 2020</t>
        </is>
      </c>
      <c r="F1812" s="105">
        <f>ROUNDUP(N1815-(N1815/100*X1815),0)</f>
        <v/>
      </c>
      <c r="H1812" s="22" t="inlineStr">
        <is>
          <t>Силуэт</t>
        </is>
      </c>
      <c r="I1812" s="22" t="n">
        <v>2019</v>
      </c>
      <c r="J1812" s="75" t="inlineStr">
        <is>
          <t>9785901506332</t>
        </is>
      </c>
      <c r="K1812" s="75" t="inlineStr">
        <is>
          <t>Книги</t>
        </is>
      </c>
      <c r="L1812" s="22">
        <f>ROUND(100-(F1815/(M1815/100)),0)</f>
        <v/>
      </c>
      <c r="M1812" s="105" t="n">
        <v>68</v>
      </c>
      <c r="N1812" s="105" t="n">
        <v>60</v>
      </c>
      <c r="O1812" s="20" t="inlineStr">
        <is>
          <t>https://magic-kniga.ru/items/37225</t>
        </is>
      </c>
      <c r="Q1812" s="66" t="inlineStr">
        <is>
          <t>Мало</t>
        </is>
      </c>
      <c r="R1812" s="20" t="n">
        <v>10</v>
      </c>
      <c r="V1812" s="36">
        <f>MATCH(R1815,discounts!A:A)</f>
        <v/>
      </c>
      <c r="W1812" s="36">
        <f>ADDRESS(V1815,$F$7+1,,,"discounts")</f>
        <v/>
      </c>
      <c r="X1812" s="36">
        <f>ROUND(_xlfn.SINGLE(IF(ISNA(_xlfn.SINGLE(IF($F$7=0,0,INDIRECT(W1815)))),0,IF($F$7=0,0,INDIRECT(W1815)))),0)</f>
        <v/>
      </c>
    </row>
    <row r="1813">
      <c r="B1813" s="86" t="n"/>
      <c r="C1813" s="22" t="n">
        <v>38705</v>
      </c>
      <c r="D1813" s="22" t="inlineStr">
        <is>
          <t>Морок Александр</t>
        </is>
      </c>
      <c r="E1813" s="22" t="inlineStr">
        <is>
          <t>Астрология совместимости, или синастрический гороскоп</t>
        </is>
      </c>
      <c r="F1813" s="105">
        <f>ROUNDUP(N1816-(N1816/100*X1816),0)</f>
        <v/>
      </c>
      <c r="H1813" s="22" t="inlineStr">
        <is>
          <t>Т8 RUGRAM</t>
        </is>
      </c>
      <c r="I1813" s="22" t="n">
        <v>2020</v>
      </c>
      <c r="J1813" s="75" t="inlineStr">
        <is>
          <t>9785517014184</t>
        </is>
      </c>
      <c r="K1813" s="75" t="inlineStr">
        <is>
          <t>Книги</t>
        </is>
      </c>
      <c r="L1813" s="22">
        <f>ROUND(100-(F1816/(M1816/100)),0)</f>
        <v/>
      </c>
      <c r="M1813" s="105" t="n">
        <v>811</v>
      </c>
      <c r="N1813" s="105" t="n">
        <v>706</v>
      </c>
      <c r="O1813" s="20" t="inlineStr">
        <is>
          <t>https://magic-kniga.ru/items/38705</t>
        </is>
      </c>
      <c r="Q1813" s="66" t="inlineStr">
        <is>
          <t>Мало</t>
        </is>
      </c>
      <c r="R1813" s="20" t="n">
        <v>5</v>
      </c>
      <c r="V1813" s="36">
        <f>MATCH(R1816,discounts!A:A)</f>
        <v/>
      </c>
      <c r="W1813" s="36">
        <f>ADDRESS(V1816,$F$7+1,,,"discounts")</f>
        <v/>
      </c>
      <c r="X1813" s="36">
        <f>ROUND(_xlfn.SINGLE(IF(ISNA(_xlfn.SINGLE(IF($F$7=0,0,INDIRECT(W1816)))),0,IF($F$7=0,0,INDIRECT(W1816)))),0)</f>
        <v/>
      </c>
    </row>
    <row r="1814">
      <c r="B1814" s="86" t="n"/>
      <c r="C1814" s="22" t="n">
        <v>26674</v>
      </c>
      <c r="D1814" s="22" t="inlineStr">
        <is>
          <t>Костенко Андрей</t>
        </is>
      </c>
      <c r="E1814" s="22" t="inlineStr">
        <is>
          <t>Ваш гороскоп и фэншуй: 2019</t>
        </is>
      </c>
      <c r="F1814" s="105">
        <f>ROUNDUP(N1817-(N1817/100*X1817),0)</f>
        <v/>
      </c>
      <c r="H1814" s="22" t="inlineStr">
        <is>
          <t>Силуэт</t>
        </is>
      </c>
      <c r="I1814" s="22" t="n">
        <v>2018</v>
      </c>
      <c r="J1814" s="75" t="inlineStr">
        <is>
          <t>9785901506288</t>
        </is>
      </c>
      <c r="K1814" s="75" t="inlineStr">
        <is>
          <t>Книги</t>
        </is>
      </c>
      <c r="L1814" s="22">
        <f>ROUND(100-(F1817/(M1817/100)),0)</f>
        <v/>
      </c>
      <c r="M1814" s="105" t="n">
        <v>335</v>
      </c>
      <c r="N1814" s="105" t="n">
        <v>292</v>
      </c>
      <c r="O1814" s="20" t="inlineStr">
        <is>
          <t>https://magic-kniga.ru/items/26674</t>
        </is>
      </c>
      <c r="Q1814" s="66" t="inlineStr">
        <is>
          <t>Мало</t>
        </is>
      </c>
      <c r="R1814" s="20" t="n">
        <v>10</v>
      </c>
      <c r="V1814" s="36">
        <f>MATCH(R1817,discounts!A:A)</f>
        <v/>
      </c>
      <c r="W1814" s="36">
        <f>ADDRESS(V1817,$F$7+1,,,"discounts")</f>
        <v/>
      </c>
      <c r="X1814" s="36">
        <f>ROUND(_xlfn.SINGLE(IF(ISNA(_xlfn.SINGLE(IF($F$7=0,0,INDIRECT(W1817)))),0,IF($F$7=0,0,INDIRECT(W1817)))),0)</f>
        <v/>
      </c>
    </row>
    <row r="1815" ht="15" customHeight="1">
      <c r="B1815" s="88" t="inlineStr">
        <is>
          <t>Позитивная психология</t>
        </is>
      </c>
    </row>
    <row r="1816">
      <c r="B1816" s="86" t="n"/>
      <c r="C1816" s="22" t="n">
        <v>26525</v>
      </c>
      <c r="D1816" s="22" t="inlineStr">
        <is>
          <t>Удилова Ирина Александровна</t>
        </is>
      </c>
      <c r="E1816" s="22" t="inlineStr">
        <is>
          <t>Секреты успеха по-женски. Как изменить свою жизнь, стать счастливой и успешной женщиной</t>
        </is>
      </c>
      <c r="F1816" s="105">
        <f>ROUNDUP(N1819-(N1819/100*X1819),0)</f>
        <v/>
      </c>
      <c r="H1816" s="22" t="inlineStr">
        <is>
          <t>Весь</t>
        </is>
      </c>
      <c r="I1816" s="22" t="n">
        <v>2016</v>
      </c>
      <c r="J1816" s="75" t="inlineStr">
        <is>
          <t>9785957331162</t>
        </is>
      </c>
      <c r="K1816" s="75" t="inlineStr">
        <is>
          <t>Книги</t>
        </is>
      </c>
      <c r="L1816" s="22">
        <f>ROUND(100-(F1819/(M1819/100)),0)</f>
        <v/>
      </c>
      <c r="M1816" s="105" t="n">
        <v>168</v>
      </c>
      <c r="N1816" s="105" t="n">
        <v>147</v>
      </c>
      <c r="O1816" s="20" t="inlineStr">
        <is>
          <t>https://magic-kniga.ru/items/26525</t>
        </is>
      </c>
      <c r="Q1816" s="66" t="inlineStr">
        <is>
          <t>Мало</t>
        </is>
      </c>
      <c r="R1816" s="20" t="n">
        <v>2</v>
      </c>
      <c r="V1816" s="36">
        <f>MATCH(R1819,discounts!A:A)</f>
        <v/>
      </c>
      <c r="W1816" s="36">
        <f>ADDRESS(V1819,$F$7+1,,,"discounts")</f>
        <v/>
      </c>
      <c r="X1816" s="36">
        <f>ROUND(IF(ISNA(IF($F$7=0,0,INDIRECT(W1819))),0,IF($F$7=0,0,INDIRECT(W1819))),0)</f>
        <v/>
      </c>
    </row>
    <row r="1817">
      <c r="B1817" s="86" t="n"/>
      <c r="C1817" s="22" t="n">
        <v>27173</v>
      </c>
      <c r="D1817" s="22" t="inlineStr">
        <is>
          <t>Ведо Виктория</t>
        </is>
      </c>
      <c r="E1817" s="22" t="inlineStr">
        <is>
          <t>Роман с жизнью: как добиться взаимности. Книга-практикум по развитию чувственного восприятия</t>
        </is>
      </c>
      <c r="F1817" s="105">
        <f>ROUNDUP(N1820-(N1820/100*X1820),0)</f>
        <v/>
      </c>
      <c r="H1817" s="22" t="inlineStr">
        <is>
          <t>Весь</t>
        </is>
      </c>
      <c r="I1817" s="22" t="n">
        <v>2019</v>
      </c>
      <c r="J1817" s="75" t="inlineStr">
        <is>
          <t>9785957333975</t>
        </is>
      </c>
      <c r="K1817" s="75" t="inlineStr">
        <is>
          <t>Книги</t>
        </is>
      </c>
      <c r="L1817" s="22">
        <f>ROUND(100-(F1820/(M1820/100)),0)</f>
        <v/>
      </c>
      <c r="M1817" s="105" t="n">
        <v>70</v>
      </c>
      <c r="N1817" s="105" t="n">
        <v>61</v>
      </c>
      <c r="O1817" s="20" t="inlineStr">
        <is>
          <t>https://magic-kniga.ru/items/27173</t>
        </is>
      </c>
      <c r="Q1817" s="66" t="inlineStr">
        <is>
          <t>Мало</t>
        </is>
      </c>
      <c r="R1817" s="20" t="n">
        <v>3</v>
      </c>
      <c r="V1817" s="36">
        <f>MATCH(R1820,discounts!A:A)</f>
        <v/>
      </c>
      <c r="W1817" s="36">
        <f>ADDRESS(V1820,$F$7+1,,,"discounts")</f>
        <v/>
      </c>
      <c r="X1817" s="36">
        <f>ROUND(IF(ISNA(IF($F$7=0,0,INDIRECT(W1820))),0,IF($F$7=0,0,INDIRECT(W1820))),0)</f>
        <v/>
      </c>
    </row>
    <row r="1818">
      <c r="B1818" s="86" t="n"/>
      <c r="C1818" s="22" t="n">
        <v>27783</v>
      </c>
      <c r="D1818" s="22" t="inlineStr">
        <is>
          <t>Шелест О. Н.</t>
        </is>
      </c>
      <c r="E1818" s="22" t="inlineStr">
        <is>
          <t>Ночи и дни Лори Ч 1</t>
        </is>
      </c>
      <c r="F1818" s="105">
        <f>ROUNDUP(N1821-(N1821/100*X1821),0)</f>
        <v/>
      </c>
      <c r="H1818" s="22" t="inlineStr">
        <is>
          <t>Весь</t>
        </is>
      </c>
      <c r="I1818" s="22" t="n">
        <v>2019</v>
      </c>
      <c r="J1818" s="75" t="inlineStr">
        <is>
          <t>9785957313922</t>
        </is>
      </c>
      <c r="K1818" s="75" t="inlineStr">
        <is>
          <t>Книги</t>
        </is>
      </c>
      <c r="L1818" s="22">
        <f>ROUND(100-(F1821/(M1821/100)),0)</f>
        <v/>
      </c>
      <c r="M1818" s="105" t="n">
        <v>515</v>
      </c>
      <c r="N1818" s="105" t="n">
        <v>449</v>
      </c>
      <c r="O1818" s="20" t="inlineStr">
        <is>
          <t>https://magic-kniga.ru/items/27783</t>
        </is>
      </c>
      <c r="Q1818" s="66" t="inlineStr">
        <is>
          <t>Мало</t>
        </is>
      </c>
      <c r="R1818" s="20" t="n">
        <v>3</v>
      </c>
      <c r="V1818" s="36">
        <f>MATCH(R1821,discounts!A:A)</f>
        <v/>
      </c>
      <c r="W1818" s="36">
        <f>ADDRESS(V1821,$F$7+1,,,"discounts")</f>
        <v/>
      </c>
      <c r="X1818" s="36">
        <f>ROUND(IF(ISNA(IF($F$7=0,0,INDIRECT(W1821))),0,IF($F$7=0,0,INDIRECT(W1821))),0)</f>
        <v/>
      </c>
    </row>
    <row r="1819">
      <c r="B1819" s="86" t="n"/>
      <c r="C1819" s="22" t="n">
        <v>27785</v>
      </c>
      <c r="D1819" s="22" t="inlineStr">
        <is>
          <t>Меркри Эми Ли</t>
        </is>
      </c>
      <c r="E1819" s="22" t="inlineStr">
        <is>
          <t>Революция сочувствия. 30 дней жизни по велению сердца</t>
        </is>
      </c>
      <c r="F1819" s="105">
        <f>ROUNDUP(N1822-(N1822/100*X1822),0)</f>
        <v/>
      </c>
      <c r="H1819" s="22" t="inlineStr">
        <is>
          <t>Весь</t>
        </is>
      </c>
      <c r="I1819" s="22" t="n">
        <v>2018</v>
      </c>
      <c r="J1819" s="75" t="inlineStr">
        <is>
          <t>9785957333425</t>
        </is>
      </c>
      <c r="K1819" s="75" t="inlineStr">
        <is>
          <t>Книги</t>
        </is>
      </c>
      <c r="L1819" s="22">
        <f>ROUND(100-(F1822/(M1822/100)),0)</f>
        <v/>
      </c>
      <c r="M1819" s="105" t="n">
        <v>515</v>
      </c>
      <c r="N1819" s="105" t="n">
        <v>449</v>
      </c>
      <c r="O1819" s="20" t="inlineStr">
        <is>
          <t>https://magic-kniga.ru/items/27785</t>
        </is>
      </c>
      <c r="Q1819" s="66" t="inlineStr">
        <is>
          <t>Мало</t>
        </is>
      </c>
      <c r="R1819" s="20" t="n">
        <v>3</v>
      </c>
      <c r="V1819" s="36">
        <f>MATCH(R1822,discounts!A:A)</f>
        <v/>
      </c>
      <c r="W1819" s="36">
        <f>ADDRESS(V1822,$F$7+1,,,"discounts")</f>
        <v/>
      </c>
      <c r="X1819" s="36">
        <f>ROUND(IF(ISNA(IF($F$7=0,0,INDIRECT(W1822))),0,IF($F$7=0,0,INDIRECT(W1822))),0)</f>
        <v/>
      </c>
    </row>
    <row r="1820">
      <c r="B1820" s="86" t="n"/>
      <c r="C1820" s="22" t="n">
        <v>27859</v>
      </c>
      <c r="D1820" s="22" t="inlineStr">
        <is>
          <t>Кальво Ариана</t>
        </is>
      </c>
      <c r="E1820" s="22" t="inlineStr">
        <is>
          <t>Дай импульс своей жизни. 10 подсказок, как оправиться после испытания</t>
        </is>
      </c>
      <c r="F1820" s="105">
        <f>ROUNDUP(N1823-(N1823/100*X1823),0)</f>
        <v/>
      </c>
      <c r="H1820" s="22" t="inlineStr">
        <is>
          <t>Весь</t>
        </is>
      </c>
      <c r="I1820" s="22" t="n">
        <v>2019</v>
      </c>
      <c r="J1820" s="75" t="inlineStr">
        <is>
          <t>9785957334019</t>
        </is>
      </c>
      <c r="K1820" s="75" t="inlineStr">
        <is>
          <t>Книги</t>
        </is>
      </c>
      <c r="L1820" s="22">
        <f>ROUND(100-(F1823/(M1823/100)),0)</f>
        <v/>
      </c>
      <c r="M1820" s="105" t="n">
        <v>3300</v>
      </c>
      <c r="N1820" s="105" t="n">
        <v>2871</v>
      </c>
      <c r="O1820" s="20" t="inlineStr">
        <is>
          <t>https://magic-kniga.ru/items/27859</t>
        </is>
      </c>
      <c r="Q1820" s="66" t="inlineStr">
        <is>
          <t>Мало</t>
        </is>
      </c>
      <c r="R1820" s="20" t="n">
        <v>5</v>
      </c>
      <c r="V1820" s="36">
        <f>MATCH(R1823,discounts!A:A)</f>
        <v/>
      </c>
      <c r="W1820" s="36">
        <f>ADDRESS(V1823,$F$7+1,,,"discounts")</f>
        <v/>
      </c>
      <c r="X1820" s="36">
        <f>ROUND(IF(ISNA(IF($F$7=0,0,INDIRECT(W1823))),0,IF($F$7=0,0,INDIRECT(W1823))),0)</f>
        <v/>
      </c>
    </row>
    <row r="1821">
      <c r="B1821" s="86" t="n"/>
      <c r="C1821" s="22" t="n">
        <v>28249</v>
      </c>
      <c r="D1821" s="22" t="inlineStr">
        <is>
          <t>Лопатин Виктор Леонидович</t>
        </is>
      </c>
      <c r="E1821" s="22" t="inlineStr">
        <is>
          <t>Ежедневник креативных людей для креативных идей</t>
        </is>
      </c>
      <c r="F1821" s="105">
        <f>ROUNDUP(N1824-(N1824/100*X1824),0)</f>
        <v/>
      </c>
      <c r="H1821" s="22" t="inlineStr">
        <is>
          <t>Весь</t>
        </is>
      </c>
      <c r="I1821" s="22" t="n">
        <v>2017</v>
      </c>
      <c r="J1821" s="75" t="inlineStr">
        <is>
          <t>9785957331414</t>
        </is>
      </c>
      <c r="K1821" s="75" t="inlineStr">
        <is>
          <t>Книги</t>
        </is>
      </c>
      <c r="L1821" s="22">
        <f>ROUND(100-(F1824/(M1824/100)),0)</f>
        <v/>
      </c>
      <c r="M1821" s="105" t="n">
        <v>1070</v>
      </c>
      <c r="N1821" s="105" t="n">
        <v>931</v>
      </c>
      <c r="O1821" s="20" t="inlineStr">
        <is>
          <t>https://magic-kniga.ru/items/28249</t>
        </is>
      </c>
      <c r="Q1821" s="66" t="inlineStr">
        <is>
          <t>Мало</t>
        </is>
      </c>
      <c r="R1821" s="20" t="n">
        <v>2</v>
      </c>
      <c r="V1821" s="36">
        <f>MATCH(R1824,discounts!A:A)</f>
        <v/>
      </c>
      <c r="W1821" s="36">
        <f>ADDRESS(V1824,$F$7+1,,,"discounts")</f>
        <v/>
      </c>
      <c r="X1821" s="36">
        <f>ROUND(IF(ISNA(IF($F$7=0,0,INDIRECT(W1824))),0,IF($F$7=0,0,INDIRECT(W1824))),0)</f>
        <v/>
      </c>
    </row>
    <row r="1822">
      <c r="B1822" s="86" t="n"/>
      <c r="C1822" s="22" t="n">
        <v>28521</v>
      </c>
      <c r="D1822" s="22" t="inlineStr">
        <is>
          <t>Верещагин Александр</t>
        </is>
      </c>
      <c r="E1822" s="22" t="inlineStr">
        <is>
          <t>Жизнь с чистого листа. Двухнедельная программа по изменению себя</t>
        </is>
      </c>
      <c r="F1822" s="105">
        <f>ROUNDUP(N1825-(N1825/100*X1825),0)</f>
        <v/>
      </c>
      <c r="H1822" s="22" t="inlineStr">
        <is>
          <t>Весь</t>
        </is>
      </c>
      <c r="I1822" s="22" t="n">
        <v>2017</v>
      </c>
      <c r="J1822" s="75" t="inlineStr">
        <is>
          <t>9785957331575</t>
        </is>
      </c>
      <c r="K1822" s="75" t="inlineStr">
        <is>
          <t>Книги</t>
        </is>
      </c>
      <c r="L1822" s="22">
        <f>ROUND(100-(F1825/(M1825/100)),0)</f>
        <v/>
      </c>
      <c r="M1822" s="105" t="n">
        <v>177</v>
      </c>
      <c r="N1822" s="105" t="n">
        <v>154</v>
      </c>
      <c r="O1822" s="20" t="inlineStr">
        <is>
          <t>https://magic-kniga.ru/items/28521</t>
        </is>
      </c>
      <c r="Q1822" s="66" t="inlineStr">
        <is>
          <t>Мало</t>
        </is>
      </c>
      <c r="R1822" s="20" t="n">
        <v>2</v>
      </c>
      <c r="V1822" s="36">
        <f>MATCH(R1825,discounts!A:A)</f>
        <v/>
      </c>
      <c r="W1822" s="36">
        <f>ADDRESS(V1825,$F$7+1,,,"discounts")</f>
        <v/>
      </c>
      <c r="X1822" s="36">
        <f>ROUND(IF(ISNA(IF($F$7=0,0,INDIRECT(W1825))),0,IF($F$7=0,0,INDIRECT(W1825))),0)</f>
        <v/>
      </c>
    </row>
    <row r="1823">
      <c r="B1823" s="86" t="n"/>
      <c r="C1823" s="22" t="n">
        <v>28905</v>
      </c>
      <c r="D1823" s="22" t="inlineStr">
        <is>
          <t>Брэнтли Джефри</t>
        </is>
      </c>
      <c r="E1823" s="22" t="inlineStr">
        <is>
          <t>Успокойте свой встревоженный ум:как осознанность и сострадание могут избавить вас от тревоги</t>
        </is>
      </c>
      <c r="F1823" s="105">
        <f>ROUNDUP(N1826-(N1826/100*X1826),0)</f>
        <v/>
      </c>
      <c r="H1823" s="22" t="inlineStr">
        <is>
          <t>Весь</t>
        </is>
      </c>
      <c r="I1823" s="22" t="n">
        <v>2019</v>
      </c>
      <c r="J1823" s="75" t="inlineStr">
        <is>
          <t>9785957334491</t>
        </is>
      </c>
      <c r="K1823" s="75" t="inlineStr">
        <is>
          <t>Книги</t>
        </is>
      </c>
      <c r="L1823" s="22">
        <f>ROUND(100-(F1826/(M1826/100)),0)</f>
        <v/>
      </c>
      <c r="M1823" s="105" t="n">
        <v>1044</v>
      </c>
      <c r="N1823" s="105" t="n">
        <v>909</v>
      </c>
      <c r="O1823" s="20" t="inlineStr">
        <is>
          <t>https://magic-kniga.ru/items/28905</t>
        </is>
      </c>
      <c r="Q1823" s="66" t="inlineStr">
        <is>
          <t>Мало</t>
        </is>
      </c>
      <c r="R1823" s="20" t="n">
        <v>3</v>
      </c>
      <c r="V1823" s="36">
        <f>MATCH(R1826,discounts!A:A)</f>
        <v/>
      </c>
      <c r="W1823" s="36">
        <f>ADDRESS(V1826,$F$7+1,,,"discounts")</f>
        <v/>
      </c>
      <c r="X1823" s="36">
        <f>ROUND(IF(ISNA(IF($F$7=0,0,INDIRECT(W1826))),0,IF($F$7=0,0,INDIRECT(W1826))),0)</f>
        <v/>
      </c>
    </row>
    <row r="1824">
      <c r="B1824" s="86" t="n"/>
      <c r="C1824" s="22" t="n">
        <v>28922</v>
      </c>
      <c r="E1824" s="22" t="inlineStr">
        <is>
          <t>Комплект: 100 секретов любви; Мужчина vs Женщина</t>
        </is>
      </c>
      <c r="F1824" s="105">
        <f>ROUNDUP(N1827-(N1827/100*X1827),0)</f>
        <v/>
      </c>
      <c r="H1824" s="22" t="inlineStr">
        <is>
          <t>Весь</t>
        </is>
      </c>
      <c r="J1824" s="75" t="inlineStr">
        <is>
          <t>9785944398819</t>
        </is>
      </c>
      <c r="K1824" s="75" t="inlineStr">
        <is>
          <t>Книги</t>
        </is>
      </c>
      <c r="L1824" s="22">
        <f>ROUND(100-(F1827/(M1827/100)),0)</f>
        <v/>
      </c>
      <c r="M1824" s="105" t="n">
        <v>170</v>
      </c>
      <c r="N1824" s="105" t="n">
        <v>148</v>
      </c>
      <c r="O1824" s="20" t="inlineStr">
        <is>
          <t>https://magic-kniga.ru/items/28922</t>
        </is>
      </c>
      <c r="Q1824" s="66" t="inlineStr">
        <is>
          <t>Мало</t>
        </is>
      </c>
      <c r="R1824" s="20" t="n">
        <v>3</v>
      </c>
      <c r="V1824" s="36">
        <f>MATCH(R1827,discounts!A:A)</f>
        <v/>
      </c>
      <c r="W1824" s="36">
        <f>ADDRESS(V1827,$F$7+1,,,"discounts")</f>
        <v/>
      </c>
      <c r="X1824" s="36">
        <f>ROUND(IF(ISNA(IF($F$7=0,0,INDIRECT(W1827))),0,IF($F$7=0,0,INDIRECT(W1827))),0)</f>
        <v/>
      </c>
    </row>
    <row r="1825">
      <c r="B1825" s="86" t="n"/>
      <c r="C1825" s="22" t="n">
        <v>36850</v>
      </c>
      <c r="D1825" s="22" t="inlineStr">
        <is>
          <t>Прусенко В.</t>
        </is>
      </c>
      <c r="E1825" s="22" t="inlineStr">
        <is>
          <t>Научитесь мыслить и самореализовываться</t>
        </is>
      </c>
      <c r="F1825" s="105">
        <f>ROUNDUP(N1828-(N1828/100*X1828),0)</f>
        <v/>
      </c>
      <c r="H1825" s="22" t="inlineStr">
        <is>
          <t>Питер</t>
        </is>
      </c>
      <c r="I1825" s="22" t="n">
        <v>2019</v>
      </c>
      <c r="J1825" s="75" t="inlineStr">
        <is>
          <t>9785446113729</t>
        </is>
      </c>
      <c r="K1825" s="75" t="inlineStr">
        <is>
          <t>Книги</t>
        </is>
      </c>
      <c r="L1825" s="22">
        <f>ROUND(100-(F1828/(M1828/100)),0)</f>
        <v/>
      </c>
      <c r="M1825" s="105" t="n">
        <v>447</v>
      </c>
      <c r="N1825" s="105" t="n">
        <v>389</v>
      </c>
      <c r="O1825" s="20" t="inlineStr">
        <is>
          <t>https://magic-kniga.ru/items/36850</t>
        </is>
      </c>
      <c r="Q1825" s="66" t="inlineStr">
        <is>
          <t>Мало</t>
        </is>
      </c>
      <c r="R1825" s="20" t="n">
        <v>5</v>
      </c>
      <c r="V1825" s="36">
        <f>MATCH(R1828,discounts!A:A)</f>
        <v/>
      </c>
      <c r="W1825" s="36">
        <f>ADDRESS(V1828,$F$7+1,,,"discounts")</f>
        <v/>
      </c>
      <c r="X1825" s="36">
        <f>ROUND(IF(ISNA(IF($F$7=0,0,INDIRECT(W1828))),0,IF($F$7=0,0,INDIRECT(W1828))),0)</f>
        <v/>
      </c>
    </row>
    <row r="1826">
      <c r="B1826" s="86" t="n"/>
      <c r="C1826" s="22" t="n">
        <v>37345</v>
      </c>
      <c r="D1826" s="22" t="inlineStr">
        <is>
          <t>Реклау Марк</t>
        </is>
      </c>
      <c r="E1826" s="22" t="inlineStr">
        <is>
          <t>30 дней. Измените привычки, измените жизнь</t>
        </is>
      </c>
      <c r="F1826" s="105">
        <f>ROUNDUP(N1829-(N1829/100*X1829),0)</f>
        <v/>
      </c>
      <c r="H1826" s="22" t="inlineStr">
        <is>
          <t>Весь</t>
        </is>
      </c>
      <c r="I1826" s="22" t="n">
        <v>2018</v>
      </c>
      <c r="J1826" s="75" t="inlineStr">
        <is>
          <t>9785957333890</t>
        </is>
      </c>
      <c r="K1826" s="75" t="inlineStr">
        <is>
          <t>Книги</t>
        </is>
      </c>
      <c r="L1826" s="22">
        <f>ROUND(100-(F1829/(M1829/100)),0)</f>
        <v/>
      </c>
      <c r="M1826" s="105" t="n">
        <v>855</v>
      </c>
      <c r="N1826" s="105" t="n">
        <v>744</v>
      </c>
      <c r="O1826" s="20" t="inlineStr">
        <is>
          <t>https://magic-kniga.ru/items/37345</t>
        </is>
      </c>
      <c r="Q1826" s="66" t="inlineStr">
        <is>
          <t>Мало</t>
        </is>
      </c>
      <c r="R1826" s="20" t="n">
        <v>3</v>
      </c>
      <c r="S1826" s="22" t="n">
        <v>16</v>
      </c>
      <c r="V1826" s="36">
        <f>MATCH(R1829,discounts!A:A)</f>
        <v/>
      </c>
      <c r="W1826" s="36">
        <f>ADDRESS(V1829,$F$7+1,,,"discounts")</f>
        <v/>
      </c>
      <c r="X1826" s="36">
        <f>ROUND(IF(ISNA(IF($F$7=0,0,INDIRECT(W1829))),0,IF($F$7=0,0,INDIRECT(W1829))),0)</f>
        <v/>
      </c>
    </row>
    <row r="1827">
      <c r="B1827" s="86" t="n"/>
      <c r="C1827" s="22" t="n">
        <v>37377</v>
      </c>
      <c r="D1827" s="22" t="inlineStr">
        <is>
          <t>Ларс Аменд</t>
        </is>
      </c>
      <c r="E1827" s="22" t="inlineStr">
        <is>
          <t>Почему нет? Вдохновение для жизни без если и но</t>
        </is>
      </c>
      <c r="F1827" s="105">
        <f>ROUNDUP(N1830-(N1830/100*X1830),0)</f>
        <v/>
      </c>
      <c r="H1827" s="22" t="inlineStr">
        <is>
          <t>Весь</t>
        </is>
      </c>
      <c r="I1827" s="22" t="n">
        <v>2018</v>
      </c>
      <c r="J1827" s="75" t="inlineStr">
        <is>
          <t>9785957333326</t>
        </is>
      </c>
      <c r="K1827" s="75" t="inlineStr">
        <is>
          <t>Книги</t>
        </is>
      </c>
      <c r="L1827" s="22">
        <f>ROUND(100-(F1830/(M1830/100)),0)</f>
        <v/>
      </c>
      <c r="M1827" s="105" t="n">
        <v>855</v>
      </c>
      <c r="N1827" s="105" t="n">
        <v>744</v>
      </c>
      <c r="O1827" s="20" t="inlineStr">
        <is>
          <t>https://magic-kniga.ru/items/37377</t>
        </is>
      </c>
      <c r="Q1827" s="66" t="inlineStr">
        <is>
          <t>Мало</t>
        </is>
      </c>
      <c r="R1827" s="20" t="n">
        <v>3</v>
      </c>
      <c r="S1827" s="22" t="n">
        <v>16</v>
      </c>
      <c r="V1827" s="36">
        <f>MATCH(R1830,discounts!A:A)</f>
        <v/>
      </c>
      <c r="W1827" s="36">
        <f>ADDRESS(V1830,$F$7+1,,,"discounts")</f>
        <v/>
      </c>
      <c r="X1827" s="36">
        <f>ROUND(IF(ISNA(IF($F$7=0,0,INDIRECT(W1830))),0,IF($F$7=0,0,INDIRECT(W1830))),0)</f>
        <v/>
      </c>
    </row>
    <row r="1828">
      <c r="B1828" s="86" t="n"/>
      <c r="C1828" s="22" t="n">
        <v>37384</v>
      </c>
      <c r="D1828" s="22" t="inlineStr">
        <is>
          <t>Монрэ Мари-Лор</t>
        </is>
      </c>
      <c r="E1828" s="22" t="inlineStr">
        <is>
          <t>Сбрось бремя забот - скажи психическим нагрузкам Нет</t>
        </is>
      </c>
      <c r="F1828" s="105">
        <f>ROUNDUP(N1831-(N1831/100*X1831),0)</f>
        <v/>
      </c>
      <c r="H1828" s="22" t="inlineStr">
        <is>
          <t>Весь</t>
        </is>
      </c>
      <c r="I1828" s="22" t="n">
        <v>2018</v>
      </c>
      <c r="J1828" s="75" t="inlineStr">
        <is>
          <t>9785957333944</t>
        </is>
      </c>
      <c r="K1828" s="75" t="inlineStr">
        <is>
          <t>Книги</t>
        </is>
      </c>
      <c r="L1828" s="22">
        <f>ROUND(100-(F1831/(M1831/100)),0)</f>
        <v/>
      </c>
      <c r="M1828" s="105" t="n">
        <v>855</v>
      </c>
      <c r="N1828" s="105" t="n">
        <v>744</v>
      </c>
      <c r="O1828" s="20" t="inlineStr">
        <is>
          <t>https://magic-kniga.ru/items/37384</t>
        </is>
      </c>
      <c r="Q1828" s="66" t="inlineStr">
        <is>
          <t>Мало</t>
        </is>
      </c>
      <c r="R1828" s="20" t="n">
        <v>3</v>
      </c>
      <c r="S1828" s="22" t="n">
        <v>16</v>
      </c>
      <c r="V1828" s="36">
        <f>MATCH(R1831,discounts!A:A)</f>
        <v/>
      </c>
      <c r="W1828" s="36">
        <f>ADDRESS(V1831,$F$7+1,,,"discounts")</f>
        <v/>
      </c>
      <c r="X1828" s="36">
        <f>ROUND(IF(ISNA(IF($F$7=0,0,INDIRECT(W1831))),0,IF($F$7=0,0,INDIRECT(W1831))),0)</f>
        <v/>
      </c>
    </row>
    <row r="1829">
      <c r="B1829" s="86" t="n"/>
      <c r="C1829" s="22" t="n">
        <v>38238</v>
      </c>
      <c r="D1829" s="22" t="inlineStr">
        <is>
          <t>Хилл Наполеон</t>
        </is>
      </c>
      <c r="E1829" s="22" t="inlineStr">
        <is>
          <t>Думай и богатей!Пять законов успеха. Пусть ваша мечта воплотится в жиз</t>
        </is>
      </c>
      <c r="F1829" s="105">
        <f>ROUNDUP(N1832-(N1832/100*X1832),0)</f>
        <v/>
      </c>
      <c r="H1829" s="22" t="inlineStr">
        <is>
          <t>АСТ</t>
        </is>
      </c>
      <c r="I1829" s="22" t="n">
        <v>2019</v>
      </c>
      <c r="J1829" s="75" t="inlineStr">
        <is>
          <t>9785171179588</t>
        </is>
      </c>
      <c r="K1829" s="75" t="inlineStr">
        <is>
          <t>Книги</t>
        </is>
      </c>
      <c r="L1829" s="22">
        <f>ROUND(100-(F1832/(M1832/100)),0)</f>
        <v/>
      </c>
      <c r="M1829" s="105" t="n">
        <v>831</v>
      </c>
      <c r="N1829" s="105" t="n">
        <v>723</v>
      </c>
      <c r="O1829" s="20" t="inlineStr">
        <is>
          <t>https://magic-kniga.ru/items/38238</t>
        </is>
      </c>
      <c r="Q1829" s="66" t="inlineStr">
        <is>
          <t>Мало</t>
        </is>
      </c>
      <c r="R1829" s="20" t="n">
        <v>5</v>
      </c>
      <c r="V1829" s="36">
        <f>MATCH(R1832,discounts!A:A)</f>
        <v/>
      </c>
      <c r="W1829" s="36">
        <f>ADDRESS(V1832,$F$7+1,,,"discounts")</f>
        <v/>
      </c>
      <c r="X1829" s="36">
        <f>ROUND(IF(ISNA(IF($F$7=0,0,INDIRECT(W1832))),0,IF($F$7=0,0,INDIRECT(W1832))),0)</f>
        <v/>
      </c>
    </row>
    <row r="1830">
      <c r="B1830" s="86" t="n"/>
      <c r="C1830" s="22" t="n">
        <v>38246</v>
      </c>
      <c r="D1830" s="22" t="inlineStr">
        <is>
          <t>Уэкс Руби</t>
        </is>
      </c>
      <c r="E1830" s="22" t="inlineStr">
        <is>
          <t>Счастливые люди правильно шевелят мозгами</t>
        </is>
      </c>
      <c r="F1830" s="105">
        <f>ROUNDUP(N1833-(N1833/100*X1833),0)</f>
        <v/>
      </c>
      <c r="H1830" s="22" t="inlineStr">
        <is>
          <t>АСТ</t>
        </is>
      </c>
      <c r="I1830" s="22" t="n">
        <v>2019</v>
      </c>
      <c r="J1830" s="75" t="inlineStr">
        <is>
          <t>9785171144234</t>
        </is>
      </c>
      <c r="K1830" s="75" t="inlineStr">
        <is>
          <t>Книги</t>
        </is>
      </c>
      <c r="L1830" s="22">
        <f>ROUND(100-(F1833/(M1833/100)),0)</f>
        <v/>
      </c>
      <c r="M1830" s="105" t="n">
        <v>831</v>
      </c>
      <c r="N1830" s="105" t="n">
        <v>723</v>
      </c>
      <c r="O1830" s="20" t="inlineStr">
        <is>
          <t>https://magic-kniga.ru/items/38246</t>
        </is>
      </c>
      <c r="Q1830" s="66" t="inlineStr">
        <is>
          <t>Мало</t>
        </is>
      </c>
      <c r="R1830" s="20" t="n">
        <v>5</v>
      </c>
      <c r="V1830" s="36">
        <f>MATCH(R1833,discounts!A:A)</f>
        <v/>
      </c>
      <c r="W1830" s="36">
        <f>ADDRESS(V1833,$F$7+1,,,"discounts")</f>
        <v/>
      </c>
      <c r="X1830" s="36">
        <f>ROUND(IF(ISNA(IF($F$7=0,0,INDIRECT(W1833))),0,IF($F$7=0,0,INDIRECT(W1833))),0)</f>
        <v/>
      </c>
    </row>
    <row r="1831">
      <c r="B1831" s="86" t="n"/>
      <c r="C1831" s="22" t="n">
        <v>38608</v>
      </c>
      <c r="D1831" s="22" t="inlineStr">
        <is>
          <t>Патарая (младший) Ираклий</t>
        </is>
      </c>
      <c r="E1831" s="22" t="inlineStr">
        <is>
          <t>Ты больше, чем ты думаешь</t>
        </is>
      </c>
      <c r="F1831" s="105">
        <f>ROUNDUP(N1834-(N1834/100*X1834),0)</f>
        <v/>
      </c>
      <c r="H1831" s="22" t="inlineStr">
        <is>
          <t>Весь</t>
        </is>
      </c>
      <c r="I1831" s="22" t="n">
        <v>2019</v>
      </c>
      <c r="J1831" s="75" t="inlineStr">
        <is>
          <t>9785957335375</t>
        </is>
      </c>
      <c r="K1831" s="75" t="inlineStr">
        <is>
          <t>Книги</t>
        </is>
      </c>
      <c r="L1831" s="22">
        <f>ROUND(100-(F1834/(M1834/100)),0)</f>
        <v/>
      </c>
      <c r="M1831" s="105" t="n">
        <v>654</v>
      </c>
      <c r="N1831" s="105" t="n">
        <v>569</v>
      </c>
      <c r="O1831" s="20" t="inlineStr">
        <is>
          <t>https://magic-kniga.ru/items/38608</t>
        </is>
      </c>
      <c r="Q1831" s="66" t="inlineStr">
        <is>
          <t>Мало</t>
        </is>
      </c>
      <c r="R1831" s="20" t="n">
        <v>5</v>
      </c>
      <c r="S1831" s="22" t="n">
        <v>16</v>
      </c>
      <c r="V1831" s="36">
        <f>MATCH(R1834,discounts!A:A)</f>
        <v/>
      </c>
      <c r="W1831" s="36">
        <f>ADDRESS(V1834,$F$7+1,,,"discounts")</f>
        <v/>
      </c>
      <c r="X1831" s="36">
        <f>ROUND(IF(ISNA(IF($F$7=0,0,INDIRECT(W1834))),0,IF($F$7=0,0,INDIRECT(W1834))),0)</f>
        <v/>
      </c>
    </row>
    <row r="1832">
      <c r="B1832" s="86" t="n"/>
      <c r="C1832" s="22" t="n">
        <v>32366</v>
      </c>
      <c r="D1832" s="22" t="inlineStr">
        <is>
          <t>Стил Лилия</t>
        </is>
      </c>
      <c r="E1832" s="22" t="inlineStr">
        <is>
          <t>Я - мужчина</t>
        </is>
      </c>
      <c r="F1832" s="105">
        <f>ROUNDUP(N1835-(N1835/100*X1835),0)</f>
        <v/>
      </c>
      <c r="H1832" s="22" t="inlineStr">
        <is>
          <t>Т8 RUGRAM</t>
        </is>
      </c>
      <c r="I1832" s="22" t="n">
        <v>2017</v>
      </c>
      <c r="J1832" s="75" t="inlineStr">
        <is>
          <t>9785521055012</t>
        </is>
      </c>
      <c r="K1832" s="75" t="inlineStr">
        <is>
          <t>Книги</t>
        </is>
      </c>
      <c r="L1832" s="22">
        <f>ROUND(100-(F1835/(M1835/100)),0)</f>
        <v/>
      </c>
      <c r="M1832" s="105" t="n">
        <v>923</v>
      </c>
      <c r="N1832" s="105" t="n">
        <v>804</v>
      </c>
      <c r="O1832" s="20" t="inlineStr">
        <is>
          <t>https://magic-kniga.ru/items/32366</t>
        </is>
      </c>
      <c r="Q1832" s="66" t="inlineStr">
        <is>
          <t>Мало</t>
        </is>
      </c>
      <c r="R1832" s="20" t="n">
        <v>5</v>
      </c>
      <c r="V1832" s="36">
        <f>MATCH(R1835,discounts!A:A)</f>
        <v/>
      </c>
      <c r="W1832" s="36">
        <f>ADDRESS(V1835,$F$7+1,,,"discounts")</f>
        <v/>
      </c>
      <c r="X1832" s="36">
        <f>ROUND(IF(ISNA(IF($F$7=0,0,INDIRECT(W1835))),0,IF($F$7=0,0,INDIRECT(W1835))),0)</f>
        <v/>
      </c>
    </row>
    <row r="1833">
      <c r="B1833" s="86" t="n"/>
      <c r="C1833" s="22" t="n">
        <v>32814</v>
      </c>
      <c r="D1833" s="22" t="inlineStr">
        <is>
          <t>Биллмарк С.</t>
        </is>
      </c>
      <c r="E1833" s="22" t="inlineStr">
        <is>
          <t>Жизнь. Простое руководство для обретения счастья</t>
        </is>
      </c>
      <c r="F1833" s="105">
        <f>ROUNDUP(N1836-(N1836/100*X1836),0)</f>
        <v/>
      </c>
      <c r="H1833" s="22" t="inlineStr">
        <is>
          <t>АСТ</t>
        </is>
      </c>
      <c r="I1833" s="22" t="n">
        <v>2018</v>
      </c>
      <c r="J1833" s="75" t="inlineStr">
        <is>
          <t>9785171062569</t>
        </is>
      </c>
      <c r="K1833" s="75" t="inlineStr">
        <is>
          <t>Книги</t>
        </is>
      </c>
      <c r="L1833" s="22">
        <f>ROUND(100-(F1836/(M1836/100)),0)</f>
        <v/>
      </c>
      <c r="M1833" s="105" t="n">
        <v>1569</v>
      </c>
      <c r="N1833" s="105" t="n">
        <v>1366</v>
      </c>
      <c r="O1833" s="20" t="inlineStr">
        <is>
          <t>https://magic-kniga.ru/items/32814</t>
        </is>
      </c>
      <c r="Q1833" s="66" t="inlineStr">
        <is>
          <t>Мало</t>
        </is>
      </c>
      <c r="R1833" s="20" t="n">
        <v>5</v>
      </c>
      <c r="V1833" s="36">
        <f>MATCH(R1836,discounts!A:A)</f>
        <v/>
      </c>
      <c r="W1833" s="36">
        <f>ADDRESS(V1836,$F$7+1,,,"discounts")</f>
        <v/>
      </c>
      <c r="X1833" s="36">
        <f>ROUND(IF(ISNA(IF($F$7=0,0,INDIRECT(W1836))),0,IF($F$7=0,0,INDIRECT(W1836))),0)</f>
        <v/>
      </c>
    </row>
    <row r="1834">
      <c r="B1834" s="86" t="n"/>
      <c r="C1834" s="22" t="n">
        <v>33267</v>
      </c>
      <c r="D1834" s="22" t="inlineStr">
        <is>
          <t>Хилл Наполеон</t>
        </is>
      </c>
      <c r="E1834" s="22" t="inlineStr">
        <is>
          <t>Как творить чудеса. Думай и воплощай мечты в жизнь</t>
        </is>
      </c>
      <c r="F1834" s="105">
        <f>ROUNDUP(N1837-(N1837/100*X1837),0)</f>
        <v/>
      </c>
      <c r="H1834" s="22" t="inlineStr">
        <is>
          <t>Попурри</t>
        </is>
      </c>
      <c r="I1834" s="22" t="n">
        <v>2018</v>
      </c>
      <c r="J1834" s="75" t="inlineStr">
        <is>
          <t>9789851536340</t>
        </is>
      </c>
      <c r="K1834" s="75" t="inlineStr">
        <is>
          <t>Книги</t>
        </is>
      </c>
      <c r="L1834" s="22">
        <f>ROUND(100-(F1837/(M1837/100)),0)</f>
        <v/>
      </c>
      <c r="M1834" s="105" t="n">
        <v>1464</v>
      </c>
      <c r="N1834" s="105" t="n">
        <v>1274</v>
      </c>
      <c r="O1834" s="20" t="inlineStr">
        <is>
          <t>https://magic-kniga.ru/items/33267</t>
        </is>
      </c>
      <c r="Q1834" s="66" t="inlineStr">
        <is>
          <t>Мало</t>
        </is>
      </c>
      <c r="R1834" s="20" t="n">
        <v>5</v>
      </c>
      <c r="V1834" s="36">
        <f>MATCH(R1837,discounts!A:A)</f>
        <v/>
      </c>
      <c r="W1834" s="36">
        <f>ADDRESS(V1837,$F$7+1,,,"discounts")</f>
        <v/>
      </c>
      <c r="X1834" s="36">
        <f>ROUND(IF(ISNA(IF($F$7=0,0,INDIRECT(W1837))),0,IF($F$7=0,0,INDIRECT(W1837))),0)</f>
        <v/>
      </c>
    </row>
    <row r="1835">
      <c r="B1835" s="86" t="n"/>
      <c r="C1835" s="22" t="n">
        <v>33896</v>
      </c>
      <c r="E1835" s="22" t="inlineStr">
        <is>
          <t>Комплект: Жизнь и Я; Женщина глазами мужчины</t>
        </is>
      </c>
      <c r="F1835" s="105">
        <f>ROUNDUP(N1838-(N1838/100*X1838),0)</f>
        <v/>
      </c>
      <c r="H1835" s="22" t="inlineStr">
        <is>
          <t>Весь</t>
        </is>
      </c>
      <c r="J1835" s="75" t="inlineStr">
        <is>
          <t>9785944380609</t>
        </is>
      </c>
      <c r="K1835" s="75" t="inlineStr">
        <is>
          <t>Книги</t>
        </is>
      </c>
      <c r="L1835" s="22">
        <f>ROUND(100-(F1838/(M1838/100)),0)</f>
        <v/>
      </c>
      <c r="M1835" s="105" t="n">
        <v>698</v>
      </c>
      <c r="N1835" s="105" t="n">
        <v>608</v>
      </c>
      <c r="O1835" s="20" t="inlineStr">
        <is>
          <t>https://magic-kniga.ru/items/33896</t>
        </is>
      </c>
      <c r="Q1835" s="66" t="inlineStr">
        <is>
          <t>Мало</t>
        </is>
      </c>
      <c r="R1835" s="20" t="n">
        <v>3</v>
      </c>
      <c r="V1835" s="36">
        <f>MATCH(R1838,discounts!A:A)</f>
        <v/>
      </c>
      <c r="W1835" s="36">
        <f>ADDRESS(V1838,$F$7+1,,,"discounts")</f>
        <v/>
      </c>
      <c r="X1835" s="36">
        <f>ROUND(IF(ISNA(IF($F$7=0,0,INDIRECT(W1838))),0,IF($F$7=0,0,INDIRECT(W1838))),0)</f>
        <v/>
      </c>
    </row>
    <row r="1836">
      <c r="B1836" s="86" t="n"/>
      <c r="C1836" s="22" t="n">
        <v>35043</v>
      </c>
      <c r="D1836" s="22" t="inlineStr">
        <is>
          <t>Ангеловская Ольга</t>
        </is>
      </c>
      <c r="E1836" s="22" t="inlineStr">
        <is>
          <t>Счастье здесь. Руководство по трансформации личности. Обретение гармонии и баланса</t>
        </is>
      </c>
      <c r="F1836" s="105">
        <f>ROUNDUP(N1839-(N1839/100*X1839),0)</f>
        <v/>
      </c>
      <c r="H1836" s="22" t="inlineStr">
        <is>
          <t>Весь</t>
        </is>
      </c>
      <c r="I1836" s="22" t="n">
        <v>2019</v>
      </c>
      <c r="J1836" s="75" t="inlineStr">
        <is>
          <t>9785957334736</t>
        </is>
      </c>
      <c r="K1836" s="75" t="inlineStr">
        <is>
          <t>Книги</t>
        </is>
      </c>
      <c r="L1836" s="22">
        <f>ROUND(100-(F1839/(M1839/100)),0)</f>
        <v/>
      </c>
      <c r="M1836" s="105" t="n">
        <v>666</v>
      </c>
      <c r="N1836" s="105" t="n">
        <v>580</v>
      </c>
      <c r="O1836" s="20" t="inlineStr">
        <is>
          <t>https://magic-kniga.ru/items/35043</t>
        </is>
      </c>
      <c r="Q1836" s="66" t="inlineStr">
        <is>
          <t>Мало</t>
        </is>
      </c>
      <c r="R1836" s="20" t="n">
        <v>3</v>
      </c>
      <c r="V1836" s="36">
        <f>MATCH(R1839,discounts!A:A)</f>
        <v/>
      </c>
      <c r="W1836" s="36">
        <f>ADDRESS(V1839,$F$7+1,,,"discounts")</f>
        <v/>
      </c>
      <c r="X1836" s="36">
        <f>ROUND(IF(ISNA(IF($F$7=0,0,INDIRECT(W1839))),0,IF($F$7=0,0,INDIRECT(W1839))),0)</f>
        <v/>
      </c>
    </row>
    <row r="1837">
      <c r="B1837" s="86" t="n"/>
      <c r="C1837" s="22" t="n">
        <v>35826</v>
      </c>
      <c r="D1837" s="22" t="inlineStr">
        <is>
          <t>Ворган Д.</t>
        </is>
      </c>
      <c r="E1837" s="22" t="inlineStr">
        <is>
          <t>Хочу и могу. Как изменить свою личность за 30 дней</t>
        </is>
      </c>
      <c r="F1837" s="105">
        <f>ROUNDUP(N1840-(N1840/100*X1840),0)</f>
        <v/>
      </c>
      <c r="H1837" s="22" t="inlineStr">
        <is>
          <t>АСТ</t>
        </is>
      </c>
      <c r="I1837" s="22" t="n">
        <v>2019</v>
      </c>
      <c r="J1837" s="75" t="inlineStr">
        <is>
          <t>9785171124427</t>
        </is>
      </c>
      <c r="K1837" s="75" t="inlineStr">
        <is>
          <t>Книги</t>
        </is>
      </c>
      <c r="L1837" s="22">
        <f>ROUND(100-(F1840/(M1840/100)),0)</f>
        <v/>
      </c>
      <c r="M1837" s="105" t="n">
        <v>754</v>
      </c>
      <c r="N1837" s="105" t="n">
        <v>656</v>
      </c>
      <c r="O1837" s="20" t="inlineStr">
        <is>
          <t>https://magic-kniga.ru/items/35826</t>
        </is>
      </c>
      <c r="Q1837" s="66" t="inlineStr">
        <is>
          <t>Мало</t>
        </is>
      </c>
      <c r="R1837" s="20" t="n">
        <v>5</v>
      </c>
      <c r="V1837" s="36">
        <f>MATCH(R1840,discounts!A:A)</f>
        <v/>
      </c>
      <c r="W1837" s="36">
        <f>ADDRESS(V1840,$F$7+1,,,"discounts")</f>
        <v/>
      </c>
      <c r="X1837" s="36">
        <f>ROUND(IF(ISNA(IF($F$7=0,0,INDIRECT(W1840))),0,IF($F$7=0,0,INDIRECT(W1840))),0)</f>
        <v/>
      </c>
    </row>
    <row r="1838">
      <c r="B1838" s="86" t="n"/>
      <c r="C1838" s="22" t="n">
        <v>36135</v>
      </c>
      <c r="D1838" s="22" t="inlineStr">
        <is>
          <t>Грачева Вера</t>
        </is>
      </c>
      <c r="E1838" s="22" t="inlineStr">
        <is>
          <t>Алхимия судьбы. Договориться с жизнью и найти свой путь</t>
        </is>
      </c>
      <c r="F1838" s="105">
        <f>ROUNDUP(N1841-(N1841/100*X1841),0)</f>
        <v/>
      </c>
      <c r="H1838" s="22" t="inlineStr">
        <is>
          <t>Весь</t>
        </is>
      </c>
      <c r="I1838" s="22" t="n">
        <v>2018</v>
      </c>
      <c r="J1838" s="75" t="inlineStr">
        <is>
          <t>9785957333142</t>
        </is>
      </c>
      <c r="K1838" s="75" t="inlineStr">
        <is>
          <t>Книги</t>
        </is>
      </c>
      <c r="L1838" s="22">
        <f>ROUND(100-(F1841/(M1841/100)),0)</f>
        <v/>
      </c>
      <c r="M1838" s="105" t="n">
        <v>287</v>
      </c>
      <c r="N1838" s="105" t="n">
        <v>250</v>
      </c>
      <c r="O1838" s="20" t="inlineStr">
        <is>
          <t>https://magic-kniga.ru/items/36135</t>
        </is>
      </c>
      <c r="Q1838" s="66" t="inlineStr">
        <is>
          <t>Мало</t>
        </is>
      </c>
      <c r="R1838" s="20" t="n">
        <v>3</v>
      </c>
      <c r="V1838" s="36">
        <f>MATCH(R1841,discounts!A:A)</f>
        <v/>
      </c>
      <c r="W1838" s="36">
        <f>ADDRESS(V1841,$F$7+1,,,"discounts")</f>
        <v/>
      </c>
      <c r="X1838" s="36">
        <f>ROUND(IF(ISNA(IF($F$7=0,0,INDIRECT(W1841))),0,IF($F$7=0,0,INDIRECT(W1841))),0)</f>
        <v/>
      </c>
    </row>
    <row r="1839">
      <c r="B1839" s="86" t="n"/>
      <c r="C1839" s="22" t="n">
        <v>36356</v>
      </c>
      <c r="D1839" s="22" t="inlineStr">
        <is>
          <t>Склянная Марина</t>
        </is>
      </c>
      <c r="E1839" s="22" t="inlineStr">
        <is>
          <t>Познать себя настолько сложно , насколько это кажется не возможно</t>
        </is>
      </c>
      <c r="F1839" s="105">
        <f>ROUNDUP(N1842-(N1842/100*X1842),0)</f>
        <v/>
      </c>
      <c r="H1839" s="22" t="inlineStr">
        <is>
          <t>Вариант</t>
        </is>
      </c>
      <c r="I1839" s="22" t="n">
        <v>2019</v>
      </c>
      <c r="J1839" s="75" t="inlineStr">
        <is>
          <t>9785000801000</t>
        </is>
      </c>
      <c r="K1839" s="75" t="inlineStr">
        <is>
          <t>Книги</t>
        </is>
      </c>
      <c r="L1839" s="22">
        <f>ROUND(100-(F1842/(M1842/100)),0)</f>
        <v/>
      </c>
      <c r="M1839" s="105" t="n">
        <v>430</v>
      </c>
      <c r="N1839" s="105" t="n">
        <v>375</v>
      </c>
      <c r="O1839" s="20" t="inlineStr">
        <is>
          <t>https://magic-kniga.ru/items/36356</t>
        </is>
      </c>
      <c r="Q1839" s="66" t="inlineStr">
        <is>
          <t>Мало</t>
        </is>
      </c>
      <c r="R1839" s="20" t="n">
        <v>6</v>
      </c>
      <c r="V1839" s="36">
        <f>MATCH(R1842,discounts!A:A)</f>
        <v/>
      </c>
      <c r="W1839" s="36">
        <f>ADDRESS(V1842,$F$7+1,,,"discounts")</f>
        <v/>
      </c>
      <c r="X1839" s="36">
        <f>ROUND(IF(ISNA(IF($F$7=0,0,INDIRECT(W1842))),0,IF($F$7=0,0,INDIRECT(W1842))),0)</f>
        <v/>
      </c>
    </row>
    <row r="1840">
      <c r="B1840" s="86" t="n"/>
      <c r="C1840" s="22" t="n">
        <v>36609</v>
      </c>
      <c r="D1840" s="22" t="inlineStr">
        <is>
          <t>Наталья Кайрос</t>
        </is>
      </c>
      <c r="E1840" s="22" t="inlineStr">
        <is>
          <t>Искажения. Прикладная психология или техники адаптации</t>
        </is>
      </c>
      <c r="F1840" s="105">
        <f>ROUNDUP(N1843-(N1843/100*X1843),0)</f>
        <v/>
      </c>
      <c r="H1840" s="22" t="inlineStr">
        <is>
          <t>Велигор</t>
        </is>
      </c>
      <c r="I1840" s="22" t="n">
        <v>2019</v>
      </c>
      <c r="J1840" s="75" t="inlineStr">
        <is>
          <t>9785888756782</t>
        </is>
      </c>
      <c r="K1840" s="75" t="inlineStr">
        <is>
          <t>Книги</t>
        </is>
      </c>
      <c r="L1840" s="22">
        <f>ROUND(100-(F1843/(M1843/100)),0)</f>
        <v/>
      </c>
      <c r="M1840" s="105" t="n">
        <v>488</v>
      </c>
      <c r="N1840" s="105" t="n">
        <v>425</v>
      </c>
      <c r="O1840" s="20" t="inlineStr">
        <is>
          <t>https://magic-kniga.ru/items/36609</t>
        </is>
      </c>
      <c r="Q1840" s="66" t="inlineStr">
        <is>
          <t>Мало</t>
        </is>
      </c>
      <c r="R1840" s="20" t="n">
        <v>9</v>
      </c>
      <c r="V1840" s="36">
        <f>MATCH(R1843,discounts!A:A)</f>
        <v/>
      </c>
      <c r="W1840" s="36">
        <f>ADDRESS(V1843,$F$7+1,,,"discounts")</f>
        <v/>
      </c>
      <c r="X1840" s="36">
        <f>ROUND(IF(ISNA(IF($F$7=0,0,INDIRECT(W1843))),0,IF($F$7=0,0,INDIRECT(W1843))),0)</f>
        <v/>
      </c>
    </row>
    <row r="1841">
      <c r="B1841" s="86" t="n"/>
      <c r="C1841" s="22" t="n">
        <v>29615</v>
      </c>
      <c r="D1841" s="22" t="inlineStr">
        <is>
          <t>Кичаев</t>
        </is>
      </c>
      <c r="E1841" s="22" t="inlineStr">
        <is>
          <t>Как состоявшейся женщине создать счастливую семью</t>
        </is>
      </c>
      <c r="F1841" s="105">
        <f>ROUNDUP(N1844-(N1844/100*X1844),0)</f>
        <v/>
      </c>
      <c r="H1841" s="22" t="inlineStr">
        <is>
          <t>Весь</t>
        </is>
      </c>
      <c r="I1841" s="22" t="n">
        <v>2017</v>
      </c>
      <c r="J1841" s="75" t="inlineStr">
        <is>
          <t>9785957331674</t>
        </is>
      </c>
      <c r="K1841" s="75" t="inlineStr">
        <is>
          <t>Книги</t>
        </is>
      </c>
      <c r="L1841" s="22">
        <f>ROUND(100-(F1844/(M1844/100)),0)</f>
        <v/>
      </c>
      <c r="M1841" s="105" t="n">
        <v>471</v>
      </c>
      <c r="N1841" s="105" t="n">
        <v>410</v>
      </c>
      <c r="O1841" s="20" t="inlineStr">
        <is>
          <t>https://magic-kniga.ru/items/29615</t>
        </is>
      </c>
      <c r="Q1841" s="66" t="inlineStr">
        <is>
          <t>Мало</t>
        </is>
      </c>
      <c r="R1841" s="20" t="n">
        <v>2</v>
      </c>
      <c r="V1841" s="36">
        <f>MATCH(R1844,discounts!A:A)</f>
        <v/>
      </c>
      <c r="W1841" s="36">
        <f>ADDRESS(V1844,$F$7+1,,,"discounts")</f>
        <v/>
      </c>
      <c r="X1841" s="36">
        <f>ROUND(IF(ISNA(IF($F$7=0,0,INDIRECT(W1844))),0,IF($F$7=0,0,INDIRECT(W1844))),0)</f>
        <v/>
      </c>
    </row>
    <row r="1842">
      <c r="B1842" s="86" t="n"/>
      <c r="C1842" s="22" t="n">
        <v>30047</v>
      </c>
      <c r="D1842" s="22" t="inlineStr">
        <is>
          <t>Блаво Рушель</t>
        </is>
      </c>
      <c r="E1842" s="22" t="inlineStr">
        <is>
          <t>Сила духа. Истории-мотиваторы о великих российских спортсменах</t>
        </is>
      </c>
      <c r="F1842" s="105">
        <f>ROUNDUP(N1845-(N1845/100*X1845),0)</f>
        <v/>
      </c>
      <c r="H1842" s="22" t="inlineStr">
        <is>
          <t>Эксмо пресс</t>
        </is>
      </c>
      <c r="I1842" s="22" t="n">
        <v>2016</v>
      </c>
      <c r="J1842" s="75" t="inlineStr">
        <is>
          <t>9785699906260</t>
        </is>
      </c>
      <c r="K1842" s="75" t="inlineStr">
        <is>
          <t>Книги</t>
        </is>
      </c>
      <c r="L1842" s="22">
        <f>ROUND(100-(F1845/(M1845/100)),0)</f>
        <v/>
      </c>
      <c r="M1842" s="105" t="n">
        <v>287</v>
      </c>
      <c r="N1842" s="105" t="n">
        <v>250</v>
      </c>
      <c r="O1842" s="20" t="inlineStr">
        <is>
          <t>https://magic-kniga.ru/items/30047</t>
        </is>
      </c>
      <c r="Q1842" s="66" t="inlineStr">
        <is>
          <t>Мало</t>
        </is>
      </c>
      <c r="R1842" s="20" t="n">
        <v>5</v>
      </c>
      <c r="V1842" s="36">
        <f>MATCH(R1845,discounts!A:A)</f>
        <v/>
      </c>
      <c r="W1842" s="36">
        <f>ADDRESS(V1845,$F$7+1,,,"discounts")</f>
        <v/>
      </c>
      <c r="X1842" s="36">
        <f>ROUND(IF(ISNA(IF($F$7=0,0,INDIRECT(W1845))),0,IF($F$7=0,0,INDIRECT(W1845))),0)</f>
        <v/>
      </c>
    </row>
    <row r="1843">
      <c r="B1843" s="86" t="n"/>
      <c r="C1843" s="22" t="n">
        <v>30198</v>
      </c>
      <c r="E1843" s="22" t="inlineStr">
        <is>
          <t>Комплект: Ваш психолог; Карты Таро в работе психолога; Психологический тренажер</t>
        </is>
      </c>
      <c r="F1843" s="105">
        <f>ROUNDUP(N1846-(N1846/100*X1846),0)</f>
        <v/>
      </c>
      <c r="H1843" s="22" t="inlineStr">
        <is>
          <t>Весь</t>
        </is>
      </c>
      <c r="J1843" s="75" t="inlineStr">
        <is>
          <t>9785944314611</t>
        </is>
      </c>
      <c r="K1843" s="75" t="inlineStr">
        <is>
          <t>Книги</t>
        </is>
      </c>
      <c r="L1843" s="22">
        <f>ROUND(100-(F1846/(M1846/100)),0)</f>
        <v/>
      </c>
      <c r="M1843" s="105" t="n">
        <v>1906</v>
      </c>
      <c r="N1843" s="105" t="n">
        <v>1659</v>
      </c>
      <c r="O1843" s="20" t="inlineStr">
        <is>
          <t>https://magic-kniga.ru/items/30198</t>
        </is>
      </c>
      <c r="Q1843" s="66" t="inlineStr">
        <is>
          <t>Мало</t>
        </is>
      </c>
      <c r="R1843" s="20" t="n">
        <v>3</v>
      </c>
      <c r="V1843" s="36">
        <f>MATCH(R1846,discounts!A:A)</f>
        <v/>
      </c>
      <c r="W1843" s="36">
        <f>ADDRESS(V1846,$F$7+1,,,"discounts")</f>
        <v/>
      </c>
      <c r="X1843" s="36">
        <f>ROUND(IF(ISNA(IF($F$7=0,0,INDIRECT(W1846))),0,IF($F$7=0,0,INDIRECT(W1846))),0)</f>
        <v/>
      </c>
    </row>
    <row r="1844">
      <c r="B1844" s="86" t="n"/>
      <c r="C1844" s="22" t="n">
        <v>30212</v>
      </c>
      <c r="D1844" s="22" t="inlineStr">
        <is>
          <t>Агарунова Яна</t>
        </is>
      </c>
      <c r="E1844" s="22" t="inlineStr">
        <is>
          <t>Прикладная романтика. Книга, которая спасет ваш брак</t>
        </is>
      </c>
      <c r="F1844" s="105">
        <f>ROUNDUP(N1847-(N1847/100*X1847),0)</f>
        <v/>
      </c>
      <c r="H1844" s="22" t="inlineStr">
        <is>
          <t>Омега</t>
        </is>
      </c>
      <c r="I1844" s="22" t="n">
        <v>2017</v>
      </c>
      <c r="J1844" s="75" t="inlineStr">
        <is>
          <t>9785370041662</t>
        </is>
      </c>
      <c r="K1844" s="75" t="inlineStr">
        <is>
          <t>Книги</t>
        </is>
      </c>
      <c r="L1844" s="22">
        <f>ROUND(100-(F1847/(M1847/100)),0)</f>
        <v/>
      </c>
      <c r="M1844" s="105" t="n">
        <v>990</v>
      </c>
      <c r="N1844" s="105" t="n">
        <v>862</v>
      </c>
      <c r="O1844" s="20" t="inlineStr">
        <is>
          <t>https://magic-kniga.ru/items/30212</t>
        </is>
      </c>
      <c r="Q1844" s="66" t="inlineStr">
        <is>
          <t>Мало</t>
        </is>
      </c>
      <c r="R1844" s="20" t="n">
        <v>5</v>
      </c>
      <c r="V1844" s="36">
        <f>MATCH(R1847,discounts!A:A)</f>
        <v/>
      </c>
      <c r="W1844" s="36">
        <f>ADDRESS(V1847,$F$7+1,,,"discounts")</f>
        <v/>
      </c>
      <c r="X1844" s="36">
        <f>ROUND(IF(ISNA(IF($F$7=0,0,INDIRECT(W1847))),0,IF($F$7=0,0,INDIRECT(W1847))),0)</f>
        <v/>
      </c>
    </row>
    <row r="1845">
      <c r="B1845" s="86" t="n"/>
      <c r="C1845" s="22" t="n">
        <v>30326</v>
      </c>
      <c r="D1845" s="22" t="inlineStr">
        <is>
          <t>Свияш Юлия</t>
        </is>
      </c>
      <c r="E1845" s="22" t="inlineStr">
        <is>
          <t>С чего начинается женственность. Ежедневная практика для счастливой жизни</t>
        </is>
      </c>
      <c r="F1845" s="105">
        <f>ROUNDUP(N1848-(N1848/100*X1848),0)</f>
        <v/>
      </c>
      <c r="H1845" s="22" t="inlineStr">
        <is>
          <t>Центрполиграф</t>
        </is>
      </c>
      <c r="I1845" s="22" t="n">
        <v>2016</v>
      </c>
      <c r="J1845" s="75" t="inlineStr">
        <is>
          <t>9785227066985</t>
        </is>
      </c>
      <c r="K1845" s="75" t="inlineStr">
        <is>
          <t>Книги</t>
        </is>
      </c>
      <c r="L1845" s="22">
        <f>ROUND(100-(F1848/(M1848/100)),0)</f>
        <v/>
      </c>
      <c r="M1845" s="105" t="n">
        <v>1600</v>
      </c>
      <c r="N1845" s="105" t="n">
        <v>1392</v>
      </c>
      <c r="O1845" s="20" t="inlineStr">
        <is>
          <t>https://magic-kniga.ru/items/30326</t>
        </is>
      </c>
      <c r="Q1845" s="66" t="inlineStr">
        <is>
          <t>Мало</t>
        </is>
      </c>
      <c r="R1845" s="20" t="n">
        <v>5</v>
      </c>
      <c r="V1845" s="36">
        <f>MATCH(R1848,discounts!A:A)</f>
        <v/>
      </c>
      <c r="W1845" s="36">
        <f>ADDRESS(V1848,$F$7+1,,,"discounts")</f>
        <v/>
      </c>
      <c r="X1845" s="36">
        <f>ROUND(IF(ISNA(IF($F$7=0,0,INDIRECT(W1848))),0,IF($F$7=0,0,INDIRECT(W1848))),0)</f>
        <v/>
      </c>
    </row>
    <row r="1846" ht="15" customHeight="1">
      <c r="B1846" s="88" t="inlineStr">
        <is>
          <t>Славянские руны</t>
        </is>
      </c>
    </row>
    <row r="1847">
      <c r="B1847" s="86" t="n"/>
      <c r="C1847" s="22" t="n">
        <v>33700</v>
      </c>
      <c r="E1847" s="22" t="inlineStr">
        <is>
          <t>Доступное руководство для гадания на славянских рунах</t>
        </is>
      </c>
      <c r="F1847" s="105">
        <f>ROUNDUP(N1850-(N1850/100*X1850),0)</f>
        <v/>
      </c>
      <c r="H1847" s="22" t="inlineStr">
        <is>
          <t>Magic-Kniga</t>
        </is>
      </c>
      <c r="I1847" s="22" t="n">
        <v>2018</v>
      </c>
      <c r="J1847" s="75" t="inlineStr">
        <is>
          <t>9785604101797</t>
        </is>
      </c>
      <c r="K1847" s="75" t="inlineStr">
        <is>
          <t>Книги</t>
        </is>
      </c>
      <c r="L1847" s="22">
        <f>ROUND(100-(F1850/(M1850/100)),0)</f>
        <v/>
      </c>
      <c r="M1847" s="105" t="n">
        <v>326</v>
      </c>
      <c r="N1847" s="105" t="n">
        <v>284</v>
      </c>
      <c r="O1847" s="20" t="inlineStr">
        <is>
          <t>https://magic-kniga.ru/items/33700</t>
        </is>
      </c>
      <c r="P1847" s="22" t="n">
        <v>241</v>
      </c>
      <c r="Q1847" s="66" t="inlineStr">
        <is>
          <t>Больше 50</t>
        </is>
      </c>
      <c r="R1847" s="20" t="n">
        <v>1</v>
      </c>
      <c r="V1847" s="36">
        <f>MATCH(R1850,discounts!A:A)</f>
        <v/>
      </c>
      <c r="W1847" s="36">
        <f>ADDRESS(V1850,$F$7+1,,,"discounts")</f>
        <v/>
      </c>
      <c r="X1847" s="36">
        <f>ROUND(IF(ISNA(IF($F$7=0,0,INDIRECT(W1850))),0,IF($F$7=0,0,INDIRECT(W1850))),0)</f>
        <v/>
      </c>
    </row>
    <row r="1848" ht="15" customHeight="1">
      <c r="B1848" s="88" t="inlineStr">
        <is>
          <t>Ирландские руны</t>
        </is>
      </c>
    </row>
    <row r="1849">
      <c r="B1849" s="86" t="n"/>
      <c r="C1849" s="22" t="n">
        <v>33455</v>
      </c>
      <c r="E1849" s="22" t="inlineStr">
        <is>
          <t>Огам. Доступное руководство для гадания на ирландских рунах</t>
        </is>
      </c>
      <c r="F1849" s="105">
        <f>ROUNDUP(N1852-(N1852/100*X1852),0)</f>
        <v/>
      </c>
      <c r="H1849" s="22" t="inlineStr">
        <is>
          <t>Magic-Kniga</t>
        </is>
      </c>
      <c r="I1849" s="22" t="n">
        <v>2018</v>
      </c>
      <c r="J1849" s="75" t="inlineStr">
        <is>
          <t>9785604191002</t>
        </is>
      </c>
      <c r="K1849" s="75" t="inlineStr">
        <is>
          <t>Книги</t>
        </is>
      </c>
      <c r="L1849" s="22">
        <f>ROUND(100-(F1852/(M1852/100)),0)</f>
        <v/>
      </c>
      <c r="M1849" s="105" t="n">
        <v>345</v>
      </c>
      <c r="N1849" s="105" t="n">
        <v>301</v>
      </c>
      <c r="O1849" s="20" t="inlineStr">
        <is>
          <t>https://magic-kniga.ru/items/33455</t>
        </is>
      </c>
      <c r="P1849" s="22" t="n">
        <v>226</v>
      </c>
      <c r="Q1849" s="66" t="inlineStr">
        <is>
          <t>Больше 10</t>
        </is>
      </c>
      <c r="R1849" s="20" t="n">
        <v>1</v>
      </c>
      <c r="V1849" s="36">
        <f>MATCH(R1852,discounts!A:A)</f>
        <v/>
      </c>
      <c r="W1849" s="36">
        <f>ADDRESS(V1852,$F$7+1,,,"discounts")</f>
        <v/>
      </c>
      <c r="X1849" s="36">
        <f>ROUND(IF(ISNA(IF($F$7=0,0,INDIRECT(W1852))),0,IF($F$7=0,0,INDIRECT(W1852))),0)</f>
        <v/>
      </c>
    </row>
    <row r="1850" ht="15" customHeight="1">
      <c r="B1850" s="88" t="inlineStr">
        <is>
          <t>Скандинавские руны</t>
        </is>
      </c>
    </row>
    <row r="1851">
      <c r="B1851" s="86" t="n"/>
      <c r="C1851" s="22" t="n">
        <v>32999</v>
      </c>
      <c r="D1851" s="22" t="inlineStr">
        <is>
          <t>Дельян Андрей</t>
        </is>
      </c>
      <c r="E1851" s="22" t="inlineStr">
        <is>
          <t>Гримуар Свартальхейм</t>
        </is>
      </c>
      <c r="F1851" s="105">
        <f>ROUNDUP(N1854-(N1854/100*X1854),0)</f>
        <v/>
      </c>
      <c r="H1851" s="22" t="inlineStr">
        <is>
          <t>Magic-Kniga</t>
        </is>
      </c>
      <c r="I1851" s="22" t="n">
        <v>2018</v>
      </c>
      <c r="J1851" s="75" t="inlineStr">
        <is>
          <t>9785604156438</t>
        </is>
      </c>
      <c r="K1851" s="75" t="inlineStr">
        <is>
          <t>Книги</t>
        </is>
      </c>
      <c r="L1851" s="22">
        <f>ROUND(100-(F1854/(M1854/100)),0)</f>
        <v/>
      </c>
      <c r="M1851" s="105" t="n">
        <v>511</v>
      </c>
      <c r="N1851" s="105" t="n">
        <v>445</v>
      </c>
      <c r="O1851" s="20" t="inlineStr">
        <is>
          <t>https://magic-kniga.ru/items/32999</t>
        </is>
      </c>
      <c r="P1851" s="22" t="n">
        <v>251</v>
      </c>
      <c r="Q1851" s="66" t="inlineStr">
        <is>
          <t>Больше 10</t>
        </is>
      </c>
      <c r="R1851" s="20" t="n">
        <v>1</v>
      </c>
      <c r="V1851" s="36">
        <f>MATCH(R1854,discounts!A:A)</f>
        <v/>
      </c>
      <c r="W1851" s="36">
        <f>ADDRESS(V1854,$F$7+1,,,"discounts")</f>
        <v/>
      </c>
      <c r="X1851" s="36">
        <f>ROUND(_xlfn.SINGLE(IF(ISNA(_xlfn.SINGLE(IF($F$7=0,0,INDIRECT(W1854)))),0,IF($F$7=0,0,INDIRECT(W1854)))),0)</f>
        <v/>
      </c>
    </row>
    <row r="1852">
      <c r="B1852" s="86" t="n"/>
      <c r="C1852" s="22" t="n">
        <v>30103</v>
      </c>
      <c r="D1852" s="22" t="inlineStr">
        <is>
          <t>Дельян Андрей</t>
        </is>
      </c>
      <c r="E1852" s="22" t="inlineStr">
        <is>
          <t>Мир Хельхейм. Рунические техники для работы с Родом</t>
        </is>
      </c>
      <c r="F1852" s="105">
        <f>ROUNDUP(N1855-(N1855/100*X1855),0)</f>
        <v/>
      </c>
      <c r="H1852" s="22" t="inlineStr">
        <is>
          <t>Magic-Kniga</t>
        </is>
      </c>
      <c r="I1852" s="22" t="n">
        <v>2017</v>
      </c>
      <c r="J1852" s="75" t="inlineStr">
        <is>
          <t>9785950012174</t>
        </is>
      </c>
      <c r="K1852" s="75" t="inlineStr">
        <is>
          <t>Книги</t>
        </is>
      </c>
      <c r="L1852" s="22">
        <f>ROUND(100-(F1855/(M1855/100)),0)</f>
        <v/>
      </c>
      <c r="M1852" s="105" t="n">
        <v>445</v>
      </c>
      <c r="N1852" s="105" t="n">
        <v>388</v>
      </c>
      <c r="O1852" s="20" t="inlineStr">
        <is>
          <t>https://magic-kniga.ru/items/30103</t>
        </is>
      </c>
      <c r="P1852" s="22" t="n">
        <v>252</v>
      </c>
      <c r="Q1852" s="66" t="inlineStr">
        <is>
          <t>Больше 10</t>
        </is>
      </c>
      <c r="R1852" s="20" t="n">
        <v>1</v>
      </c>
      <c r="V1852" s="36">
        <f>MATCH(R1855,discounts!A:A)</f>
        <v/>
      </c>
      <c r="W1852" s="36">
        <f>ADDRESS(V1855,$F$7+1,,,"discounts")</f>
        <v/>
      </c>
      <c r="X1852" s="36">
        <f>ROUND(_xlfn.SINGLE(IF(ISNA(_xlfn.SINGLE(IF($F$7=0,0,INDIRECT(W1855)))),0,IF($F$7=0,0,INDIRECT(W1855)))),0)</f>
        <v/>
      </c>
    </row>
    <row r="1853">
      <c r="B1853" s="86" t="n"/>
      <c r="C1853" s="22" t="n">
        <v>26554</v>
      </c>
      <c r="D1853" s="22" t="inlineStr">
        <is>
          <t>Прудиус Елена</t>
        </is>
      </c>
      <c r="E1853" s="22" t="inlineStr">
        <is>
          <t>Рунный круг в сказках и мифах</t>
        </is>
      </c>
      <c r="F1853" s="105">
        <f>ROUNDUP(N1856-(N1856/100*X1856),0)</f>
        <v/>
      </c>
      <c r="H1853" s="22" t="inlineStr">
        <is>
          <t>Велигор</t>
        </is>
      </c>
      <c r="I1853" s="22" t="n">
        <v>2016</v>
      </c>
      <c r="J1853" s="75" t="inlineStr">
        <is>
          <t>9785888754276</t>
        </is>
      </c>
      <c r="K1853" s="75" t="inlineStr">
        <is>
          <t>Книги</t>
        </is>
      </c>
      <c r="L1853" s="22">
        <f>ROUND(100-(F1856/(M1856/100)),0)</f>
        <v/>
      </c>
      <c r="M1853" s="105" t="n">
        <v>168</v>
      </c>
      <c r="N1853" s="105" t="n">
        <v>147</v>
      </c>
      <c r="O1853" s="20" t="inlineStr">
        <is>
          <t>https://magic-kniga.ru/items/26554</t>
        </is>
      </c>
      <c r="Q1853" s="66" t="inlineStr">
        <is>
          <t>Мало</t>
        </is>
      </c>
      <c r="R1853" s="20" t="n">
        <v>6</v>
      </c>
      <c r="V1853" s="36">
        <f>MATCH(R1856,discounts!A:A)</f>
        <v/>
      </c>
      <c r="W1853" s="36">
        <f>ADDRESS(V1856,$F$7+1,,,"discounts")</f>
        <v/>
      </c>
      <c r="X1853" s="36">
        <f>ROUND(_xlfn.SINGLE(IF(ISNA(_xlfn.SINGLE(IF($F$7=0,0,INDIRECT(W1856)))),0,IF($F$7=0,0,INDIRECT(W1856)))),0)</f>
        <v/>
      </c>
    </row>
    <row r="1854">
      <c r="B1854" s="86" t="n"/>
      <c r="C1854" s="22" t="n">
        <v>29333</v>
      </c>
      <c r="D1854" s="22" t="inlineStr">
        <is>
          <t>Дельян Андрей</t>
        </is>
      </c>
      <c r="E1854" s="22" t="inlineStr">
        <is>
          <t>Рунические ставы</t>
        </is>
      </c>
      <c r="F1854" s="105">
        <f>ROUNDUP(N1857-(N1857/100*X1857),0)</f>
        <v/>
      </c>
      <c r="H1854" s="22" t="inlineStr">
        <is>
          <t>Magic-Kniga</t>
        </is>
      </c>
      <c r="I1854" s="22" t="n">
        <v>2016</v>
      </c>
      <c r="J1854" s="75" t="inlineStr">
        <is>
          <t>9785990732339</t>
        </is>
      </c>
      <c r="K1854" s="75" t="inlineStr">
        <is>
          <t>Книги</t>
        </is>
      </c>
      <c r="L1854" s="22">
        <f>ROUND(100-(F1857/(M1857/100)),0)</f>
        <v/>
      </c>
      <c r="M1854" s="105" t="n">
        <v>420</v>
      </c>
      <c r="N1854" s="105" t="n">
        <v>366</v>
      </c>
      <c r="O1854" s="20" t="inlineStr">
        <is>
          <t>https://magic-kniga.ru/items/29333</t>
        </is>
      </c>
      <c r="P1854" s="22" t="n">
        <v>451</v>
      </c>
      <c r="Q1854" s="66" t="inlineStr">
        <is>
          <t>Много</t>
        </is>
      </c>
      <c r="R1854" s="20" t="n">
        <v>1</v>
      </c>
      <c r="V1854" s="36">
        <f>MATCH(R1857,discounts!A:A)</f>
        <v/>
      </c>
      <c r="W1854" s="36">
        <f>ADDRESS(V1857,$F$7+1,,,"discounts")</f>
        <v/>
      </c>
      <c r="X1854" s="36">
        <f>ROUND(_xlfn.SINGLE(IF(ISNA(_xlfn.SINGLE(IF($F$7=0,0,INDIRECT(W1857)))),0,IF($F$7=0,0,INDIRECT(W1857)))),0)</f>
        <v/>
      </c>
    </row>
    <row r="1855">
      <c r="B1855" s="86" t="n"/>
      <c r="C1855" s="22" t="n">
        <v>36777</v>
      </c>
      <c r="D1855" s="22" t="inlineStr">
        <is>
          <t>Дельян Андрей</t>
        </is>
      </c>
      <c r="E1855" s="22" t="inlineStr">
        <is>
          <t>Гримуар Йотунхейм</t>
        </is>
      </c>
      <c r="F1855" s="105">
        <f>ROUNDUP(N1858-(N1858/100*X1858),0)</f>
        <v/>
      </c>
      <c r="H1855" s="22" t="inlineStr">
        <is>
          <t>Magic-Kniga</t>
        </is>
      </c>
      <c r="I1855" s="22" t="n">
        <v>2019</v>
      </c>
      <c r="J1855" s="75" t="inlineStr">
        <is>
          <t>9785604282182</t>
        </is>
      </c>
      <c r="K1855" s="75" t="inlineStr">
        <is>
          <t>Книги</t>
        </is>
      </c>
      <c r="L1855" s="22">
        <f>ROUND(100-(F1858/(M1858/100)),0)</f>
        <v/>
      </c>
      <c r="M1855" s="105" t="n">
        <v>550</v>
      </c>
      <c r="N1855" s="105" t="n">
        <v>479</v>
      </c>
      <c r="O1855" s="20" t="inlineStr">
        <is>
          <t>https://magic-kniga.ru/items/36777</t>
        </is>
      </c>
      <c r="P1855" s="22" t="n">
        <v>254</v>
      </c>
      <c r="Q1855" s="66" t="inlineStr">
        <is>
          <t>Больше 50</t>
        </is>
      </c>
      <c r="R1855" s="20" t="n">
        <v>1</v>
      </c>
      <c r="V1855" s="36">
        <f>MATCH(R1858,discounts!A:A)</f>
        <v/>
      </c>
      <c r="W1855" s="36">
        <f>ADDRESS(V1858,$F$7+1,,,"discounts")</f>
        <v/>
      </c>
      <c r="X1855" s="36">
        <f>ROUND(_xlfn.SINGLE(IF(ISNA(_xlfn.SINGLE(IF($F$7=0,0,INDIRECT(W1858)))),0,IF($F$7=0,0,INDIRECT(W1858)))),0)</f>
        <v/>
      </c>
    </row>
    <row r="1856" ht="15" customHeight="1">
      <c r="B1856" s="88" t="inlineStr">
        <is>
          <t>Арт-терапия</t>
        </is>
      </c>
    </row>
    <row r="1857">
      <c r="B1857" s="86" t="n"/>
      <c r="C1857" s="22" t="n">
        <v>36861</v>
      </c>
      <c r="D1857" s="22" t="inlineStr">
        <is>
          <t>Лисапова Надежда</t>
        </is>
      </c>
      <c r="E1857" s="22" t="inlineStr">
        <is>
          <t>Будь издателем. Творческая книга для тех, кто любит книги</t>
        </is>
      </c>
      <c r="F1857" s="105">
        <f>ROUNDUP(N1860-(N1860/100*X1860),0)</f>
        <v/>
      </c>
      <c r="H1857" s="22" t="inlineStr">
        <is>
          <t>Весь</t>
        </is>
      </c>
      <c r="I1857" s="22" t="n">
        <v>2018</v>
      </c>
      <c r="J1857" s="75" t="inlineStr">
        <is>
          <t>9785957333012</t>
        </is>
      </c>
      <c r="K1857" s="75" t="inlineStr">
        <is>
          <t>Книги</t>
        </is>
      </c>
      <c r="L1857" s="22">
        <f>ROUND(100-(F1860/(M1860/100)),0)</f>
        <v/>
      </c>
      <c r="M1857" s="105" t="n">
        <v>447</v>
      </c>
      <c r="N1857" s="105" t="n">
        <v>389</v>
      </c>
      <c r="O1857" s="20" t="inlineStr">
        <is>
          <t>https://magic-kniga.ru/items/36861</t>
        </is>
      </c>
      <c r="Q1857" s="66" t="inlineStr">
        <is>
          <t>Мало</t>
        </is>
      </c>
      <c r="R1857" s="20" t="n">
        <v>3</v>
      </c>
      <c r="S1857" s="22" t="n">
        <v>16</v>
      </c>
      <c r="V1857" s="36">
        <f>MATCH(R1860,discounts!A:A)</f>
        <v/>
      </c>
      <c r="W1857" s="36">
        <f>ADDRESS(V1860,$F$7+1,,,"discounts")</f>
        <v/>
      </c>
      <c r="X1857" s="36">
        <f>ROUND(_xlfn.SINGLE(IF(ISNA(_xlfn.SINGLE(IF($F$7=0,0,INDIRECT(W1860)))),0,IF($F$7=0,0,INDIRECT(W1860)))),0)</f>
        <v/>
      </c>
    </row>
    <row r="1858">
      <c r="B1858" s="86" t="n"/>
      <c r="C1858" s="22" t="n">
        <v>30302</v>
      </c>
      <c r="D1858" s="22" t="inlineStr">
        <is>
          <t>Толкачев Андрей</t>
        </is>
      </c>
      <c r="E1858" s="22" t="inlineStr">
        <is>
          <t>Арт-бук твоего успеха</t>
        </is>
      </c>
      <c r="F1858" s="105">
        <f>ROUNDUP(N1861-(N1861/100*X1861),0)</f>
        <v/>
      </c>
      <c r="H1858" s="22" t="inlineStr">
        <is>
          <t>Весь</t>
        </is>
      </c>
      <c r="I1858" s="22" t="n">
        <v>2017</v>
      </c>
      <c r="J1858" s="75" t="inlineStr">
        <is>
          <t>9785957331599</t>
        </is>
      </c>
      <c r="K1858" s="75" t="inlineStr">
        <is>
          <t>Книги</t>
        </is>
      </c>
      <c r="L1858" s="22">
        <f>ROUND(100-(F1861/(M1861/100)),0)</f>
        <v/>
      </c>
      <c r="M1858" s="105" t="n">
        <v>908</v>
      </c>
      <c r="N1858" s="105" t="n">
        <v>790</v>
      </c>
      <c r="O1858" s="20" t="inlineStr">
        <is>
          <t>https://magic-kniga.ru/items/30302</t>
        </is>
      </c>
      <c r="Q1858" s="66" t="inlineStr">
        <is>
          <t>Мало</t>
        </is>
      </c>
      <c r="R1858" s="20" t="n">
        <v>2</v>
      </c>
      <c r="V1858" s="36">
        <f>MATCH(R1861,discounts!A:A)</f>
        <v/>
      </c>
      <c r="W1858" s="36">
        <f>ADDRESS(V1861,$F$7+1,,,"discounts")</f>
        <v/>
      </c>
      <c r="X1858" s="36">
        <f>ROUND(_xlfn.SINGLE(IF(ISNA(_xlfn.SINGLE(IF($F$7=0,0,INDIRECT(W1861)))),0,IF($F$7=0,0,INDIRECT(W1861)))),0)</f>
        <v/>
      </c>
    </row>
    <row r="1859" ht="15" customHeight="1">
      <c r="B1859" s="88" t="inlineStr">
        <is>
          <t>Требуется галерея</t>
        </is>
      </c>
    </row>
    <row r="1860">
      <c r="B1860" s="86" t="n"/>
      <c r="C1860" s="22" t="n">
        <v>30981</v>
      </c>
      <c r="E1860" s="22" t="inlineStr">
        <is>
          <t>Чандра Свами Удасин. След в вечности. Часть 1</t>
        </is>
      </c>
      <c r="F1860" s="105">
        <f>ROUNDUP(N1863-(N1863/100*X1863),0)</f>
        <v/>
      </c>
      <c r="H1860" s="22" t="inlineStr">
        <is>
          <t>Ганга</t>
        </is>
      </c>
      <c r="I1860" s="22" t="n">
        <v>2018</v>
      </c>
      <c r="J1860" s="75" t="inlineStr">
        <is>
          <t>9785950073281</t>
        </is>
      </c>
      <c r="K1860" s="75" t="inlineStr">
        <is>
          <t>Книги</t>
        </is>
      </c>
      <c r="L1860" s="22">
        <f>ROUND(100-(F1863/(M1863/100)),0)</f>
        <v/>
      </c>
      <c r="M1860" s="105" t="n">
        <v>956</v>
      </c>
      <c r="N1860" s="105" t="n">
        <v>832</v>
      </c>
      <c r="O1860" s="20" t="inlineStr">
        <is>
          <t>https://magic-kniga.ru/items/30981</t>
        </is>
      </c>
      <c r="Q1860" s="66" t="inlineStr">
        <is>
          <t>Мало</t>
        </is>
      </c>
      <c r="R1860" s="20" t="n">
        <v>6</v>
      </c>
      <c r="V1860" s="36">
        <f>MATCH(R1863,discounts!A:A)</f>
        <v/>
      </c>
      <c r="W1860" s="36">
        <f>ADDRESS(V1863,$F$7+1,,,"discounts")</f>
        <v/>
      </c>
      <c r="X1860" s="36">
        <f>ROUND(IF(ISNA(IF($F$7=0,0,INDIRECT(W1863))),0,IF($F$7=0,0,INDIRECT(W1863))),0)</f>
        <v/>
      </c>
    </row>
    <row r="1861" ht="15" customHeight="1">
      <c r="B1861" s="88" t="inlineStr">
        <is>
          <t>Нетематическая литература</t>
        </is>
      </c>
    </row>
    <row r="1862">
      <c r="B1862" s="86" t="n"/>
      <c r="C1862" s="22" t="n">
        <v>27627</v>
      </c>
      <c r="D1862" s="22" t="inlineStr">
        <is>
          <t>Микушевич Владимир</t>
        </is>
      </c>
      <c r="E1862" s="22" t="inlineStr">
        <is>
          <t>Книга Сам-Град</t>
        </is>
      </c>
      <c r="F1862" s="105">
        <f>ROUNDUP(N1865-(N1865/100*X1865),0)</f>
        <v/>
      </c>
      <c r="H1862" s="22" t="inlineStr">
        <is>
          <t>Энигма</t>
        </is>
      </c>
      <c r="I1862" s="22" t="n">
        <v>2016</v>
      </c>
      <c r="J1862" s="75" t="inlineStr">
        <is>
          <t>9785946982412</t>
        </is>
      </c>
      <c r="K1862" s="75" t="inlineStr">
        <is>
          <t>Книги</t>
        </is>
      </c>
      <c r="L1862" s="22">
        <f>ROUND(100-(F1865/(M1865/100)),0)</f>
        <v/>
      </c>
      <c r="M1862" s="105" t="n">
        <v>836</v>
      </c>
      <c r="N1862" s="105" t="n">
        <v>728</v>
      </c>
      <c r="O1862" s="20" t="inlineStr">
        <is>
          <t>https://magic-kniga.ru/items/27627</t>
        </is>
      </c>
      <c r="Q1862" s="66" t="inlineStr">
        <is>
          <t>Мало</t>
        </is>
      </c>
      <c r="R1862" s="20" t="n">
        <v>6</v>
      </c>
      <c r="V1862" s="36">
        <f>MATCH(R1865,discounts!A:A)</f>
        <v/>
      </c>
      <c r="W1862" s="36">
        <f>ADDRESS(V1865,$F$7+1,,,"discounts")</f>
        <v/>
      </c>
      <c r="X1862" s="36">
        <f>ROUND(_xlfn.SINGLE(IF(ISNA(_xlfn.SINGLE(IF($F$7=0,0,INDIRECT(W1865)))),0,IF($F$7=0,0,INDIRECT(W1865)))),0)</f>
        <v/>
      </c>
    </row>
    <row r="1863">
      <c r="B1863" s="86" t="n"/>
      <c r="C1863" s="22" t="n">
        <v>28542</v>
      </c>
      <c r="D1863" s="22" t="inlineStr">
        <is>
          <t>Роулинг Джоан Кэтлин</t>
        </is>
      </c>
      <c r="E1863" s="22" t="inlineStr">
        <is>
          <t>Гарри Поттер и узник Азкабана</t>
        </is>
      </c>
      <c r="F1863" s="105">
        <f>ROUNDUP(N1866-(N1866/100*X1866),0)</f>
        <v/>
      </c>
      <c r="H1863" s="22" t="inlineStr">
        <is>
          <t>Махаон</t>
        </is>
      </c>
      <c r="I1863" s="22" t="n">
        <v>2017</v>
      </c>
      <c r="J1863" s="75" t="inlineStr">
        <is>
          <t>9785389077881</t>
        </is>
      </c>
      <c r="K1863" s="75" t="inlineStr">
        <is>
          <t>Книги</t>
        </is>
      </c>
      <c r="L1863" s="22">
        <f>ROUND(100-(F1866/(M1866/100)),0)</f>
        <v/>
      </c>
      <c r="M1863" s="105" t="n">
        <v>177</v>
      </c>
      <c r="N1863" s="105" t="n">
        <v>154</v>
      </c>
      <c r="O1863" s="20" t="inlineStr">
        <is>
          <t>https://magic-kniga.ru/items/28542</t>
        </is>
      </c>
      <c r="Q1863" s="66" t="inlineStr">
        <is>
          <t>Мало</t>
        </is>
      </c>
      <c r="R1863" s="20" t="n">
        <v>5</v>
      </c>
      <c r="V1863" s="36">
        <f>MATCH(R1866,discounts!A:A)</f>
        <v/>
      </c>
      <c r="W1863" s="36">
        <f>ADDRESS(V1866,$F$7+1,,,"discounts")</f>
        <v/>
      </c>
      <c r="X1863" s="36">
        <f>ROUND(_xlfn.SINGLE(IF(ISNA(_xlfn.SINGLE(IF($F$7=0,0,INDIRECT(W1866)))),0,IF($F$7=0,0,INDIRECT(W1866)))),0)</f>
        <v/>
      </c>
    </row>
    <row r="1864" ht="15" customHeight="1">
      <c r="B1864" s="88" t="inlineStr">
        <is>
          <t>Психология Юнга</t>
        </is>
      </c>
    </row>
    <row r="1865">
      <c r="B1865" s="86" t="n"/>
      <c r="C1865" s="22" t="n">
        <v>27656</v>
      </c>
      <c r="D1865" s="22" t="inlineStr">
        <is>
          <t>Эдингер Эдвард</t>
        </is>
      </c>
      <c r="E1865" s="22" t="inlineStr">
        <is>
          <t>Юнгианские комментарии</t>
        </is>
      </c>
      <c r="F1865" s="105">
        <f>ROUNDUP(N1868-(N1868/100*X1868),0)</f>
        <v/>
      </c>
      <c r="H1865" s="22" t="inlineStr">
        <is>
          <t>Castalia</t>
        </is>
      </c>
      <c r="I1865" s="22" t="n">
        <v>2015</v>
      </c>
      <c r="J1865" s="75" t="inlineStr">
        <is>
          <t>9785519658980</t>
        </is>
      </c>
      <c r="K1865" s="75" t="inlineStr">
        <is>
          <t>Книги</t>
        </is>
      </c>
      <c r="L1865" s="22">
        <f>ROUND(100-(F1868/(M1868/100)),0)</f>
        <v/>
      </c>
      <c r="M1865" s="105" t="n">
        <v>836</v>
      </c>
      <c r="N1865" s="105" t="n">
        <v>728</v>
      </c>
      <c r="O1865" s="20" t="inlineStr">
        <is>
          <t>https://magic-kniga.ru/items/27656</t>
        </is>
      </c>
      <c r="Q1865" s="66" t="inlineStr">
        <is>
          <t>Мало</t>
        </is>
      </c>
      <c r="R1865" s="20" t="n">
        <v>10</v>
      </c>
      <c r="V1865" s="36">
        <f>MATCH(R1868,discounts!A:A)</f>
        <v/>
      </c>
      <c r="W1865" s="36">
        <f>ADDRESS(V1868,$F$7+1,,,"discounts")</f>
        <v/>
      </c>
      <c r="X1865" s="36">
        <f>ROUND(_xlfn.SINGLE(IF(ISNA(_xlfn.SINGLE(IF($F$7=0,0,INDIRECT(W1868)))),0,IF($F$7=0,0,INDIRECT(W1868)))),0)</f>
        <v/>
      </c>
    </row>
    <row r="1866">
      <c r="B1866" s="86" t="n"/>
      <c r="C1866" s="22" t="n">
        <v>27674</v>
      </c>
      <c r="D1866" s="22" t="inlineStr">
        <is>
          <t>Маттеу Файк</t>
        </is>
      </c>
      <c r="E1866" s="22" t="inlineStr">
        <is>
          <t>Душа на сцене</t>
        </is>
      </c>
      <c r="F1866" s="105">
        <f>ROUNDUP(N1869-(N1869/100*X1869),0)</f>
        <v/>
      </c>
      <c r="H1866" s="22" t="inlineStr">
        <is>
          <t>Castalia</t>
        </is>
      </c>
      <c r="I1866" s="22" t="n">
        <v>2015</v>
      </c>
      <c r="J1866" s="75" t="inlineStr">
        <is>
          <t>9785519658393</t>
        </is>
      </c>
      <c r="K1866" s="75" t="inlineStr">
        <is>
          <t>Книги</t>
        </is>
      </c>
      <c r="L1866" s="22">
        <f>ROUND(100-(F1869/(M1869/100)),0)</f>
        <v/>
      </c>
      <c r="M1866" s="105" t="n">
        <v>555</v>
      </c>
      <c r="N1866" s="105" t="n">
        <v>483</v>
      </c>
      <c r="O1866" s="20" t="inlineStr">
        <is>
          <t>https://magic-kniga.ru/items/27674</t>
        </is>
      </c>
      <c r="Q1866" s="66" t="inlineStr">
        <is>
          <t>Мало</t>
        </is>
      </c>
      <c r="R1866" s="20" t="n">
        <v>10</v>
      </c>
      <c r="V1866" s="36">
        <f>MATCH(R1869,discounts!A:A)</f>
        <v/>
      </c>
      <c r="W1866" s="36">
        <f>ADDRESS(V1869,$F$7+1,,,"discounts")</f>
        <v/>
      </c>
      <c r="X1866" s="36">
        <f>ROUND(_xlfn.SINGLE(IF(ISNA(_xlfn.SINGLE(IF($F$7=0,0,INDIRECT(W1869)))),0,IF($F$7=0,0,INDIRECT(W1869)))),0)</f>
        <v/>
      </c>
    </row>
    <row r="1867">
      <c r="B1867" s="86" t="n"/>
      <c r="C1867" s="22" t="n">
        <v>31163</v>
      </c>
      <c r="D1867" s="22" t="inlineStr">
        <is>
          <t>Рафф Джеффри</t>
        </is>
      </c>
      <c r="E1867" s="22" t="inlineStr">
        <is>
          <t>Мистерии воображения Алхимия и Юнгианская психология</t>
        </is>
      </c>
      <c r="F1867" s="105">
        <f>ROUNDUP(N1870-(N1870/100*X1870),0)</f>
        <v/>
      </c>
      <c r="H1867" s="22" t="inlineStr">
        <is>
          <t>Castalia</t>
        </is>
      </c>
      <c r="I1867" s="22" t="n">
        <v>2016</v>
      </c>
      <c r="J1867" s="75" t="inlineStr">
        <is>
          <t>9785519606356</t>
        </is>
      </c>
      <c r="K1867" s="75" t="inlineStr">
        <is>
          <t>Книги</t>
        </is>
      </c>
      <c r="L1867" s="22">
        <f>ROUND(100-(F1870/(M1870/100)),0)</f>
        <v/>
      </c>
      <c r="M1867" s="105" t="n">
        <v>1142</v>
      </c>
      <c r="N1867" s="105" t="n">
        <v>994</v>
      </c>
      <c r="O1867" s="20" t="inlineStr">
        <is>
          <t>https://magic-kniga.ru/items/31163</t>
        </is>
      </c>
      <c r="Q1867" s="66" t="inlineStr">
        <is>
          <t>Мало</t>
        </is>
      </c>
      <c r="R1867" s="20" t="n">
        <v>9</v>
      </c>
      <c r="V1867" s="36">
        <f>MATCH(R1870,discounts!A:A)</f>
        <v/>
      </c>
      <c r="W1867" s="36">
        <f>ADDRESS(V1870,$F$7+1,,,"discounts")</f>
        <v/>
      </c>
      <c r="X1867" s="36">
        <f>ROUND(_xlfn.SINGLE(IF(ISNA(_xlfn.SINGLE(IF($F$7=0,0,INDIRECT(W1870)))),0,IF($F$7=0,0,INDIRECT(W1870)))),0)</f>
        <v/>
      </c>
    </row>
    <row r="1868">
      <c r="B1868" s="86" t="n"/>
      <c r="C1868" s="22" t="n">
        <v>31546</v>
      </c>
      <c r="D1868" s="22" t="inlineStr">
        <is>
          <t>Авилов</t>
        </is>
      </c>
      <c r="E1868" s="22" t="inlineStr">
        <is>
          <t>Интеллект: загадки, чудеса, трагедии</t>
        </is>
      </c>
      <c r="F1868" s="105">
        <f>ROUNDUP(N1871-(N1871/100*X1871),0)</f>
        <v/>
      </c>
      <c r="H1868" s="22" t="inlineStr">
        <is>
          <t>самотека</t>
        </is>
      </c>
      <c r="I1868" s="22" t="n">
        <v>2013</v>
      </c>
      <c r="J1868" s="75" t="inlineStr">
        <is>
          <t>9785989670468</t>
        </is>
      </c>
      <c r="K1868" s="75" t="inlineStr">
        <is>
          <t>Книги</t>
        </is>
      </c>
      <c r="L1868" s="22">
        <f>ROUND(100-(F1871/(M1871/100)),0)</f>
        <v/>
      </c>
      <c r="M1868" s="105" t="n">
        <v>1465</v>
      </c>
      <c r="N1868" s="105" t="n">
        <v>1275</v>
      </c>
      <c r="O1868" s="20" t="inlineStr">
        <is>
          <t>https://magic-kniga.ru/items/31546</t>
        </is>
      </c>
      <c r="Q1868" s="66" t="inlineStr">
        <is>
          <t>Мало</t>
        </is>
      </c>
      <c r="R1868" s="20" t="n">
        <v>3</v>
      </c>
      <c r="V1868" s="36">
        <f>MATCH(R1871,discounts!A:A)</f>
        <v/>
      </c>
      <c r="W1868" s="36">
        <f>ADDRESS(V1871,$F$7+1,,,"discounts")</f>
        <v/>
      </c>
      <c r="X1868" s="36">
        <f>ROUND(_xlfn.SINGLE(IF(ISNA(_xlfn.SINGLE(IF($F$7=0,0,INDIRECT(W1871)))),0,IF($F$7=0,0,INDIRECT(W1871)))),0)</f>
        <v/>
      </c>
    </row>
    <row r="1869" ht="15" customHeight="1">
      <c r="B1869" s="88" t="inlineStr">
        <is>
          <t>Енохианский язык и енохианская магия</t>
        </is>
      </c>
    </row>
    <row r="1870">
      <c r="B1870" s="86" t="n"/>
      <c r="C1870" s="22" t="n">
        <v>30300</v>
      </c>
      <c r="D1870" s="22" t="inlineStr">
        <is>
          <t>Матвеева Мария</t>
        </is>
      </c>
      <c r="E1870" s="22" t="inlineStr">
        <is>
          <t>Учебник по енохианскому языку</t>
        </is>
      </c>
      <c r="F1870" s="105">
        <f>ROUNDUP(N1873-(N1873/100*X1873),0)</f>
        <v/>
      </c>
      <c r="H1870" s="22" t="inlineStr">
        <is>
          <t>Magic-Kniga</t>
        </is>
      </c>
      <c r="I1870" s="22" t="n">
        <v>2021</v>
      </c>
      <c r="J1870" s="75" t="inlineStr">
        <is>
          <t>9785604647509</t>
        </is>
      </c>
      <c r="K1870" s="75" t="inlineStr">
        <is>
          <t>Книги</t>
        </is>
      </c>
      <c r="L1870" s="22">
        <f>ROUND(100-(F1873/(M1873/100)),0)</f>
        <v/>
      </c>
      <c r="M1870" s="105" t="n">
        <v>908</v>
      </c>
      <c r="N1870" s="105" t="n">
        <v>790</v>
      </c>
      <c r="O1870" s="20" t="inlineStr">
        <is>
          <t>https://magic-kniga.ru/items/30300</t>
        </is>
      </c>
      <c r="P1870" s="22" t="n">
        <v>220</v>
      </c>
      <c r="Q1870" s="66" t="inlineStr">
        <is>
          <t>Мало</t>
        </is>
      </c>
      <c r="R1870" s="20" t="n">
        <v>1</v>
      </c>
      <c r="V1870" s="36">
        <f>MATCH(R1873,discounts!A:A)</f>
        <v/>
      </c>
      <c r="W1870" s="36">
        <f>ADDRESS(V1873,$F$7+1,,,"discounts")</f>
        <v/>
      </c>
      <c r="X1870" s="36">
        <f>ROUND(_xlfn.SINGLE(IF(ISNA(_xlfn.SINGLE(IF($F$7=0,0,INDIRECT(W1873)))),0,IF($F$7=0,0,INDIRECT(W1873)))),0)</f>
        <v/>
      </c>
    </row>
    <row r="1871">
      <c r="B1871" s="86" t="n"/>
      <c r="C1871" s="22" t="n">
        <v>38000</v>
      </c>
      <c r="D1871" s="22" t="inlineStr">
        <is>
          <t>Джон Ди</t>
        </is>
      </c>
      <c r="E1871" s="22" t="inlineStr">
        <is>
          <t>Дневники Джона Ди. Том IV. Последнее откровение</t>
        </is>
      </c>
      <c r="F1871" s="105">
        <f>ROUNDUP(N1874-(N1874/100*X1874),0)</f>
        <v/>
      </c>
      <c r="H1871" s="22" t="inlineStr">
        <is>
          <t>Magic-Kniga</t>
        </is>
      </c>
      <c r="I1871" s="22" t="n">
        <v>2022</v>
      </c>
      <c r="J1871" s="75" t="inlineStr">
        <is>
          <t>9785604876725</t>
        </is>
      </c>
      <c r="K1871" s="75" t="inlineStr">
        <is>
          <t>Книги</t>
        </is>
      </c>
      <c r="L1871" s="22">
        <f>ROUND(100-(F1874/(M1874/100)),0)</f>
        <v/>
      </c>
      <c r="M1871" s="105" t="n">
        <v>1236</v>
      </c>
      <c r="N1871" s="105" t="n">
        <v>1076</v>
      </c>
      <c r="O1871" s="20" t="inlineStr">
        <is>
          <t>https://magic-kniga.ru/items/38000</t>
        </is>
      </c>
      <c r="P1871" s="22" t="n">
        <v>367</v>
      </c>
      <c r="Q1871" s="66" t="inlineStr">
        <is>
          <t>Больше 50</t>
        </is>
      </c>
      <c r="R1871" s="20" t="n">
        <v>1</v>
      </c>
      <c r="V1871" s="36">
        <f>MATCH(R1874,discounts!A:A)</f>
        <v/>
      </c>
      <c r="W1871" s="36">
        <f>ADDRESS(V1874,$F$7+1,,,"discounts")</f>
        <v/>
      </c>
      <c r="X1871" s="36">
        <f>ROUND(_xlfn.SINGLE(IF(ISNA(_xlfn.SINGLE(IF($F$7=0,0,INDIRECT(W1874)))),0,IF($F$7=0,0,INDIRECT(W1874)))),0)</f>
        <v/>
      </c>
    </row>
    <row r="1872" ht="15" customHeight="1">
      <c r="B1872" s="88" t="inlineStr">
        <is>
          <t>Все товары</t>
        </is>
      </c>
    </row>
    <row r="1873">
      <c r="B1873" s="86" t="n"/>
      <c r="C1873" s="22" t="n">
        <v>30978</v>
      </c>
      <c r="E1873" s="22" t="inlineStr">
        <is>
          <t>Улыбнись страху: пробуждение истинного сердца отваги</t>
        </is>
      </c>
      <c r="F1873" s="105">
        <f>ROUNDUP(N1876-(N1876/100*X1876),0)</f>
        <v/>
      </c>
      <c r="H1873" s="22" t="inlineStr">
        <is>
          <t>Ганга</t>
        </is>
      </c>
      <c r="I1873" s="22" t="n">
        <v>2018</v>
      </c>
      <c r="J1873" s="75" t="inlineStr">
        <is>
          <t>9785950073298</t>
        </is>
      </c>
      <c r="K1873" s="75" t="inlineStr">
        <is>
          <t>Книги</t>
        </is>
      </c>
      <c r="L1873" s="22">
        <f>ROUND(100-(F1876/(M1876/100)),0)</f>
        <v/>
      </c>
      <c r="M1873" s="105" t="n">
        <v>956</v>
      </c>
      <c r="N1873" s="105" t="n">
        <v>832</v>
      </c>
      <c r="O1873" s="20" t="inlineStr">
        <is>
          <t>https://magic-kniga.ru/items/30978</t>
        </is>
      </c>
      <c r="Q1873" s="66" t="inlineStr">
        <is>
          <t>Мало</t>
        </is>
      </c>
      <c r="R1873" s="20" t="n">
        <v>6</v>
      </c>
      <c r="V1873" s="36">
        <f>MATCH(R1876,discounts!A:A)</f>
        <v/>
      </c>
      <c r="W1873" s="36">
        <f>ADDRESS(V1876,$F$7+1,,,"discounts")</f>
        <v/>
      </c>
      <c r="X1873" s="36">
        <f>ROUND(IF(ISNA(IF($F$7=0,0,INDIRECT(W1876))),0,IF($F$7=0,0,INDIRECT(W1876))),0)</f>
        <v/>
      </c>
    </row>
    <row r="1874" ht="20.25" customHeight="1">
      <c r="B1874" s="87" t="inlineStr">
        <is>
          <t>Диски</t>
        </is>
      </c>
    </row>
    <row r="1875" ht="15" customHeight="1">
      <c r="B1875" s="88" t="inlineStr">
        <is>
          <t>Медитации</t>
        </is>
      </c>
    </row>
    <row r="1876">
      <c r="B1876" s="86" t="n"/>
      <c r="C1876" s="22" t="n">
        <v>39390</v>
      </c>
      <c r="E1876" s="22" t="inlineStr">
        <is>
          <t>Сказочная красота просветления. CD диск</t>
        </is>
      </c>
      <c r="F1876" s="105">
        <f>ROUNDUP(N1879-(N1879/100*X1879),0)</f>
        <v/>
      </c>
      <c r="H1876" s="22" t="inlineStr">
        <is>
          <t>Велигор</t>
        </is>
      </c>
      <c r="I1876" s="22" t="n">
        <v>2020</v>
      </c>
      <c r="J1876" s="75" t="inlineStr">
        <is>
          <t>9785888757383</t>
        </is>
      </c>
      <c r="K1876" s="75" t="inlineStr">
        <is>
          <t>Диски</t>
        </is>
      </c>
      <c r="L1876" s="22">
        <f>ROUND(100-(F1879/(M1879/100)),0)</f>
        <v/>
      </c>
      <c r="M1876" s="105" t="n">
        <v>446</v>
      </c>
      <c r="N1876" s="105" t="n">
        <v>389</v>
      </c>
      <c r="O1876" s="20" t="inlineStr">
        <is>
          <t>https://magic-kniga.ru/items/39390</t>
        </is>
      </c>
      <c r="Q1876" s="66" t="inlineStr">
        <is>
          <t>Мало</t>
        </is>
      </c>
      <c r="R1876" s="20" t="n">
        <v>9</v>
      </c>
      <c r="V1876" s="36">
        <f>MATCH(R1879,discounts!A:A)</f>
        <v/>
      </c>
      <c r="W1876" s="36">
        <f>ADDRESS(V1879,$F$7+1,,,"discounts")</f>
        <v/>
      </c>
      <c r="X1876" s="36">
        <f>ROUND(_xlfn.SINGLE(IF(ISNA(_xlfn.SINGLE(IF($F$7=0,0,INDIRECT(W1879)))),0,IF($F$7=0,0,INDIRECT(W1879)))),0)</f>
        <v/>
      </c>
    </row>
    <row r="1877">
      <c r="B1877" s="86" t="n"/>
      <c r="C1877" s="22" t="n">
        <v>39705</v>
      </c>
      <c r="D1877" s="22" t="inlineStr">
        <is>
          <t>Рейчел Сэл</t>
        </is>
      </c>
      <c r="E1877" s="22" t="inlineStr">
        <is>
          <t>Шангри-Ла в Седоне. CD диск</t>
        </is>
      </c>
      <c r="F1877" s="105">
        <f>ROUNDUP(N1880-(N1880/100*X1880),0)</f>
        <v/>
      </c>
      <c r="H1877" s="22" t="inlineStr">
        <is>
          <t>Велигор</t>
        </is>
      </c>
      <c r="I1877" s="22" t="n">
        <v>2020</v>
      </c>
      <c r="J1877" s="75" t="inlineStr">
        <is>
          <t>9785888757390</t>
        </is>
      </c>
      <c r="K1877" s="75" t="inlineStr">
        <is>
          <t>Диски</t>
        </is>
      </c>
      <c r="L1877" s="22">
        <f>ROUND(100-(F1880/(M1880/100)),0)</f>
        <v/>
      </c>
      <c r="M1877" s="105" t="n">
        <v>1300</v>
      </c>
      <c r="N1877" s="105" t="n">
        <v>1131</v>
      </c>
      <c r="O1877" s="20" t="inlineStr">
        <is>
          <t>https://magic-kniga.ru/items/39705</t>
        </is>
      </c>
      <c r="Q1877" s="66" t="inlineStr">
        <is>
          <t>Мало</t>
        </is>
      </c>
      <c r="R1877" s="20" t="n">
        <v>9</v>
      </c>
      <c r="V1877" s="36">
        <f>MATCH(R1880,discounts!A:A)</f>
        <v/>
      </c>
      <c r="W1877" s="36">
        <f>ADDRESS(V1880,$F$7+1,,,"discounts")</f>
        <v/>
      </c>
      <c r="X1877" s="36">
        <f>ROUND(_xlfn.SINGLE(IF(ISNA(_xlfn.SINGLE(IF($F$7=0,0,INDIRECT(W1880)))),0,IF($F$7=0,0,INDIRECT(W1880)))),0)</f>
        <v/>
      </c>
    </row>
    <row r="1878" ht="15" customHeight="1">
      <c r="B1878" s="88" t="inlineStr">
        <is>
          <t>Психология общения</t>
        </is>
      </c>
    </row>
    <row r="1879">
      <c r="B1879" s="86" t="n"/>
      <c r="C1879" s="22" t="n">
        <v>37086</v>
      </c>
      <c r="D1879" s="22" t="inlineStr">
        <is>
          <t>Юлия Сосипатрова</t>
        </is>
      </c>
      <c r="E1879" s="22" t="inlineStr">
        <is>
          <t>Как найти себя</t>
        </is>
      </c>
      <c r="F1879" s="105">
        <f>ROUNDUP(N1882-(N1882/100*X1882),0)</f>
        <v/>
      </c>
      <c r="H1879" s="22" t="inlineStr">
        <is>
          <t>Стигмарион</t>
        </is>
      </c>
      <c r="I1879" s="22" t="n">
        <v>2018</v>
      </c>
      <c r="J1879" s="75" t="inlineStr">
        <is>
          <t>2100000370863</t>
        </is>
      </c>
      <c r="K1879" s="75" t="inlineStr">
        <is>
          <t>Диски</t>
        </is>
      </c>
      <c r="L1879" s="22">
        <f>ROUND(100-(F1882/(M1882/100)),0)</f>
        <v/>
      </c>
      <c r="M1879" s="105" t="n">
        <v>170</v>
      </c>
      <c r="N1879" s="105" t="n">
        <v>148</v>
      </c>
      <c r="O1879" s="20" t="inlineStr">
        <is>
          <t>https://magic-kniga.ru/items/37086</t>
        </is>
      </c>
      <c r="Q1879" s="66" t="inlineStr">
        <is>
          <t>Мало</t>
        </is>
      </c>
      <c r="R1879" s="20" t="n">
        <v>6</v>
      </c>
      <c r="V1879" s="36">
        <f>MATCH(R1882,discounts!A:A)</f>
        <v/>
      </c>
      <c r="W1879" s="36">
        <f>ADDRESS(V1882,$F$7+1,,,"discounts")</f>
        <v/>
      </c>
      <c r="X1879" s="36">
        <f>ROUND(IF(ISNA(IF($F$7=0,0,INDIRECT(W1882))),0,IF($F$7=0,0,INDIRECT(W1882))),0)</f>
        <v/>
      </c>
    </row>
    <row r="1880" ht="20.25" customHeight="1">
      <c r="B1880" s="87" t="inlineStr">
        <is>
          <t>Карты</t>
        </is>
      </c>
    </row>
    <row r="1881" ht="15" customHeight="1">
      <c r="B1881" s="88" t="inlineStr">
        <is>
          <t>Оракулы</t>
        </is>
      </c>
    </row>
    <row r="1882">
      <c r="B1882" s="86" t="n"/>
      <c r="C1882" s="22" t="n">
        <v>38001</v>
      </c>
      <c r="D1882" s="22" t="inlineStr">
        <is>
          <t>Мария Блисс</t>
        </is>
      </c>
      <c r="E1882" s="22" t="inlineStr">
        <is>
          <t>Гадальные карты Оракул Экзогенезиса. Exogenesis Oracle колода с инструкцией для гадания</t>
        </is>
      </c>
      <c r="F1882" s="105">
        <f>ROUNDUP(N1885-(N1885/100*X1885),0)</f>
        <v/>
      </c>
      <c r="H1882" s="22" t="inlineStr">
        <is>
          <t>Magic-Kniga</t>
        </is>
      </c>
      <c r="I1882" s="22" t="n">
        <v>2025</v>
      </c>
      <c r="J1882" s="75" t="inlineStr">
        <is>
          <t>9785604395240</t>
        </is>
      </c>
      <c r="K1882" s="75" t="inlineStr">
        <is>
          <t>Карты</t>
        </is>
      </c>
      <c r="L1882" s="22">
        <f>ROUND(100-(F1885/(M1885/100)),0)</f>
        <v/>
      </c>
      <c r="M1882" s="105" t="n">
        <v>1150</v>
      </c>
      <c r="N1882" s="105" t="n">
        <v>1001</v>
      </c>
      <c r="O1882" s="20" t="inlineStr">
        <is>
          <t>https://magic-kniga.ru/items/38001</t>
        </is>
      </c>
      <c r="P1882" s="22" t="n">
        <v>97</v>
      </c>
      <c r="Q1882" s="66" t="inlineStr">
        <is>
          <t>Мало</t>
        </is>
      </c>
      <c r="R1882" s="20" t="n">
        <v>1</v>
      </c>
      <c r="V1882" s="36">
        <f>MATCH(R1885,discounts!A:A)</f>
        <v/>
      </c>
      <c r="W1882" s="36">
        <f>ADDRESS(V1885,$F$7+1,,,"discounts")</f>
        <v/>
      </c>
      <c r="X1882" s="36">
        <f>ROUND(IF(ISNA(IF($F$7=0,0,INDIRECT(W1885))),0,IF($F$7=0,0,INDIRECT(W1885))),0)</f>
        <v/>
      </c>
    </row>
    <row r="1883">
      <c r="B1883" s="86" t="n"/>
      <c r="C1883" s="22" t="n">
        <v>38287</v>
      </c>
      <c r="D1883" s="22" t="inlineStr">
        <is>
          <t>Дракула Анастасия</t>
        </is>
      </c>
      <c r="E1883" s="22" t="inlineStr">
        <is>
          <t>Волшебный оракул маленькой феи. 64 карты + книга</t>
        </is>
      </c>
      <c r="F1883" s="105">
        <f>ROUNDUP(N1886-(N1886/100*X1886),0)</f>
        <v/>
      </c>
      <c r="H1883" s="22" t="inlineStr">
        <is>
          <t>Велигор</t>
        </is>
      </c>
      <c r="I1883" s="22" t="n">
        <v>2020</v>
      </c>
      <c r="J1883" s="75" t="inlineStr">
        <is>
          <t>9785888757123</t>
        </is>
      </c>
      <c r="K1883" s="75" t="inlineStr">
        <is>
          <t>Карты</t>
        </is>
      </c>
      <c r="L1883" s="22">
        <f>ROUND(100-(F1886/(M1886/100)),0)</f>
        <v/>
      </c>
      <c r="M1883" s="105" t="n">
        <v>3831</v>
      </c>
      <c r="N1883" s="105" t="n">
        <v>3333</v>
      </c>
      <c r="O1883" s="20" t="inlineStr">
        <is>
          <t>https://magic-kniga.ru/items/38287</t>
        </is>
      </c>
      <c r="Q1883" s="66" t="inlineStr">
        <is>
          <t>Мало</t>
        </is>
      </c>
      <c r="R1883" s="20" t="n">
        <v>9</v>
      </c>
      <c r="V1883" s="36">
        <f>MATCH(R1886,discounts!A:A)</f>
        <v/>
      </c>
      <c r="W1883" s="36">
        <f>ADDRESS(V1886,$F$7+1,,,"discounts")</f>
        <v/>
      </c>
      <c r="X1883" s="36">
        <f>ROUND(IF(ISNA(IF($F$7=0,0,INDIRECT(W1886))),0,IF($F$7=0,0,INDIRECT(W1886))),0)</f>
        <v/>
      </c>
    </row>
    <row r="1884">
      <c r="B1884" s="86" t="n"/>
      <c r="C1884" s="22" t="n">
        <v>38400</v>
      </c>
      <c r="E1884" s="22" t="inlineStr">
        <is>
          <t>Гадальные Карты киппер. Kipper cards. (колода оракул с инструкцией для гадания)</t>
        </is>
      </c>
      <c r="F1884" s="105">
        <f>ROUNDUP(N1887-(N1887/100*X1887),0)</f>
        <v/>
      </c>
      <c r="H1884" s="22" t="inlineStr">
        <is>
          <t>Magic-Kniga</t>
        </is>
      </c>
      <c r="I1884" s="22" t="n">
        <v>2020</v>
      </c>
      <c r="J1884" s="75" t="inlineStr">
        <is>
          <t>9785604441213</t>
        </is>
      </c>
      <c r="K1884" s="75" t="inlineStr">
        <is>
          <t>Карты</t>
        </is>
      </c>
      <c r="L1884" s="22">
        <f>ROUND(100-(F1887/(M1887/100)),0)</f>
        <v/>
      </c>
      <c r="M1884" s="105" t="n">
        <v>409</v>
      </c>
      <c r="N1884" s="105" t="n">
        <v>356</v>
      </c>
      <c r="O1884" s="20" t="inlineStr">
        <is>
          <t>https://magic-kniga.ru/items/38400</t>
        </is>
      </c>
      <c r="P1884" s="22" t="n">
        <v>383</v>
      </c>
      <c r="Q1884" s="66" t="inlineStr">
        <is>
          <t>Много</t>
        </is>
      </c>
      <c r="R1884" s="20" t="n">
        <v>1</v>
      </c>
      <c r="V1884" s="36">
        <f>MATCH(R1887,discounts!A:A)</f>
        <v/>
      </c>
      <c r="W1884" s="36">
        <f>ADDRESS(V1887,$F$7+1,,,"discounts")</f>
        <v/>
      </c>
      <c r="X1884" s="36">
        <f>ROUND(IF(ISNA(IF($F$7=0,0,INDIRECT(W1887))),0,IF($F$7=0,0,INDIRECT(W1887))),0)</f>
        <v/>
      </c>
    </row>
    <row r="1885">
      <c r="B1885" s="86" t="n"/>
      <c r="C1885" s="22" t="n">
        <v>38401</v>
      </c>
      <c r="D1885" s="22" t="inlineStr">
        <is>
          <t>Никовски Жанна</t>
        </is>
      </c>
      <c r="E1885" s="22" t="inlineStr">
        <is>
          <t>Любовный рунный оракул</t>
        </is>
      </c>
      <c r="F1885" s="105">
        <f>ROUNDUP(N1888-(N1888/100*X1888),0)</f>
        <v/>
      </c>
      <c r="H1885" s="22" t="inlineStr">
        <is>
          <t>Велигор</t>
        </is>
      </c>
      <c r="I1885" s="22" t="n">
        <v>2020</v>
      </c>
      <c r="J1885" s="75" t="inlineStr">
        <is>
          <t>9785888757161</t>
        </is>
      </c>
      <c r="K1885" s="75" t="inlineStr">
        <is>
          <t>Карты</t>
        </is>
      </c>
      <c r="L1885" s="22">
        <f>ROUND(100-(F1888/(M1888/100)),0)</f>
        <v/>
      </c>
      <c r="M1885" s="105" t="n">
        <v>2653</v>
      </c>
      <c r="N1885" s="105" t="n">
        <v>2309</v>
      </c>
      <c r="O1885" s="20" t="inlineStr">
        <is>
          <t>https://magic-kniga.ru/items/38401</t>
        </is>
      </c>
      <c r="Q1885" s="66" t="inlineStr">
        <is>
          <t>Мало</t>
        </is>
      </c>
      <c r="R1885" s="20" t="n">
        <v>10</v>
      </c>
      <c r="V1885" s="36">
        <f>MATCH(R1888,discounts!A:A)</f>
        <v/>
      </c>
      <c r="W1885" s="36">
        <f>ADDRESS(V1888,$F$7+1,,,"discounts")</f>
        <v/>
      </c>
      <c r="X1885" s="36">
        <f>ROUND(IF(ISNA(IF($F$7=0,0,INDIRECT(W1888))),0,IF($F$7=0,0,INDIRECT(W1888))),0)</f>
        <v/>
      </c>
    </row>
    <row r="1886">
      <c r="B1886" s="86" t="n"/>
      <c r="C1886" s="22" t="n">
        <v>39298</v>
      </c>
      <c r="E1886" s="22" t="inlineStr">
        <is>
          <t>Рунический оракул Волюспа</t>
        </is>
      </c>
      <c r="F1886" s="105">
        <f>ROUNDUP(N1889-(N1889/100*X1889),0)</f>
        <v/>
      </c>
      <c r="H1886" s="22" t="inlineStr">
        <is>
          <t>Энигма</t>
        </is>
      </c>
      <c r="I1886" s="22" t="n">
        <v>2019</v>
      </c>
      <c r="J1886" s="75" t="inlineStr">
        <is>
          <t>9785946982894</t>
        </is>
      </c>
      <c r="K1886" s="75" t="inlineStr">
        <is>
          <t>Карты</t>
        </is>
      </c>
      <c r="L1886" s="22">
        <f>ROUND(100-(F1889/(M1889/100)),0)</f>
        <v/>
      </c>
      <c r="M1886" s="105" t="n">
        <v>7746</v>
      </c>
      <c r="N1886" s="105" t="n">
        <v>6740</v>
      </c>
      <c r="O1886" s="20" t="inlineStr">
        <is>
          <t>https://magic-kniga.ru/items/39298</t>
        </is>
      </c>
      <c r="Q1886" s="66" t="inlineStr">
        <is>
          <t>Мало</t>
        </is>
      </c>
      <c r="R1886" s="20" t="n">
        <v>9</v>
      </c>
      <c r="V1886" s="36">
        <f>MATCH(R1889,discounts!A:A)</f>
        <v/>
      </c>
      <c r="W1886" s="36">
        <f>ADDRESS(V1889,$F$7+1,,,"discounts")</f>
        <v/>
      </c>
      <c r="X1886" s="36">
        <f>ROUND(IF(ISNA(IF($F$7=0,0,INDIRECT(W1889))),0,IF($F$7=0,0,INDIRECT(W1889))),0)</f>
        <v/>
      </c>
    </row>
    <row r="1887">
      <c r="B1887" s="86" t="n"/>
      <c r="C1887" s="22" t="n">
        <v>30630</v>
      </c>
      <c r="D1887" s="22" t="inlineStr">
        <is>
          <t>Ксения Веда</t>
        </is>
      </c>
      <c r="E1887" s="22" t="inlineStr">
        <is>
          <t>Оракул Планет (35 карт + книга)</t>
        </is>
      </c>
      <c r="F1887" s="105">
        <f>ROUNDUP(N1890-(N1890/100*X1890),0)</f>
        <v/>
      </c>
      <c r="H1887" s="22" t="inlineStr">
        <is>
          <t>Велигор</t>
        </is>
      </c>
      <c r="I1887" s="22" t="n">
        <v>2017</v>
      </c>
      <c r="J1887" s="75" t="inlineStr">
        <is>
          <t>9785888755143</t>
        </is>
      </c>
      <c r="K1887" s="75" t="inlineStr">
        <is>
          <t>Карты</t>
        </is>
      </c>
      <c r="L1887" s="22">
        <f>ROUND(100-(F1890/(M1890/100)),0)</f>
        <v/>
      </c>
      <c r="M1887" s="105" t="n">
        <v>850</v>
      </c>
      <c r="N1887" s="105" t="n">
        <v>740</v>
      </c>
      <c r="O1887" s="20" t="inlineStr">
        <is>
          <t>https://magic-kniga.ru/items/30630</t>
        </is>
      </c>
      <c r="Q1887" s="66" t="inlineStr">
        <is>
          <t>Мало</t>
        </is>
      </c>
      <c r="R1887" s="20" t="n">
        <v>6</v>
      </c>
      <c r="V1887" s="36">
        <f>MATCH(R1890,discounts!A:A)</f>
        <v/>
      </c>
      <c r="W1887" s="36">
        <f>ADDRESS(V1890,$F$7+1,,,"discounts")</f>
        <v/>
      </c>
      <c r="X1887" s="36">
        <f>ROUND(IF(ISNA(IF($F$7=0,0,INDIRECT(W1890))),0,IF($F$7=0,0,INDIRECT(W1890))),0)</f>
        <v/>
      </c>
    </row>
    <row r="1888">
      <c r="B1888" s="86" t="n"/>
      <c r="C1888" s="22" t="n">
        <v>31575</v>
      </c>
      <c r="D1888" s="22" t="inlineStr">
        <is>
          <t>Крючкова Ольга</t>
        </is>
      </c>
      <c r="E1888" s="22" t="inlineStr">
        <is>
          <t>Египетский Оракул (карты+ книга)</t>
        </is>
      </c>
      <c r="F1888" s="105">
        <f>ROUNDUP(N1891-(N1891/100*X1891),0)</f>
        <v/>
      </c>
      <c r="H1888" s="22" t="inlineStr">
        <is>
          <t>Велигор</t>
        </is>
      </c>
      <c r="I1888" s="22" t="n">
        <v>2018</v>
      </c>
      <c r="J1888" s="75" t="inlineStr">
        <is>
          <t>9785888755556</t>
        </is>
      </c>
      <c r="K1888" s="75" t="inlineStr">
        <is>
          <t>Карты</t>
        </is>
      </c>
      <c r="L1888" s="22">
        <f>ROUND(100-(F1891/(M1891/100)),0)</f>
        <v/>
      </c>
      <c r="M1888" s="105" t="n">
        <v>360</v>
      </c>
      <c r="N1888" s="105" t="n">
        <v>314</v>
      </c>
      <c r="O1888" s="20" t="inlineStr">
        <is>
          <t>https://magic-kniga.ru/items/31575</t>
        </is>
      </c>
      <c r="Q1888" s="66" t="inlineStr">
        <is>
          <t>Мало</t>
        </is>
      </c>
      <c r="R1888" s="20" t="n">
        <v>6</v>
      </c>
      <c r="V1888" s="36">
        <f>MATCH(R1891,discounts!A:A)</f>
        <v/>
      </c>
      <c r="W1888" s="36">
        <f>ADDRESS(V1891,$F$7+1,,,"discounts")</f>
        <v/>
      </c>
      <c r="X1888" s="36">
        <f>ROUND(IF(ISNA(IF($F$7=0,0,INDIRECT(W1891))),0,IF($F$7=0,0,INDIRECT(W1891))),0)</f>
        <v/>
      </c>
    </row>
    <row r="1889" ht="15" customHeight="1">
      <c r="B1889" s="88" t="inlineStr">
        <is>
          <t>Гадание на картах</t>
        </is>
      </c>
    </row>
    <row r="1890">
      <c r="B1890" s="86" t="n"/>
      <c r="C1890" s="22" t="n">
        <v>37137</v>
      </c>
      <c r="D1890" s="22" t="inlineStr">
        <is>
          <t>Бухтеева Анна</t>
        </is>
      </c>
      <c r="E1890" s="22" t="inlineStr">
        <is>
          <t>Игральные карты для предсказаний Красные и черные бриллианты</t>
        </is>
      </c>
      <c r="F1890" s="105">
        <f>ROUNDUP(N1893-(N1893/100*X1893),0)</f>
        <v/>
      </c>
      <c r="H1890" s="22" t="inlineStr">
        <is>
          <t>Magic-Kniga</t>
        </is>
      </c>
      <c r="I1890" s="22" t="n">
        <v>2019</v>
      </c>
      <c r="J1890" s="75" t="inlineStr">
        <is>
          <t>9785604341308</t>
        </is>
      </c>
      <c r="K1890" s="75" t="inlineStr">
        <is>
          <t>Карты</t>
        </is>
      </c>
      <c r="L1890" s="22">
        <f>ROUND(100-(F1893/(M1893/100)),0)</f>
        <v/>
      </c>
      <c r="M1890" s="105" t="n">
        <v>599</v>
      </c>
      <c r="N1890" s="105" t="n">
        <v>522</v>
      </c>
      <c r="O1890" s="20" t="inlineStr">
        <is>
          <t>https://magic-kniga.ru/items/37137</t>
        </is>
      </c>
      <c r="P1890" s="22" t="n">
        <v>488</v>
      </c>
      <c r="Q1890" s="66" t="inlineStr">
        <is>
          <t>Больше 50</t>
        </is>
      </c>
      <c r="R1890" s="20" t="n">
        <v>1</v>
      </c>
      <c r="V1890" s="36">
        <f>MATCH(R1893,discounts!A:A)</f>
        <v/>
      </c>
      <c r="W1890" s="36">
        <f>ADDRESS(V1893,$F$7+1,,,"discounts")</f>
        <v/>
      </c>
      <c r="X1890" s="36">
        <f>ROUND(IF(ISNA(IF($F$7=0,0,INDIRECT(W1893))),0,IF($F$7=0,0,INDIRECT(W1893))),0)</f>
        <v/>
      </c>
    </row>
    <row r="1891">
      <c r="B1891" s="86" t="n"/>
      <c r="C1891" s="22" t="n">
        <v>38808</v>
      </c>
      <c r="E1891" s="22" t="inlineStr">
        <is>
          <t>Гадальный оракул «Ангельские карты. Angel cards» (колода с инструкцией для гадания)</t>
        </is>
      </c>
      <c r="F1891" s="105">
        <f>ROUNDUP(N1894-(N1894/100*X1894),0)</f>
        <v/>
      </c>
      <c r="H1891" s="22" t="inlineStr">
        <is>
          <t>Magic-Kniga</t>
        </is>
      </c>
      <c r="I1891" s="22" t="n">
        <v>2020</v>
      </c>
      <c r="J1891" s="75" t="inlineStr">
        <is>
          <t>9785604441237</t>
        </is>
      </c>
      <c r="K1891" s="75" t="inlineStr">
        <is>
          <t>Карты</t>
        </is>
      </c>
      <c r="L1891" s="22">
        <f>ROUND(100-(F1894/(M1894/100)),0)</f>
        <v/>
      </c>
      <c r="M1891" s="105" t="n">
        <v>324</v>
      </c>
      <c r="N1891" s="105" t="n">
        <v>282</v>
      </c>
      <c r="O1891" s="20" t="inlineStr">
        <is>
          <t>https://magic-kniga.ru/items/38808</t>
        </is>
      </c>
      <c r="P1891" s="22" t="n">
        <v>278</v>
      </c>
      <c r="Q1891" s="66" t="inlineStr">
        <is>
          <t>Больше 50</t>
        </is>
      </c>
      <c r="R1891" s="20" t="n">
        <v>1</v>
      </c>
      <c r="V1891" s="36">
        <f>MATCH(R1894,discounts!A:A)</f>
        <v/>
      </c>
      <c r="W1891" s="36">
        <f>ADDRESS(V1894,$F$7+1,,,"discounts")</f>
        <v/>
      </c>
      <c r="X1891" s="36">
        <f>ROUND(IF(ISNA(IF($F$7=0,0,INDIRECT(W1894))),0,IF($F$7=0,0,INDIRECT(W1894))),0)</f>
        <v/>
      </c>
    </row>
    <row r="1892">
      <c r="B1892" s="86" t="n"/>
      <c r="C1892" s="22" t="n">
        <v>27372</v>
      </c>
      <c r="E1892" s="22" t="inlineStr">
        <is>
          <t>Шпаргалка оракул Ленорман</t>
        </is>
      </c>
      <c r="F1892" s="105">
        <f>ROUNDUP(N1895-(N1895/100*X1895),0)</f>
        <v/>
      </c>
      <c r="H1892" s="22" t="inlineStr">
        <is>
          <t>Magic-Kniga</t>
        </is>
      </c>
      <c r="I1892" s="22" t="n">
        <v>2026</v>
      </c>
      <c r="J1892" s="75" t="inlineStr">
        <is>
          <t>2100000273720</t>
        </is>
      </c>
      <c r="K1892" s="75" t="inlineStr">
        <is>
          <t>Карты</t>
        </is>
      </c>
      <c r="L1892" s="22">
        <f>ROUND(100-(F1895/(M1895/100)),0)</f>
        <v/>
      </c>
      <c r="M1892" s="105" t="n">
        <v>175</v>
      </c>
      <c r="N1892" s="105" t="n">
        <v>153</v>
      </c>
      <c r="O1892" s="20" t="inlineStr">
        <is>
          <t>https://magic-kniga.ru/items/27372</t>
        </is>
      </c>
      <c r="Q1892" s="66" t="inlineStr">
        <is>
          <t>Много</t>
        </is>
      </c>
      <c r="R1892" s="20" t="n">
        <v>1</v>
      </c>
      <c r="S1892" s="22" t="n">
        <v>16</v>
      </c>
      <c r="V1892" s="36">
        <f>MATCH(R1895,discounts!A:A)</f>
        <v/>
      </c>
      <c r="W1892" s="36">
        <f>ADDRESS(V1895,$F$7+1,,,"discounts")</f>
        <v/>
      </c>
      <c r="X1892" s="36">
        <f>ROUND(IF(ISNA(IF($F$7=0,0,INDIRECT(W1895))),0,IF($F$7=0,0,INDIRECT(W1895))),0)</f>
        <v/>
      </c>
    </row>
    <row r="1893">
      <c r="B1893" s="86" t="n"/>
      <c r="C1893" s="22" t="n">
        <v>39444</v>
      </c>
      <c r="E1893" s="22" t="inlineStr">
        <is>
          <t>Предсказания на игральных картах колода с книгой инструкцией для гадания (подарочный набор)</t>
        </is>
      </c>
      <c r="F1893" s="105">
        <f>ROUNDUP(N1896-(N1896/100*X1896),0)</f>
        <v/>
      </c>
      <c r="H1893" s="22" t="inlineStr">
        <is>
          <t>Magic-Kniga</t>
        </is>
      </c>
      <c r="I1893" s="22" t="n">
        <v>2020</v>
      </c>
      <c r="J1893" s="75" t="inlineStr">
        <is>
          <t>9785604395356</t>
        </is>
      </c>
      <c r="K1893" s="75" t="inlineStr">
        <is>
          <t>Карты</t>
        </is>
      </c>
      <c r="L1893" s="22">
        <f>ROUND(100-(F1896/(M1896/100)),0)</f>
        <v/>
      </c>
      <c r="M1893" s="105" t="n">
        <v>745</v>
      </c>
      <c r="N1893" s="105" t="n">
        <v>649</v>
      </c>
      <c r="O1893" s="20" t="inlineStr">
        <is>
          <t>https://magic-kniga.ru/items/39444</t>
        </is>
      </c>
      <c r="P1893" s="22" t="n">
        <v>383</v>
      </c>
      <c r="Q1893" s="66" t="inlineStr">
        <is>
          <t>Больше 50</t>
        </is>
      </c>
      <c r="R1893" s="20" t="n">
        <v>1</v>
      </c>
      <c r="V1893" s="36">
        <f>MATCH(R1896,discounts!A:A)</f>
        <v/>
      </c>
      <c r="W1893" s="36">
        <f>ADDRESS(V1896,$F$7+1,,,"discounts")</f>
        <v/>
      </c>
      <c r="X1893" s="36">
        <f>ROUND(IF(ISNA(IF($F$7=0,0,INDIRECT(W1896))),0,IF($F$7=0,0,INDIRECT(W1896))),0)</f>
        <v/>
      </c>
    </row>
    <row r="1894">
      <c r="B1894" s="86" t="n"/>
      <c r="C1894" s="22" t="n">
        <v>40200</v>
      </c>
      <c r="E1894" s="22" t="inlineStr">
        <is>
          <t>Гадальные руны-карты «Просто руны. Расклад сразу» (колода для начинающих для гадания. Скандинавские руны)</t>
        </is>
      </c>
      <c r="F1894" s="105">
        <f>ROUNDUP(N1897-(N1897/100*X1897),0)</f>
        <v/>
      </c>
      <c r="H1894" s="22" t="inlineStr">
        <is>
          <t>Magic-Kniga</t>
        </is>
      </c>
      <c r="I1894" s="22" t="n">
        <v>2020</v>
      </c>
      <c r="J1894" s="75" t="inlineStr">
        <is>
          <t>9785604441183</t>
        </is>
      </c>
      <c r="K1894" s="75" t="inlineStr">
        <is>
          <t>Карты</t>
        </is>
      </c>
      <c r="L1894" s="22">
        <f>ROUND(100-(F1897/(M1897/100)),0)</f>
        <v/>
      </c>
      <c r="M1894" s="105" t="n">
        <v>248</v>
      </c>
      <c r="N1894" s="105" t="n">
        <v>216</v>
      </c>
      <c r="O1894" s="20" t="inlineStr">
        <is>
          <t>https://magic-kniga.ru/items/40200</t>
        </is>
      </c>
      <c r="P1894" s="22" t="n">
        <v>284</v>
      </c>
      <c r="Q1894" s="66" t="inlineStr">
        <is>
          <t>Много</t>
        </is>
      </c>
      <c r="R1894" s="20" t="n">
        <v>1</v>
      </c>
      <c r="V1894" s="36">
        <f>MATCH(R1897,discounts!A:A)</f>
        <v/>
      </c>
      <c r="W1894" s="36">
        <f>ADDRESS(V1897,$F$7+1,,,"discounts")</f>
        <v/>
      </c>
      <c r="X1894" s="36">
        <f>ROUND(IF(ISNA(IF($F$7=0,0,INDIRECT(W1897))),0,IF($F$7=0,0,INDIRECT(W1897))),0)</f>
        <v/>
      </c>
    </row>
    <row r="1895">
      <c r="B1895" s="86" t="n"/>
      <c r="C1895" s="22" t="n">
        <v>40404</v>
      </c>
      <c r="E1895" s="22" t="inlineStr">
        <is>
          <t>Оракул мудрых животных гадальные карты с инструкцией</t>
        </is>
      </c>
      <c r="F1895" s="105">
        <f>ROUNDUP(N1898-(N1898/100*X1898),0)</f>
        <v/>
      </c>
      <c r="H1895" s="22" t="inlineStr">
        <is>
          <t>Magic-Kniga</t>
        </is>
      </c>
      <c r="I1895" s="22" t="n">
        <v>2020</v>
      </c>
      <c r="J1895" s="75" t="inlineStr">
        <is>
          <t>9785604529201</t>
        </is>
      </c>
      <c r="K1895" s="75" t="inlineStr">
        <is>
          <t>Карты</t>
        </is>
      </c>
      <c r="L1895" s="22">
        <f>ROUND(100-(F1898/(M1898/100)),0)</f>
        <v/>
      </c>
      <c r="M1895" s="105" t="n">
        <v>599</v>
      </c>
      <c r="N1895" s="105" t="n">
        <v>522</v>
      </c>
      <c r="O1895" s="20" t="inlineStr">
        <is>
          <t>https://magic-kniga.ru/items/40404</t>
        </is>
      </c>
      <c r="P1895" s="22" t="n">
        <v>315</v>
      </c>
      <c r="Q1895" s="66" t="inlineStr">
        <is>
          <t>Больше 50</t>
        </is>
      </c>
      <c r="R1895" s="20" t="n">
        <v>1</v>
      </c>
      <c r="V1895" s="36">
        <f>MATCH(R1898,discounts!A:A)</f>
        <v/>
      </c>
      <c r="W1895" s="36">
        <f>ADDRESS(V1898,$F$7+1,,,"discounts")</f>
        <v/>
      </c>
      <c r="X1895" s="36">
        <f>ROUND(IF(ISNA(IF($F$7=0,0,INDIRECT(W1898))),0,IF($F$7=0,0,INDIRECT(W1898))),0)</f>
        <v/>
      </c>
    </row>
    <row r="1896" ht="15" customHeight="1">
      <c r="B1896" s="88" t="inlineStr">
        <is>
          <t>И-Цзин книга перемен</t>
        </is>
      </c>
    </row>
    <row r="1897">
      <c r="B1897" s="86" t="n"/>
      <c r="C1897" s="22" t="n">
        <v>37007</v>
      </c>
      <c r="E1897" s="22" t="inlineStr">
        <is>
          <t>Просто И-Цзин. Ответ сразу</t>
        </is>
      </c>
      <c r="F1897" s="105">
        <f>ROUNDUP(N1900-(N1900/100*X1900),0)</f>
        <v/>
      </c>
      <c r="H1897" s="22" t="inlineStr">
        <is>
          <t>Magic-Kniga</t>
        </is>
      </c>
      <c r="I1897" s="22" t="n">
        <v>2020</v>
      </c>
      <c r="J1897" s="75" t="inlineStr">
        <is>
          <t>9785604441268</t>
        </is>
      </c>
      <c r="K1897" s="75" t="inlineStr">
        <is>
          <t>Карты</t>
        </is>
      </c>
      <c r="L1897" s="22">
        <f>ROUND(100-(F1900/(M1900/100)),0)</f>
        <v/>
      </c>
      <c r="M1897" s="105" t="n">
        <v>358</v>
      </c>
      <c r="N1897" s="105" t="n">
        <v>312</v>
      </c>
      <c r="O1897" s="20" t="inlineStr">
        <is>
          <t>https://magic-kniga.ru/items/37007</t>
        </is>
      </c>
      <c r="P1897" s="22" t="n">
        <v>451</v>
      </c>
      <c r="Q1897" s="66" t="inlineStr">
        <is>
          <t>Много</t>
        </is>
      </c>
      <c r="R1897" s="20" t="n">
        <v>1</v>
      </c>
      <c r="V1897" s="36">
        <f>MATCH(R1900,discounts!A:A)</f>
        <v/>
      </c>
      <c r="W1897" s="36">
        <f>ADDRESS(V1900,$F$7+1,,,"discounts")</f>
        <v/>
      </c>
      <c r="X1897" s="36">
        <f>ROUND(IF(ISNA(IF($F$7=0,0,INDIRECT(W1900))),0,IF($F$7=0,0,INDIRECT(W1900))),0)</f>
        <v/>
      </c>
    </row>
    <row r="1898" ht="15" customHeight="1">
      <c r="B1898" s="88" t="inlineStr">
        <is>
          <t>Ясновидение. Телепатия</t>
        </is>
      </c>
    </row>
    <row r="1899">
      <c r="B1899" s="86" t="n"/>
      <c r="C1899" s="22" t="n">
        <v>32222</v>
      </c>
      <c r="E1899" s="22" t="inlineStr">
        <is>
          <t>Карты для развития ясновидения</t>
        </is>
      </c>
      <c r="F1899" s="105">
        <f>ROUNDUP(N1902-(N1902/100*X1902),0)</f>
        <v/>
      </c>
      <c r="H1899" s="22" t="inlineStr">
        <is>
          <t>Magic-Kniga</t>
        </is>
      </c>
      <c r="I1899" s="22" t="n">
        <v>2018</v>
      </c>
      <c r="J1899" s="75" t="inlineStr">
        <is>
          <t>9785604125342</t>
        </is>
      </c>
      <c r="K1899" s="75" t="inlineStr">
        <is>
          <t>Карты</t>
        </is>
      </c>
      <c r="L1899" s="22">
        <f>ROUND(100-(F1902/(M1902/100)),0)</f>
        <v/>
      </c>
      <c r="M1899" s="105" t="n">
        <v>500</v>
      </c>
      <c r="N1899" s="105" t="n">
        <v>435</v>
      </c>
      <c r="O1899" s="20" t="inlineStr">
        <is>
          <t>https://magic-kniga.ru/items/32222</t>
        </is>
      </c>
      <c r="P1899" s="22" t="n">
        <v>346</v>
      </c>
      <c r="Q1899" s="66" t="inlineStr">
        <is>
          <t>Много</t>
        </is>
      </c>
      <c r="R1899" s="20" t="n">
        <v>1</v>
      </c>
      <c r="V1899" s="36">
        <f>MATCH(R1902,discounts!A:A)</f>
        <v/>
      </c>
      <c r="W1899" s="36">
        <f>ADDRESS(V1902,$F$7+1,,,"discounts")</f>
        <v/>
      </c>
      <c r="X1899" s="36">
        <f>ROUND(IF(ISNA(IF($F$7=0,0,INDIRECT(W1902))),0,IF($F$7=0,0,INDIRECT(W1902))),0)</f>
        <v/>
      </c>
    </row>
    <row r="1900" ht="15" customHeight="1">
      <c r="B1900" s="88" t="inlineStr">
        <is>
          <t>Магия Славян</t>
        </is>
      </c>
    </row>
    <row r="1901">
      <c r="B1901" s="86" t="n"/>
      <c r="C1901" s="22" t="n">
        <v>30900</v>
      </c>
      <c r="D1901" s="22" t="inlineStr">
        <is>
          <t>Жива Божеславна</t>
        </is>
      </c>
      <c r="E1901" s="22" t="inlineStr">
        <is>
          <t>Гадальные карты Кощуны Живы Божеславны для гадания и предсказания</t>
        </is>
      </c>
      <c r="F1901" s="105">
        <f>ROUNDUP(N1904-(N1904/100*X1904),0)</f>
        <v/>
      </c>
      <c r="H1901" s="22" t="inlineStr">
        <is>
          <t>Magic-Kniga</t>
        </is>
      </c>
      <c r="I1901" s="22" t="n">
        <v>2018</v>
      </c>
      <c r="J1901" s="75" t="inlineStr">
        <is>
          <t>9785604042120</t>
        </is>
      </c>
      <c r="K1901" s="75" t="inlineStr">
        <is>
          <t>Карты</t>
        </is>
      </c>
      <c r="L1901" s="22">
        <f>ROUND(100-(F1904/(M1904/100)),0)</f>
        <v/>
      </c>
      <c r="M1901" s="105" t="n">
        <v>495</v>
      </c>
      <c r="N1901" s="105" t="n">
        <v>431</v>
      </c>
      <c r="O1901" s="20" t="inlineStr">
        <is>
          <t>https://magic-kniga.ru/items/30900</t>
        </is>
      </c>
      <c r="P1901" s="22" t="n">
        <v>386</v>
      </c>
      <c r="Q1901" s="66" t="inlineStr">
        <is>
          <t>Больше 10</t>
        </is>
      </c>
      <c r="R1901" s="20" t="n">
        <v>1</v>
      </c>
      <c r="V1901" s="36">
        <f>MATCH(R1904,discounts!A:A)</f>
        <v/>
      </c>
      <c r="W1901" s="36">
        <f>ADDRESS(V1904,$F$7+1,,,"discounts")</f>
        <v/>
      </c>
      <c r="X1901" s="36">
        <f>ROUND(IF(ISNA(IF($F$7=0,0,INDIRECT(W1904))),0,IF($F$7=0,0,INDIRECT(W1904))),0)</f>
        <v/>
      </c>
    </row>
    <row r="1902" ht="15" customHeight="1">
      <c r="B1902" s="88" t="inlineStr">
        <is>
          <t>Викка</t>
        </is>
      </c>
    </row>
    <row r="1903">
      <c r="B1903" s="86" t="n"/>
      <c r="C1903" s="22" t="n">
        <v>38999</v>
      </c>
      <c r="E1903" s="22" t="inlineStr">
        <is>
          <t>Гадальные карты Таро Викка Wicca Tarot с книгой инструкцией для гадания</t>
        </is>
      </c>
      <c r="F1903" s="105">
        <f>ROUNDUP(N1906-(N1906/100*X1906),0)</f>
        <v/>
      </c>
      <c r="H1903" s="22" t="inlineStr">
        <is>
          <t>Magic-Kniga</t>
        </is>
      </c>
      <c r="I1903" s="22" t="n">
        <v>2021</v>
      </c>
      <c r="J1903" s="75" t="inlineStr">
        <is>
          <t>9785604685853</t>
        </is>
      </c>
      <c r="K1903" s="75" t="inlineStr">
        <is>
          <t>Карты</t>
        </is>
      </c>
      <c r="L1903" s="22">
        <f>ROUND(100-(F1906/(M1906/100)),0)</f>
        <v/>
      </c>
      <c r="M1903" s="105" t="n">
        <v>1681</v>
      </c>
      <c r="N1903" s="105" t="n">
        <v>1463</v>
      </c>
      <c r="O1903" s="20" t="inlineStr">
        <is>
          <t>https://magic-kniga.ru/items/38999</t>
        </is>
      </c>
      <c r="P1903" s="22" t="n">
        <v>256</v>
      </c>
      <c r="Q1903" s="66" t="inlineStr">
        <is>
          <t>Мало</t>
        </is>
      </c>
      <c r="R1903" s="20" t="n">
        <v>1</v>
      </c>
      <c r="V1903" s="36">
        <f>MATCH(R1906,discounts!A:A)</f>
        <v/>
      </c>
      <c r="W1903" s="36">
        <f>ADDRESS(V1906,$F$7+1,,,"discounts")</f>
        <v/>
      </c>
      <c r="X1903" s="36">
        <f>ROUND(IF(ISNA(IF($F$7=0,0,INDIRECT(W1906))),0,IF($F$7=0,0,INDIRECT(W1906))),0)</f>
        <v/>
      </c>
    </row>
    <row r="1904" ht="15" customHeight="1">
      <c r="B1904" s="88" t="inlineStr">
        <is>
          <t>Подарочные Таро</t>
        </is>
      </c>
    </row>
    <row r="1905">
      <c r="B1905" s="86" t="n"/>
      <c r="C1905" s="22" t="n">
        <v>39400</v>
      </c>
      <c r="D1905" s="22" t="inlineStr">
        <is>
          <t>Склярова Вера Анатольевна</t>
        </is>
      </c>
      <c r="E1905" s="22" t="inlineStr">
        <is>
          <t>Гадальные карты Таро Древа Сефирот колода с книгой инструкцией для гадания</t>
        </is>
      </c>
      <c r="F1905" s="105">
        <f>ROUNDUP(N1908-(N1908/100*X1908),0)</f>
        <v/>
      </c>
      <c r="H1905" s="22" t="inlineStr">
        <is>
          <t>Magic-Kniga</t>
        </is>
      </c>
      <c r="I1905" s="22" t="n">
        <v>2020</v>
      </c>
      <c r="J1905" s="75" t="inlineStr">
        <is>
          <t>9785604441282</t>
        </is>
      </c>
      <c r="K1905" s="75" t="inlineStr">
        <is>
          <t>Карты</t>
        </is>
      </c>
      <c r="L1905" s="22">
        <f>ROUND(100-(F1908/(M1908/100)),0)</f>
        <v/>
      </c>
      <c r="M1905" s="105" t="n">
        <v>667</v>
      </c>
      <c r="N1905" s="105" t="n">
        <v>581</v>
      </c>
      <c r="O1905" s="20" t="inlineStr">
        <is>
          <t>https://magic-kniga.ru/items/39400</t>
        </is>
      </c>
      <c r="P1905" s="22" t="n">
        <v>486</v>
      </c>
      <c r="Q1905" s="66" t="inlineStr">
        <is>
          <t>Больше 10</t>
        </is>
      </c>
      <c r="R1905" s="20" t="n">
        <v>1</v>
      </c>
      <c r="V1905" s="36">
        <f>MATCH(R1908,discounts!A:A)</f>
        <v/>
      </c>
      <c r="W1905" s="36">
        <f>ADDRESS(V1908,$F$7+1,,,"discounts")</f>
        <v/>
      </c>
      <c r="X1905" s="36">
        <f>ROUND(_xlfn.SINGLE(IF(ISNA(_xlfn.SINGLE(IF($F$7=0,0,INDIRECT(W1908)))),0,IF($F$7=0,0,INDIRECT(W1908)))),0)</f>
        <v/>
      </c>
    </row>
    <row r="1906">
      <c r="B1906" s="86" t="n"/>
      <c r="C1906" s="22" t="n">
        <v>39500</v>
      </c>
      <c r="E1906" s="22" t="inlineStr">
        <is>
          <t>Гадальные карты Таро Братьев Гримм. The Brothers Grimms Tarot (колода с книгой инструкцией для гадания)</t>
        </is>
      </c>
      <c r="F1906" s="105">
        <f>ROUNDUP(N1909-(N1909/100*X1909),0)</f>
        <v/>
      </c>
      <c r="H1906" s="22" t="inlineStr">
        <is>
          <t>Magic-Kniga</t>
        </is>
      </c>
      <c r="I1906" s="22" t="n">
        <v>2023</v>
      </c>
      <c r="J1906" s="75" t="inlineStr">
        <is>
          <t>9785604930656</t>
        </is>
      </c>
      <c r="K1906" s="75" t="inlineStr">
        <is>
          <t>Карты</t>
        </is>
      </c>
      <c r="L1906" s="22">
        <f>ROUND(100-(F1909/(M1909/100)),0)</f>
        <v/>
      </c>
      <c r="M1906" s="105" t="n">
        <v>876</v>
      </c>
      <c r="N1906" s="105" t="n">
        <v>763</v>
      </c>
      <c r="O1906" s="20" t="inlineStr">
        <is>
          <t>https://magic-kniga.ru/items/39500</t>
        </is>
      </c>
      <c r="P1906" s="22" t="n">
        <v>303</v>
      </c>
      <c r="Q1906" s="66" t="inlineStr">
        <is>
          <t>Больше 10</t>
        </is>
      </c>
      <c r="R1906" s="20" t="n">
        <v>1</v>
      </c>
      <c r="V1906" s="36">
        <f>MATCH(R1909,discounts!A:A)</f>
        <v/>
      </c>
      <c r="W1906" s="36">
        <f>ADDRESS(V1909,$F$7+1,,,"discounts")</f>
        <v/>
      </c>
      <c r="X1906" s="36">
        <f>ROUND(_xlfn.SINGLE(IF(ISNA(_xlfn.SINGLE(IF($F$7=0,0,INDIRECT(W1909)))),0,IF($F$7=0,0,INDIRECT(W1909)))),0)</f>
        <v/>
      </c>
    </row>
    <row r="1907">
      <c r="B1907" s="86" t="n"/>
      <c r="C1907" s="22" t="n">
        <v>37900</v>
      </c>
      <c r="E1907" s="22" t="inlineStr">
        <is>
          <t>Карты Таро Тайна замка вампиров (с инструкцией по QR коду)</t>
        </is>
      </c>
      <c r="F1907" s="105">
        <f>ROUNDUP(N1910-(N1910/100*X1910),0)</f>
        <v/>
      </c>
      <c r="H1907" s="22" t="inlineStr">
        <is>
          <t>Magic-Kniga</t>
        </is>
      </c>
      <c r="J1907" s="75" t="inlineStr">
        <is>
          <t>9785605266211</t>
        </is>
      </c>
      <c r="K1907" s="75" t="inlineStr">
        <is>
          <t>Карты</t>
        </is>
      </c>
      <c r="L1907" s="22">
        <f>ROUND(100-(F1910/(M1910/100)),0)</f>
        <v/>
      </c>
      <c r="M1907" s="105" t="n">
        <v>548</v>
      </c>
      <c r="N1907" s="105" t="n">
        <v>477</v>
      </c>
      <c r="O1907" s="20" t="inlineStr">
        <is>
          <t>https://magic-kniga.ru/items/37900</t>
        </is>
      </c>
      <c r="P1907" s="22" t="n">
        <v>424</v>
      </c>
      <c r="Q1907" s="66" t="inlineStr">
        <is>
          <t>Много</t>
        </is>
      </c>
      <c r="R1907" s="20" t="n">
        <v>1</v>
      </c>
      <c r="V1907" s="36">
        <f>MATCH(R1910,discounts!A:A)</f>
        <v/>
      </c>
      <c r="W1907" s="36">
        <f>ADDRESS(V1910,$F$7+1,,,"discounts")</f>
        <v/>
      </c>
      <c r="X1907" s="36">
        <f>ROUND(_xlfn.SINGLE(IF(ISNA(_xlfn.SINGLE(IF($F$7=0,0,INDIRECT(W1910)))),0,IF($F$7=0,0,INDIRECT(W1910)))),0)</f>
        <v/>
      </c>
    </row>
    <row r="1908">
      <c r="B1908" s="86" t="n"/>
      <c r="C1908" s="22" t="n">
        <v>28200</v>
      </c>
      <c r="D1908" s="22" t="inlineStr">
        <is>
          <t>Склярова Вера Анатольевна</t>
        </is>
      </c>
      <c r="E1908" s="22" t="inlineStr">
        <is>
          <t>Карты Таро Соломона с книгой инструкцией для гадания</t>
        </is>
      </c>
      <c r="F1908" s="105">
        <f>ROUNDUP(N1911-(N1911/100*X1911),0)</f>
        <v/>
      </c>
      <c r="H1908" s="22" t="inlineStr">
        <is>
          <t>Magic-Kniga</t>
        </is>
      </c>
      <c r="I1908" s="22" t="n">
        <v>2016</v>
      </c>
      <c r="J1908" s="75" t="inlineStr">
        <is>
          <t>9785605266310</t>
        </is>
      </c>
      <c r="K1908" s="75" t="inlineStr">
        <is>
          <t>Карты</t>
        </is>
      </c>
      <c r="L1908" s="22">
        <f>ROUND(100-(F1911/(M1911/100)),0)</f>
        <v/>
      </c>
      <c r="M1908" s="105" t="n">
        <v>1070</v>
      </c>
      <c r="N1908" s="105" t="n">
        <v>931</v>
      </c>
      <c r="O1908" s="20" t="inlineStr">
        <is>
          <t>https://magic-kniga.ru/items/28200</t>
        </is>
      </c>
      <c r="P1908" s="22" t="n">
        <v>473</v>
      </c>
      <c r="Q1908" s="66" t="inlineStr">
        <is>
          <t>Больше 10</t>
        </is>
      </c>
      <c r="R1908" s="20" t="n">
        <v>1</v>
      </c>
      <c r="V1908" s="36">
        <f>MATCH(R1911,discounts!A:A)</f>
        <v/>
      </c>
      <c r="W1908" s="36">
        <f>ADDRESS(V1911,$F$7+1,,,"discounts")</f>
        <v/>
      </c>
      <c r="X1908" s="36">
        <f>ROUND(_xlfn.SINGLE(IF(ISNA(_xlfn.SINGLE(IF($F$7=0,0,INDIRECT(W1911)))),0,IF($F$7=0,0,INDIRECT(W1911)))),0)</f>
        <v/>
      </c>
    </row>
    <row r="1909" ht="15" customHeight="1">
      <c r="B1909" s="88" t="inlineStr">
        <is>
          <t>Основы Таро</t>
        </is>
      </c>
    </row>
    <row r="1910">
      <c r="B1910" s="86" t="n"/>
      <c r="C1910" s="22" t="n">
        <v>36322</v>
      </c>
      <c r="E1910" s="22" t="inlineStr">
        <is>
          <t>Комплект: Таро пограничных миров; Оракул фей; Мистическое Таро</t>
        </is>
      </c>
      <c r="F1910" s="105">
        <f>ROUNDUP(N1913-(N1913/100*X1913),0)</f>
        <v/>
      </c>
      <c r="H1910" s="22" t="inlineStr">
        <is>
          <t>Весь</t>
        </is>
      </c>
      <c r="J1910" s="75" t="inlineStr">
        <is>
          <t>9785944377166</t>
        </is>
      </c>
      <c r="K1910" s="75" t="inlineStr">
        <is>
          <t>Карты</t>
        </is>
      </c>
      <c r="L1910" s="22">
        <f>ROUND(100-(F1913/(M1913/100)),0)</f>
        <v/>
      </c>
      <c r="M1910" s="105" t="n">
        <v>879</v>
      </c>
      <c r="N1910" s="105" t="n">
        <v>765</v>
      </c>
      <c r="O1910" s="20" t="inlineStr">
        <is>
          <t>https://magic-kniga.ru/items/36322</t>
        </is>
      </c>
      <c r="Q1910" s="66" t="inlineStr">
        <is>
          <t>Мало</t>
        </is>
      </c>
      <c r="R1910" s="20" t="n">
        <v>3</v>
      </c>
      <c r="V1910" s="36">
        <f>MATCH(R1913,discounts!A:A)</f>
        <v/>
      </c>
      <c r="W1910" s="36">
        <f>ADDRESS(V1913,$F$7+1,,,"discounts")</f>
        <v/>
      </c>
      <c r="X1910" s="36">
        <f>ROUND(IF(ISNA(IF($F$7=0,0,INDIRECT(W1913))),0,IF($F$7=0,0,INDIRECT(W1913))),0)</f>
        <v/>
      </c>
    </row>
    <row r="1911" ht="15" customHeight="1">
      <c r="B1911" s="88" t="inlineStr">
        <is>
          <t>Таро для начинающих</t>
        </is>
      </c>
    </row>
    <row r="1912">
      <c r="B1912" s="86" t="n"/>
      <c r="C1912" s="22" t="n">
        <v>35819</v>
      </c>
      <c r="D1912" s="22" t="inlineStr">
        <is>
          <t>Нейман Мила</t>
        </is>
      </c>
      <c r="E1912" s="22" t="inlineStr">
        <is>
          <t>Оракул Небесные знаки (подарочная упаковка)</t>
        </is>
      </c>
      <c r="F1912" s="105">
        <f>ROUNDUP(N1915-(N1915/100*X1915),0)</f>
        <v/>
      </c>
      <c r="H1912" s="22" t="inlineStr">
        <is>
          <t>Велигор</t>
        </is>
      </c>
      <c r="I1912" s="22" t="n">
        <v>2019</v>
      </c>
      <c r="J1912" s="75" t="inlineStr">
        <is>
          <t>9785888756621</t>
        </is>
      </c>
      <c r="K1912" s="75" t="inlineStr">
        <is>
          <t>Карты</t>
        </is>
      </c>
      <c r="L1912" s="22">
        <f>ROUND(100-(F1915/(M1915/100)),0)</f>
        <v/>
      </c>
      <c r="M1912" s="105" t="n">
        <v>754</v>
      </c>
      <c r="N1912" s="105" t="n">
        <v>656</v>
      </c>
      <c r="O1912" s="20" t="inlineStr">
        <is>
          <t>https://magic-kniga.ru/items/35819</t>
        </is>
      </c>
      <c r="Q1912" s="66" t="inlineStr">
        <is>
          <t>Мало</t>
        </is>
      </c>
      <c r="R1912" s="20" t="n">
        <v>9</v>
      </c>
      <c r="V1912" s="36">
        <f>MATCH(R1915,discounts!A:A)</f>
        <v/>
      </c>
      <c r="W1912" s="36">
        <f>ADDRESS(V1915,$F$7+1,,,"discounts")</f>
        <v/>
      </c>
      <c r="X1912" s="36">
        <f>ROUND(_xlfn.SINGLE(IF(ISNA(_xlfn.SINGLE(IF($F$7=0,0,INDIRECT(W1915)))),0,IF($F$7=0,0,INDIRECT(W1915)))),0)</f>
        <v/>
      </c>
    </row>
    <row r="1913">
      <c r="B1913" s="86" t="n"/>
      <c r="C1913" s="22" t="n">
        <v>36017</v>
      </c>
      <c r="E1913" s="22" t="inlineStr">
        <is>
          <t>Просто Марсельское Таро Ответ сразу Гадальные карты таро для начинающих</t>
        </is>
      </c>
      <c r="F1913" s="105">
        <f>ROUNDUP(N1916-(N1916/100*X1916),0)</f>
        <v/>
      </c>
      <c r="H1913" s="22" t="inlineStr">
        <is>
          <t>Magic-Kniga</t>
        </is>
      </c>
      <c r="I1913" s="22" t="n">
        <v>2019</v>
      </c>
      <c r="J1913" s="75" t="inlineStr">
        <is>
          <t>9785604282205</t>
        </is>
      </c>
      <c r="K1913" s="75" t="inlineStr">
        <is>
          <t>Карты</t>
        </is>
      </c>
      <c r="L1913" s="22">
        <f>ROUND(100-(F1916/(M1916/100)),0)</f>
        <v/>
      </c>
      <c r="M1913" s="105" t="n">
        <v>354</v>
      </c>
      <c r="N1913" s="105" t="n">
        <v>308</v>
      </c>
      <c r="O1913" s="20" t="inlineStr">
        <is>
          <t>https://magic-kniga.ru/items/36017</t>
        </is>
      </c>
      <c r="P1913" s="22" t="n">
        <v>265</v>
      </c>
      <c r="Q1913" s="66" t="inlineStr">
        <is>
          <t>Больше 10</t>
        </is>
      </c>
      <c r="R1913" s="20" t="n">
        <v>1</v>
      </c>
      <c r="V1913" s="36">
        <f>MATCH(R1916,discounts!A:A)</f>
        <v/>
      </c>
      <c r="W1913" s="36">
        <f>ADDRESS(V1916,$F$7+1,,,"discounts")</f>
        <v/>
      </c>
      <c r="X1913" s="36">
        <f>ROUND(_xlfn.SINGLE(IF(ISNA(_xlfn.SINGLE(IF($F$7=0,0,INDIRECT(W1916)))),0,IF($F$7=0,0,INDIRECT(W1916)))),0)</f>
        <v/>
      </c>
    </row>
    <row r="1914">
      <c r="B1914" s="86" t="n"/>
      <c r="C1914" s="22" t="n">
        <v>39272</v>
      </c>
      <c r="D1914" s="22" t="inlineStr">
        <is>
          <t>Карина Таро</t>
        </is>
      </c>
      <c r="E1914" s="22" t="inlineStr">
        <is>
          <t>Карина Таро</t>
        </is>
      </c>
      <c r="F1914" s="105">
        <f>ROUNDUP(N1917-(N1917/100*X1917),0)</f>
        <v/>
      </c>
      <c r="H1914" s="22" t="inlineStr">
        <is>
          <t>Велигор</t>
        </is>
      </c>
      <c r="I1914" s="22" t="n">
        <v>2020</v>
      </c>
      <c r="J1914" s="75" t="inlineStr">
        <is>
          <t>9785888757536</t>
        </is>
      </c>
      <c r="K1914" s="75" t="inlineStr">
        <is>
          <t>Карты</t>
        </is>
      </c>
      <c r="L1914" s="22">
        <f>ROUND(100-(F1917/(M1917/100)),0)</f>
        <v/>
      </c>
      <c r="M1914" s="105" t="n">
        <v>7746</v>
      </c>
      <c r="N1914" s="105" t="n">
        <v>6740</v>
      </c>
      <c r="O1914" s="20" t="inlineStr">
        <is>
          <t>https://magic-kniga.ru/items/39272</t>
        </is>
      </c>
      <c r="Q1914" s="66" t="inlineStr">
        <is>
          <t>Мало</t>
        </is>
      </c>
      <c r="R1914" s="20" t="n">
        <v>9</v>
      </c>
      <c r="V1914" s="36">
        <f>MATCH(R1917,discounts!A:A)</f>
        <v/>
      </c>
      <c r="W1914" s="36">
        <f>ADDRESS(V1917,$F$7+1,,,"discounts")</f>
        <v/>
      </c>
      <c r="X1914" s="36">
        <f>ROUND(_xlfn.SINGLE(IF(ISNA(_xlfn.SINGLE(IF($F$7=0,0,INDIRECT(W1917)))),0,IF($F$7=0,0,INDIRECT(W1917)))),0)</f>
        <v/>
      </c>
    </row>
    <row r="1915">
      <c r="B1915" s="86" t="n"/>
      <c r="C1915" s="22" t="n">
        <v>30222</v>
      </c>
      <c r="D1915" s="22" t="inlineStr">
        <is>
          <t>Склярова Вера Анатольевна</t>
        </is>
      </c>
      <c r="E1915" s="22" t="inlineStr">
        <is>
          <t>Гадальные карты Таро Русского алфавита колода с инструкцией для гадания</t>
        </is>
      </c>
      <c r="F1915" s="105">
        <f>ROUNDUP(N1918-(N1918/100*X1918),0)</f>
        <v/>
      </c>
      <c r="H1915" s="22" t="inlineStr">
        <is>
          <t>Magic-Kniga</t>
        </is>
      </c>
      <c r="I1915" s="22" t="n">
        <v>2018</v>
      </c>
      <c r="J1915" s="75" t="inlineStr">
        <is>
          <t>9785604190906</t>
        </is>
      </c>
      <c r="K1915" s="75" t="inlineStr">
        <is>
          <t>Карты</t>
        </is>
      </c>
      <c r="L1915" s="22">
        <f>ROUND(100-(F1918/(M1918/100)),0)</f>
        <v/>
      </c>
      <c r="M1915" s="105" t="n">
        <v>1105</v>
      </c>
      <c r="N1915" s="105" t="n">
        <v>962</v>
      </c>
      <c r="O1915" s="20" t="inlineStr">
        <is>
          <t>https://magic-kniga.ru/items/30222</t>
        </is>
      </c>
      <c r="P1915" s="22" t="n">
        <v>218</v>
      </c>
      <c r="Q1915" s="66" t="inlineStr">
        <is>
          <t>Больше 10</t>
        </is>
      </c>
      <c r="R1915" s="20" t="n">
        <v>1</v>
      </c>
      <c r="V1915" s="36">
        <f>MATCH(R1918,discounts!A:A)</f>
        <v/>
      </c>
      <c r="W1915" s="36">
        <f>ADDRESS(V1918,$F$7+1,,,"discounts")</f>
        <v/>
      </c>
      <c r="X1915" s="36">
        <f>ROUND(_xlfn.SINGLE(IF(ISNA(_xlfn.SINGLE(IF($F$7=0,0,INDIRECT(W1918)))),0,IF($F$7=0,0,INDIRECT(W1918)))),0)</f>
        <v/>
      </c>
    </row>
    <row r="1916">
      <c r="B1916" s="86" t="n"/>
      <c r="C1916" s="22" t="n">
        <v>32084</v>
      </c>
      <c r="D1916" s="22" t="inlineStr">
        <is>
          <t>Остин Дин</t>
        </is>
      </c>
      <c r="E1916" s="22" t="inlineStr">
        <is>
          <t>Таро Царство Зверей Книга + 78 карт</t>
        </is>
      </c>
      <c r="F1916" s="105">
        <f>ROUNDUP(N1919-(N1919/100*X1919),0)</f>
        <v/>
      </c>
      <c r="H1916" s="22" t="inlineStr">
        <is>
          <t>Велигор</t>
        </is>
      </c>
      <c r="I1916" s="22" t="n">
        <v>2018</v>
      </c>
      <c r="J1916" s="75" t="inlineStr">
        <is>
          <t>9785888755679</t>
        </is>
      </c>
      <c r="K1916" s="75" t="inlineStr">
        <is>
          <t>Карты</t>
        </is>
      </c>
      <c r="L1916" s="22">
        <f>ROUND(100-(F1919/(M1919/100)),0)</f>
        <v/>
      </c>
      <c r="M1916" s="105" t="n">
        <v>794</v>
      </c>
      <c r="N1916" s="105" t="n">
        <v>691</v>
      </c>
      <c r="O1916" s="20" t="inlineStr">
        <is>
          <t>https://magic-kniga.ru/items/32084</t>
        </is>
      </c>
      <c r="Q1916" s="66" t="inlineStr">
        <is>
          <t>Мало</t>
        </is>
      </c>
      <c r="R1916" s="20" t="n">
        <v>6</v>
      </c>
      <c r="V1916" s="36">
        <f>MATCH(R1919,discounts!A:A)</f>
        <v/>
      </c>
      <c r="W1916" s="36">
        <f>ADDRESS(V1919,$F$7+1,,,"discounts")</f>
        <v/>
      </c>
      <c r="X1916" s="36">
        <f>ROUND(_xlfn.SINGLE(IF(ISNA(_xlfn.SINGLE(IF($F$7=0,0,INDIRECT(W1919)))),0,IF($F$7=0,0,INDIRECT(W1919)))),0)</f>
        <v/>
      </c>
    </row>
    <row r="1917" ht="15" customHeight="1">
      <c r="B1917" s="88" t="inlineStr">
        <is>
          <t>Таро системы Уэйта</t>
        </is>
      </c>
    </row>
    <row r="1918">
      <c r="B1918" s="86" t="n"/>
      <c r="C1918" s="22" t="n">
        <v>34555</v>
      </c>
      <c r="E1918" s="22" t="inlineStr">
        <is>
          <t>Гадальные карты «Темное Таро Уэйта. Dark Waite Tarot» (колода с инструкцией для гадания)</t>
        </is>
      </c>
      <c r="F1918" s="105">
        <f>ROUNDUP(N1921-(N1921/100*X1921),0)</f>
        <v/>
      </c>
      <c r="H1918" s="22" t="inlineStr">
        <is>
          <t>Magic-Kniga</t>
        </is>
      </c>
      <c r="I1918" s="22" t="n">
        <v>2019</v>
      </c>
      <c r="J1918" s="75" t="inlineStr">
        <is>
          <t>9785604282236</t>
        </is>
      </c>
      <c r="K1918" s="75" t="inlineStr">
        <is>
          <t>Карты</t>
        </is>
      </c>
      <c r="L1918" s="22">
        <f>ROUND(100-(F1921/(M1921/100)),0)</f>
        <v/>
      </c>
      <c r="M1918" s="105" t="n">
        <v>390</v>
      </c>
      <c r="N1918" s="105" t="n">
        <v>340</v>
      </c>
      <c r="O1918" s="20" t="inlineStr">
        <is>
          <t>https://magic-kniga.ru/items/34555</t>
        </is>
      </c>
      <c r="P1918" s="22" t="n">
        <v>432</v>
      </c>
      <c r="Q1918" s="66" t="inlineStr">
        <is>
          <t>Больше 50</t>
        </is>
      </c>
      <c r="R1918" s="20" t="n">
        <v>1</v>
      </c>
      <c r="V1918" s="36">
        <f>MATCH(R1921,discounts!A:A)</f>
        <v/>
      </c>
      <c r="W1918" s="36">
        <f>ADDRESS(V1921,$F$7+1,,,"discounts")</f>
        <v/>
      </c>
      <c r="X1918" s="36">
        <f>ROUND(_xlfn.SINGLE(IF(ISNA(_xlfn.SINGLE(IF($F$7=0,0,INDIRECT(W1921)))),0,IF($F$7=0,0,INDIRECT(W1921)))),0)</f>
        <v/>
      </c>
    </row>
    <row r="1919">
      <c r="B1919" s="86" t="n"/>
      <c r="C1919" s="22" t="n">
        <v>36400</v>
      </c>
      <c r="E1919" s="22" t="inlineStr">
        <is>
          <t>Гадальные карты «Просто Таро. Расклад сразу» (колода для начинающих для гадания)</t>
        </is>
      </c>
      <c r="F1919" s="105">
        <f>ROUNDUP(N1922-(N1922/100*X1922),0)</f>
        <v/>
      </c>
      <c r="H1919" s="22" t="inlineStr">
        <is>
          <t>Magic-Kniga</t>
        </is>
      </c>
      <c r="I1919" s="22" t="n">
        <v>2019</v>
      </c>
      <c r="J1919" s="75" t="inlineStr">
        <is>
          <t>9785604282113</t>
        </is>
      </c>
      <c r="K1919" s="75" t="inlineStr">
        <is>
          <t>Карты</t>
        </is>
      </c>
      <c r="L1919" s="22">
        <f>ROUND(100-(F1922/(M1922/100)),0)</f>
        <v/>
      </c>
      <c r="M1919" s="105" t="n">
        <v>352</v>
      </c>
      <c r="N1919" s="105" t="n">
        <v>307</v>
      </c>
      <c r="O1919" s="20" t="inlineStr">
        <is>
          <t>https://magic-kniga.ru/items/36400</t>
        </is>
      </c>
      <c r="P1919" s="22" t="n">
        <v>312</v>
      </c>
      <c r="Q1919" s="66" t="inlineStr">
        <is>
          <t>Много</t>
        </is>
      </c>
      <c r="R1919" s="20" t="n">
        <v>1</v>
      </c>
      <c r="V1919" s="36">
        <f>MATCH(R1922,discounts!A:A)</f>
        <v/>
      </c>
      <c r="W1919" s="36">
        <f>ADDRESS(V1922,$F$7+1,,,"discounts")</f>
        <v/>
      </c>
      <c r="X1919" s="36">
        <f>ROUND(_xlfn.SINGLE(IF(ISNA(_xlfn.SINGLE(IF($F$7=0,0,INDIRECT(W1922)))),0,IF($F$7=0,0,INDIRECT(W1922)))),0)</f>
        <v/>
      </c>
    </row>
    <row r="1920" ht="15" customHeight="1">
      <c r="B1920" s="88" t="inlineStr">
        <is>
          <t>Марсельское Таро</t>
        </is>
      </c>
    </row>
    <row r="1921">
      <c r="B1921" s="86" t="n"/>
      <c r="C1921" s="22" t="n">
        <v>28028</v>
      </c>
      <c r="E1921" s="22" t="inlineStr">
        <is>
          <t>Гадальные карты Марсельское Таро с инструкцией для гадания</t>
        </is>
      </c>
      <c r="F1921" s="105">
        <f>ROUNDUP(N1924-(N1924/100*X1924),0)</f>
        <v/>
      </c>
      <c r="H1921" s="22" t="inlineStr">
        <is>
          <t>Magic-Kniga</t>
        </is>
      </c>
      <c r="I1921" s="22" t="n">
        <v>2016</v>
      </c>
      <c r="J1921" s="75" t="inlineStr">
        <is>
          <t>9785990925441</t>
        </is>
      </c>
      <c r="K1921" s="75" t="inlineStr">
        <is>
          <t>Карты</t>
        </is>
      </c>
      <c r="L1921" s="22">
        <f>ROUND(100-(F1924/(M1924/100)),0)</f>
        <v/>
      </c>
      <c r="M1921" s="105" t="n">
        <v>350</v>
      </c>
      <c r="N1921" s="105" t="n">
        <v>305</v>
      </c>
      <c r="O1921" s="20" t="inlineStr">
        <is>
          <t>https://magic-kniga.ru/items/28028</t>
        </is>
      </c>
      <c r="P1921" s="22" t="n">
        <v>376</v>
      </c>
      <c r="Q1921" s="66" t="inlineStr">
        <is>
          <t>Больше 10</t>
        </is>
      </c>
      <c r="R1921" s="20" t="n">
        <v>1</v>
      </c>
      <c r="V1921" s="36">
        <f>MATCH(R1924,discounts!A:A)</f>
        <v/>
      </c>
      <c r="W1921" s="36">
        <f>ADDRESS(V1924,$F$7+1,,,"discounts")</f>
        <v/>
      </c>
      <c r="X1921" s="36">
        <f>ROUND(IF(ISNA(IF($F$7=0,0,INDIRECT(W1924))),0,IF($F$7=0,0,INDIRECT(W1924))),0)</f>
        <v/>
      </c>
    </row>
    <row r="1922" ht="15" customHeight="1">
      <c r="B1922" s="88" t="inlineStr">
        <is>
          <t>Классические колоды Таро</t>
        </is>
      </c>
    </row>
    <row r="1923">
      <c r="B1923" s="86" t="n"/>
      <c r="C1923" s="22" t="n">
        <v>34600</v>
      </c>
      <c r="E1923" s="22" t="inlineStr">
        <is>
          <t>Гадальные карты «Просто Таро. Ответ сразу» (колода начинающим для гадания)</t>
        </is>
      </c>
      <c r="F1923" s="105">
        <f>ROUNDUP(N1926-(N1926/100*X1926),0)</f>
        <v/>
      </c>
      <c r="H1923" s="22" t="inlineStr">
        <is>
          <t>Magic-Kniga</t>
        </is>
      </c>
      <c r="I1923" s="22" t="n">
        <v>2019</v>
      </c>
      <c r="J1923" s="75" t="inlineStr">
        <is>
          <t>9785604190975</t>
        </is>
      </c>
      <c r="K1923" s="75" t="inlineStr">
        <is>
          <t>Карты</t>
        </is>
      </c>
      <c r="L1923" s="22">
        <f>ROUND(100-(F1926/(M1926/100)),0)</f>
        <v/>
      </c>
      <c r="M1923" s="105" t="n">
        <v>373</v>
      </c>
      <c r="N1923" s="105" t="n">
        <v>325</v>
      </c>
      <c r="O1923" s="20" t="inlineStr">
        <is>
          <t>https://magic-kniga.ru/items/34600</t>
        </is>
      </c>
      <c r="P1923" s="22" t="n">
        <v>378</v>
      </c>
      <c r="Q1923" s="66" t="inlineStr">
        <is>
          <t>Больше 10</t>
        </is>
      </c>
      <c r="R1923" s="20" t="n">
        <v>1</v>
      </c>
      <c r="V1923" s="36">
        <f>MATCH(R1926,discounts!A:A)</f>
        <v/>
      </c>
      <c r="W1923" s="36">
        <f>ADDRESS(V1926,$F$7+1,,,"discounts")</f>
        <v/>
      </c>
      <c r="X1923" s="36">
        <f>ROUND(IF(ISNA(IF($F$7=0,0,INDIRECT(W1926))),0,IF($F$7=0,0,INDIRECT(W1926))),0)</f>
        <v/>
      </c>
    </row>
    <row r="1924" ht="15" customHeight="1">
      <c r="B1924" s="88" t="inlineStr">
        <is>
          <t>Темные колоды Таро</t>
        </is>
      </c>
    </row>
    <row r="1925">
      <c r="B1925" s="86" t="n"/>
      <c r="C1925" s="22" t="n">
        <v>28300</v>
      </c>
      <c r="D1925" s="22" t="inlineStr">
        <is>
          <t>Савченко Сергей</t>
        </is>
      </c>
      <c r="E1925" s="22" t="inlineStr">
        <is>
          <t>Гадальные карты Таро темного пути с книгой инструкцией</t>
        </is>
      </c>
      <c r="F1925" s="105">
        <f>ROUNDUP(N1928-(N1928/100*X1928),0)</f>
        <v/>
      </c>
      <c r="H1925" s="22" t="inlineStr">
        <is>
          <t>Magic-Kniga</t>
        </is>
      </c>
      <c r="I1925" s="22" t="n">
        <v>2018</v>
      </c>
      <c r="J1925" s="75" t="inlineStr">
        <is>
          <t>9785604235805</t>
        </is>
      </c>
      <c r="K1925" s="75" t="inlineStr">
        <is>
          <t>Карты</t>
        </is>
      </c>
      <c r="L1925" s="22">
        <f>ROUND(100-(F1928/(M1928/100)),0)</f>
        <v/>
      </c>
      <c r="M1925" s="105" t="n">
        <v>938</v>
      </c>
      <c r="N1925" s="105" t="n">
        <v>817</v>
      </c>
      <c r="O1925" s="20" t="inlineStr">
        <is>
          <t>https://magic-kniga.ru/items/28300</t>
        </is>
      </c>
      <c r="P1925" s="22" t="n">
        <v>447</v>
      </c>
      <c r="Q1925" s="66" t="inlineStr">
        <is>
          <t>Больше 10</t>
        </is>
      </c>
      <c r="R1925" s="20" t="n">
        <v>1</v>
      </c>
      <c r="V1925" s="36">
        <f>MATCH(R1928,discounts!A:A)</f>
        <v/>
      </c>
      <c r="W1925" s="36">
        <f>ADDRESS(V1928,$F$7+1,,,"discounts")</f>
        <v/>
      </c>
      <c r="X1925" s="36">
        <f>ROUND(IF(ISNA(IF($F$7=0,0,INDIRECT(W1928))),0,IF($F$7=0,0,INDIRECT(W1928))),0)</f>
        <v/>
      </c>
    </row>
    <row r="1926" ht="15" customHeight="1">
      <c r="B1926" s="88" t="inlineStr">
        <is>
          <t>Современные колоды Таро</t>
        </is>
      </c>
    </row>
    <row r="1927">
      <c r="B1927" s="86" t="n"/>
      <c r="C1927" s="22" t="n">
        <v>36328</v>
      </c>
      <c r="E1927" s="22" t="inlineStr">
        <is>
          <t>Комплект: Таро пограничных миров; Таро фей</t>
        </is>
      </c>
      <c r="F1927" s="105">
        <f>ROUNDUP(N1930-(N1930/100*X1930),0)</f>
        <v/>
      </c>
      <c r="H1927" s="22" t="inlineStr">
        <is>
          <t>Весь</t>
        </is>
      </c>
      <c r="J1927" s="75" t="inlineStr">
        <is>
          <t>9785944377128</t>
        </is>
      </c>
      <c r="K1927" s="75" t="inlineStr">
        <is>
          <t>Карты</t>
        </is>
      </c>
      <c r="L1927" s="22">
        <f>ROUND(100-(F1930/(M1930/100)),0)</f>
        <v/>
      </c>
      <c r="M1927" s="105" t="n">
        <v>879</v>
      </c>
      <c r="N1927" s="105" t="n">
        <v>765</v>
      </c>
      <c r="O1927" s="20" t="inlineStr">
        <is>
          <t>https://magic-kniga.ru/items/36328</t>
        </is>
      </c>
      <c r="Q1927" s="66" t="inlineStr">
        <is>
          <t>Мало</t>
        </is>
      </c>
      <c r="R1927" s="20" t="n">
        <v>3</v>
      </c>
      <c r="V1927" s="36">
        <f>MATCH(R1930,discounts!A:A)</f>
        <v/>
      </c>
      <c r="W1927" s="36">
        <f>ADDRESS(V1930,$F$7+1,,,"discounts")</f>
        <v/>
      </c>
      <c r="X1927" s="36">
        <f>ROUND(IF(ISNA(IF($F$7=0,0,INDIRECT(W1930))),0,IF($F$7=0,0,INDIRECT(W1930))),0)</f>
        <v/>
      </c>
    </row>
    <row r="1928">
      <c r="B1928" s="86" t="n"/>
      <c r="C1928" s="22" t="n">
        <v>31000</v>
      </c>
      <c r="E1928" s="22" t="inlineStr">
        <is>
          <t>Гадальные карты «Таро Гоголя. Gogol Tarot» колода с инструкцией для гадания</t>
        </is>
      </c>
      <c r="F1928" s="105">
        <f>ROUNDUP(N1931-(N1931/100*X1931),0)</f>
        <v/>
      </c>
      <c r="H1928" s="22" t="inlineStr">
        <is>
          <t>Magic-Kniga</t>
        </is>
      </c>
      <c r="I1928" s="22" t="n">
        <v>2017</v>
      </c>
      <c r="J1928" s="75" t="inlineStr">
        <is>
          <t>9785604101773</t>
        </is>
      </c>
      <c r="K1928" s="75" t="inlineStr">
        <is>
          <t>Карты</t>
        </is>
      </c>
      <c r="L1928" s="22">
        <f>ROUND(100-(F1931/(M1931/100)),0)</f>
        <v/>
      </c>
      <c r="M1928" s="105" t="n">
        <v>567</v>
      </c>
      <c r="N1928" s="105" t="n">
        <v>494</v>
      </c>
      <c r="O1928" s="20" t="inlineStr">
        <is>
          <t>https://magic-kniga.ru/items/31000</t>
        </is>
      </c>
      <c r="P1928" s="22" t="n">
        <v>372</v>
      </c>
      <c r="Q1928" s="66" t="inlineStr">
        <is>
          <t>Больше 50</t>
        </is>
      </c>
      <c r="R1928" s="20" t="n">
        <v>1</v>
      </c>
      <c r="V1928" s="36">
        <f>MATCH(R1931,discounts!A:A)</f>
        <v/>
      </c>
      <c r="W1928" s="36">
        <f>ADDRESS(V1931,$F$7+1,,,"discounts")</f>
        <v/>
      </c>
      <c r="X1928" s="36">
        <f>ROUND(IF(ISNA(IF($F$7=0,0,INDIRECT(W1931))),0,IF($F$7=0,0,INDIRECT(W1931))),0)</f>
        <v/>
      </c>
    </row>
    <row r="1929">
      <c r="B1929" s="86" t="n"/>
      <c r="C1929" s="22" t="n">
        <v>39980</v>
      </c>
      <c r="D1929" s="22" t="inlineStr">
        <is>
          <t>Луиджи Скапини</t>
        </is>
      </c>
      <c r="E1929" s="22" t="inlineStr">
        <is>
          <t>Средневековое Таро Скапини</t>
        </is>
      </c>
      <c r="F1929" s="105">
        <f>ROUNDUP(N1932-(N1932/100*X1932),0)</f>
        <v/>
      </c>
      <c r="H1929" s="22" t="inlineStr">
        <is>
          <t>Велигор</t>
        </is>
      </c>
      <c r="I1929" s="22" t="n">
        <v>2020</v>
      </c>
      <c r="J1929" s="75" t="inlineStr">
        <is>
          <t>9785888757369</t>
        </is>
      </c>
      <c r="K1929" s="75" t="inlineStr">
        <is>
          <t>Карты</t>
        </is>
      </c>
      <c r="L1929" s="22">
        <f>ROUND(100-(F1932/(M1932/100)),0)</f>
        <v/>
      </c>
      <c r="M1929" s="105" t="n">
        <v>2912</v>
      </c>
      <c r="N1929" s="105" t="n">
        <v>2534</v>
      </c>
      <c r="O1929" s="20" t="inlineStr">
        <is>
          <t>https://magic-kniga.ru/items/39980</t>
        </is>
      </c>
      <c r="Q1929" s="66" t="inlineStr">
        <is>
          <t>Мало</t>
        </is>
      </c>
      <c r="R1929" s="20" t="n">
        <v>9</v>
      </c>
      <c r="V1929" s="36">
        <f>MATCH(R1932,discounts!A:A)</f>
        <v/>
      </c>
      <c r="W1929" s="36">
        <f>ADDRESS(V1932,$F$7+1,,,"discounts")</f>
        <v/>
      </c>
      <c r="X1929" s="36">
        <f>ROUND(IF(ISNA(IF($F$7=0,0,INDIRECT(W1932))),0,IF($F$7=0,0,INDIRECT(W1932))),0)</f>
        <v/>
      </c>
    </row>
    <row r="1930">
      <c r="B1930" s="86" t="n"/>
      <c r="C1930" s="22" t="n">
        <v>37221</v>
      </c>
      <c r="D1930" s="22" t="inlineStr">
        <is>
          <t>Неронова Александра</t>
        </is>
      </c>
      <c r="E1930" s="22" t="inlineStr">
        <is>
          <t>Терракотовое таро Гадальные карты таро с книгой инструкцией</t>
        </is>
      </c>
      <c r="F1930" s="105">
        <f>ROUNDUP(N1933-(N1933/100*X1933),0)</f>
        <v/>
      </c>
      <c r="H1930" s="22" t="inlineStr">
        <is>
          <t>Magic-Kniga</t>
        </is>
      </c>
      <c r="I1930" s="22" t="n">
        <v>2019</v>
      </c>
      <c r="J1930" s="75" t="inlineStr">
        <is>
          <t>9785605137900</t>
        </is>
      </c>
      <c r="K1930" s="75" t="inlineStr">
        <is>
          <t>Карты</t>
        </is>
      </c>
      <c r="L1930" s="22">
        <f>ROUND(100-(F1933/(M1933/100)),0)</f>
        <v/>
      </c>
      <c r="M1930" s="105" t="n">
        <v>1433</v>
      </c>
      <c r="N1930" s="105" t="n">
        <v>1247</v>
      </c>
      <c r="O1930" s="20" t="inlineStr">
        <is>
          <t>https://magic-kniga.ru/items/37221</t>
        </is>
      </c>
      <c r="P1930" s="22" t="n">
        <v>322</v>
      </c>
      <c r="Q1930" s="66" t="inlineStr">
        <is>
          <t>Больше 10</t>
        </is>
      </c>
      <c r="R1930" s="20" t="n">
        <v>1</v>
      </c>
      <c r="V1930" s="36">
        <f>MATCH(R1933,discounts!A:A)</f>
        <v/>
      </c>
      <c r="W1930" s="36">
        <f>ADDRESS(V1933,$F$7+1,,,"discounts")</f>
        <v/>
      </c>
      <c r="X1930" s="36">
        <f>ROUND(IF(ISNA(IF($F$7=0,0,INDIRECT(W1933))),0,IF($F$7=0,0,INDIRECT(W1933))),0)</f>
        <v/>
      </c>
    </row>
    <row r="1931">
      <c r="B1931" s="86" t="n"/>
      <c r="C1931" s="22" t="n">
        <v>38286</v>
      </c>
      <c r="D1931" s="22" t="inlineStr">
        <is>
          <t>Уолдгер Крис</t>
        </is>
      </c>
      <c r="E1931" s="22" t="inlineStr">
        <is>
          <t>Таро Пути Любви (78 карт + книга) Подарочная упаковка</t>
        </is>
      </c>
      <c r="F1931" s="105">
        <f>ROUNDUP(N1934-(N1934/100*X1934),0)</f>
        <v/>
      </c>
      <c r="H1931" s="22" t="inlineStr">
        <is>
          <t>Велигор</t>
        </is>
      </c>
      <c r="I1931" s="22" t="n">
        <v>2019</v>
      </c>
      <c r="J1931" s="75" t="inlineStr">
        <is>
          <t>9785888757055</t>
        </is>
      </c>
      <c r="K1931" s="75" t="inlineStr">
        <is>
          <t>Карты</t>
        </is>
      </c>
      <c r="L1931" s="22">
        <f>ROUND(100-(F1934/(M1934/100)),0)</f>
        <v/>
      </c>
      <c r="M1931" s="105" t="n">
        <v>5831</v>
      </c>
      <c r="N1931" s="105" t="n">
        <v>5073</v>
      </c>
      <c r="O1931" s="20" t="inlineStr">
        <is>
          <t>https://magic-kniga.ru/items/38286</t>
        </is>
      </c>
      <c r="Q1931" s="66" t="inlineStr">
        <is>
          <t>Мало</t>
        </is>
      </c>
      <c r="R1931" s="20" t="n">
        <v>9</v>
      </c>
      <c r="V1931" s="36">
        <f>MATCH(R1934,discounts!A:A)</f>
        <v/>
      </c>
      <c r="W1931" s="36">
        <f>ADDRESS(V1934,$F$7+1,,,"discounts")</f>
        <v/>
      </c>
      <c r="X1931" s="36">
        <f>ROUND(IF(ISNA(IF($F$7=0,0,INDIRECT(W1934))),0,IF($F$7=0,0,INDIRECT(W1934))),0)</f>
        <v/>
      </c>
    </row>
    <row r="1932">
      <c r="B1932" s="86" t="n"/>
      <c r="C1932" s="22" t="n">
        <v>38398</v>
      </c>
      <c r="D1932" s="22" t="inlineStr">
        <is>
          <t>Обатилеми</t>
        </is>
      </c>
      <c r="E1932" s="22" t="inlineStr">
        <is>
          <t>Таро Ориша (78 карт + книга)</t>
        </is>
      </c>
      <c r="F1932" s="105">
        <f>ROUNDUP(N1935-(N1935/100*X1935),0)</f>
        <v/>
      </c>
      <c r="H1932" s="22" t="inlineStr">
        <is>
          <t>Велигор</t>
        </is>
      </c>
      <c r="I1932" s="22" t="n">
        <v>2020</v>
      </c>
      <c r="J1932" s="75" t="inlineStr">
        <is>
          <t>9785888757277</t>
        </is>
      </c>
      <c r="K1932" s="75" t="inlineStr">
        <is>
          <t>Карты</t>
        </is>
      </c>
      <c r="L1932" s="22">
        <f>ROUND(100-(F1935/(M1935/100)),0)</f>
        <v/>
      </c>
      <c r="M1932" s="105" t="n">
        <v>4427</v>
      </c>
      <c r="N1932" s="105" t="n">
        <v>3852</v>
      </c>
      <c r="O1932" s="20" t="inlineStr">
        <is>
          <t>https://magic-kniga.ru/items/38398</t>
        </is>
      </c>
      <c r="Q1932" s="66" t="inlineStr">
        <is>
          <t>Мало</t>
        </is>
      </c>
      <c r="R1932" s="20" t="n">
        <v>10</v>
      </c>
      <c r="V1932" s="36">
        <f>MATCH(R1935,discounts!A:A)</f>
        <v/>
      </c>
      <c r="W1932" s="36">
        <f>ADDRESS(V1935,$F$7+1,,,"discounts")</f>
        <v/>
      </c>
      <c r="X1932" s="36">
        <f>ROUND(IF(ISNA(IF($F$7=0,0,INDIRECT(W1935))),0,IF($F$7=0,0,INDIRECT(W1935))),0)</f>
        <v/>
      </c>
    </row>
    <row r="1933" ht="15" customHeight="1">
      <c r="B1933" s="88" t="inlineStr">
        <is>
          <t>Скандинавские руны</t>
        </is>
      </c>
    </row>
    <row r="1934">
      <c r="B1934" s="86" t="n"/>
      <c r="C1934" s="22" t="n">
        <v>27472</v>
      </c>
      <c r="E1934" s="22" t="inlineStr">
        <is>
          <t>Шпаргалка скандинавские руны</t>
        </is>
      </c>
      <c r="F1934" s="105">
        <f>ROUNDUP(N1937-(N1937/100*X1937),0)</f>
        <v/>
      </c>
      <c r="H1934" s="22" t="inlineStr">
        <is>
          <t>Magic-Kniga</t>
        </is>
      </c>
      <c r="I1934" s="22" t="n">
        <v>2026</v>
      </c>
      <c r="J1934" s="75" t="inlineStr">
        <is>
          <t>2100000274727</t>
        </is>
      </c>
      <c r="K1934" s="75" t="inlineStr">
        <is>
          <t>Карты</t>
        </is>
      </c>
      <c r="L1934" s="22">
        <f>ROUND(100-(F1937/(M1937/100)),0)</f>
        <v/>
      </c>
      <c r="M1934" s="105" t="n">
        <v>150</v>
      </c>
      <c r="N1934" s="105" t="n">
        <v>131</v>
      </c>
      <c r="O1934" s="20" t="inlineStr">
        <is>
          <t>https://magic-kniga.ru/items/27472</t>
        </is>
      </c>
      <c r="Q1934" s="66" t="inlineStr">
        <is>
          <t>Много</t>
        </is>
      </c>
      <c r="R1934" s="20" t="n">
        <v>1</v>
      </c>
      <c r="S1934" s="22" t="n">
        <v>16</v>
      </c>
      <c r="V1934" s="36">
        <f>MATCH(R1937,discounts!A:A)</f>
        <v/>
      </c>
      <c r="W1934" s="36">
        <f>ADDRESS(V1937,$F$7+1,,,"discounts")</f>
        <v/>
      </c>
      <c r="X1934" s="36">
        <f>ROUND(_xlfn.SINGLE(IF(ISNA(_xlfn.SINGLE(IF($F$7=0,0,INDIRECT(W1937)))),0,IF($F$7=0,0,INDIRECT(W1937)))),0)</f>
        <v/>
      </c>
    </row>
    <row r="1935">
      <c r="B1935" s="86" t="n"/>
      <c r="C1935" s="22" t="n">
        <v>29400</v>
      </c>
      <c r="E1935" s="22" t="inlineStr">
        <is>
          <t>Гадальные Скандинавские руны карты Голоса Вальхаллы (колода с инструкцией для гадания)</t>
        </is>
      </c>
      <c r="F1935" s="105">
        <f>ROUNDUP(N1938-(N1938/100*X1938),0)</f>
        <v/>
      </c>
      <c r="H1935" s="22" t="inlineStr">
        <is>
          <t>Magic-Kniga</t>
        </is>
      </c>
      <c r="I1935" s="22" t="n">
        <v>2016</v>
      </c>
      <c r="J1935" s="75" t="inlineStr">
        <is>
          <t>9785990732391</t>
        </is>
      </c>
      <c r="K1935" s="75" t="inlineStr">
        <is>
          <t>Карты</t>
        </is>
      </c>
      <c r="L1935" s="22">
        <f>ROUND(100-(F1938/(M1938/100)),0)</f>
        <v/>
      </c>
      <c r="M1935" s="105" t="n">
        <v>272</v>
      </c>
      <c r="N1935" s="105" t="n">
        <v>237</v>
      </c>
      <c r="O1935" s="20" t="inlineStr">
        <is>
          <t>https://magic-kniga.ru/items/29400</t>
        </is>
      </c>
      <c r="P1935" s="22" t="n">
        <v>244</v>
      </c>
      <c r="Q1935" s="66" t="inlineStr">
        <is>
          <t>Больше 10</t>
        </is>
      </c>
      <c r="R1935" s="20" t="n">
        <v>1</v>
      </c>
      <c r="V1935" s="36">
        <f>MATCH(R1938,discounts!A:A)</f>
        <v/>
      </c>
      <c r="W1935" s="36">
        <f>ADDRESS(V1938,$F$7+1,,,"discounts")</f>
        <v/>
      </c>
      <c r="X1935" s="36">
        <f>ROUND(_xlfn.SINGLE(IF(ISNA(_xlfn.SINGLE(IF($F$7=0,0,INDIRECT(W1938)))),0,IF($F$7=0,0,INDIRECT(W1938)))),0)</f>
        <v/>
      </c>
    </row>
    <row r="1936">
      <c r="B1936" s="86" t="n"/>
      <c r="C1936" s="22" t="n">
        <v>34800</v>
      </c>
      <c r="E1936" s="22" t="inlineStr">
        <is>
          <t>Гадальные Скандинавские руны-карты (колода с инструкцией для гадания)</t>
        </is>
      </c>
      <c r="F1936" s="105">
        <f>ROUNDUP(N1939-(N1939/100*X1939),0)</f>
        <v/>
      </c>
      <c r="H1936" s="22" t="inlineStr">
        <is>
          <t>Magic-Kniga</t>
        </is>
      </c>
      <c r="I1936" s="22" t="n">
        <v>2019</v>
      </c>
      <c r="J1936" s="75" t="inlineStr">
        <is>
          <t>9785604190968</t>
        </is>
      </c>
      <c r="K1936" s="75" t="inlineStr">
        <is>
          <t>Карты</t>
        </is>
      </c>
      <c r="L1936" s="22">
        <f>ROUND(100-(F1939/(M1939/100)),0)</f>
        <v/>
      </c>
      <c r="M1936" s="105" t="n">
        <v>327</v>
      </c>
      <c r="N1936" s="105" t="n">
        <v>285</v>
      </c>
      <c r="O1936" s="20" t="inlineStr">
        <is>
          <t>https://magic-kniga.ru/items/34800</t>
        </is>
      </c>
      <c r="P1936" s="22" t="n">
        <v>348</v>
      </c>
      <c r="Q1936" s="66" t="inlineStr">
        <is>
          <t>Много</t>
        </is>
      </c>
      <c r="R1936" s="20" t="n">
        <v>1</v>
      </c>
      <c r="V1936" s="36">
        <f>MATCH(R1939,discounts!A:A)</f>
        <v/>
      </c>
      <c r="W1936" s="36">
        <f>ADDRESS(V1939,$F$7+1,,,"discounts")</f>
        <v/>
      </c>
      <c r="X1936" s="36">
        <f>ROUND(_xlfn.SINGLE(IF(ISNA(_xlfn.SINGLE(IF($F$7=0,0,INDIRECT(W1939)))),0,IF($F$7=0,0,INDIRECT(W1939)))),0)</f>
        <v/>
      </c>
    </row>
    <row r="1937">
      <c r="B1937" s="86" t="n"/>
      <c r="C1937" s="22" t="n">
        <v>35222</v>
      </c>
      <c r="E1937" s="22" t="inlineStr">
        <is>
          <t>Гадальные руны-карты «Просто руны. Ответ сразу» (колода для начинающих для гадания)</t>
        </is>
      </c>
      <c r="F1937" s="105">
        <f>ROUNDUP(N1940-(N1940/100*X1940),0)</f>
        <v/>
      </c>
      <c r="H1937" s="22" t="inlineStr">
        <is>
          <t>Magic-Kniga</t>
        </is>
      </c>
      <c r="I1937" s="22" t="n">
        <v>2019</v>
      </c>
      <c r="J1937" s="75" t="inlineStr">
        <is>
          <t>9785604235881</t>
        </is>
      </c>
      <c r="K1937" s="75" t="inlineStr">
        <is>
          <t>Карты</t>
        </is>
      </c>
      <c r="L1937" s="22">
        <f>ROUND(100-(F1940/(M1940/100)),0)</f>
        <v/>
      </c>
      <c r="M1937" s="105" t="n">
        <v>314</v>
      </c>
      <c r="N1937" s="105" t="n">
        <v>274</v>
      </c>
      <c r="O1937" s="20" t="inlineStr">
        <is>
          <t>https://magic-kniga.ru/items/35222</t>
        </is>
      </c>
      <c r="P1937" s="22" t="n">
        <v>339</v>
      </c>
      <c r="Q1937" s="66" t="inlineStr">
        <is>
          <t>Много</t>
        </is>
      </c>
      <c r="R1937" s="20" t="n">
        <v>1</v>
      </c>
      <c r="V1937" s="36">
        <f>MATCH(R1940,discounts!A:A)</f>
        <v/>
      </c>
      <c r="W1937" s="36">
        <f>ADDRESS(V1940,$F$7+1,,,"discounts")</f>
        <v/>
      </c>
      <c r="X1937" s="36">
        <f>ROUND(_xlfn.SINGLE(IF(ISNA(_xlfn.SINGLE(IF($F$7=0,0,INDIRECT(W1940)))),0,IF($F$7=0,0,INDIRECT(W1940)))),0)</f>
        <v/>
      </c>
    </row>
    <row r="1938" ht="15" customHeight="1">
      <c r="B1938" s="88" t="inlineStr">
        <is>
          <t>Малая колода Ленорман (36 карт)</t>
        </is>
      </c>
    </row>
    <row r="1939">
      <c r="B1939" s="86" t="n"/>
      <c r="C1939" s="22" t="n">
        <v>35900</v>
      </c>
      <c r="E1939" s="22" t="inlineStr">
        <is>
          <t>Гадальные карты «Просто Ленорман. Ответ сразу» (колода оракул 36 карт для начинающих для гадания)</t>
        </is>
      </c>
      <c r="F1939" s="105">
        <f>ROUNDUP(N1942-(N1942/100*X1942),0)</f>
        <v/>
      </c>
      <c r="H1939" s="22" t="inlineStr">
        <is>
          <t>Magic-Kniga</t>
        </is>
      </c>
      <c r="I1939" s="22" t="n">
        <v>2019</v>
      </c>
      <c r="J1939" s="75" t="inlineStr">
        <is>
          <t>9785604235973</t>
        </is>
      </c>
      <c r="K1939" s="75" t="inlineStr">
        <is>
          <t>Карты</t>
        </is>
      </c>
      <c r="L1939" s="22">
        <f>ROUND(100-(F1942/(M1942/100)),0)</f>
        <v/>
      </c>
      <c r="M1939" s="105" t="n">
        <v>295</v>
      </c>
      <c r="N1939" s="105" t="n">
        <v>257</v>
      </c>
      <c r="O1939" s="20" t="inlineStr">
        <is>
          <t>https://magic-kniga.ru/items/35900</t>
        </is>
      </c>
      <c r="P1939" s="22" t="n">
        <v>342</v>
      </c>
      <c r="Q1939" s="66" t="inlineStr">
        <is>
          <t>Много</t>
        </is>
      </c>
      <c r="R1939" s="20" t="n">
        <v>1</v>
      </c>
      <c r="V1939" s="36">
        <f>MATCH(R1942,discounts!A:A)</f>
        <v/>
      </c>
      <c r="W1939" s="36">
        <f>ADDRESS(V1942,$F$7+1,,,"discounts")</f>
        <v/>
      </c>
      <c r="X1939" s="36">
        <f>ROUND(IF(ISNA(IF($F$7=0,0,INDIRECT(W1942))),0,IF($F$7=0,0,INDIRECT(W1942))),0)</f>
        <v/>
      </c>
    </row>
    <row r="1940" ht="15" customHeight="1">
      <c r="B1940" s="88" t="inlineStr">
        <is>
          <t>Метафорические карты</t>
        </is>
      </c>
    </row>
    <row r="1941">
      <c r="B1941" s="86" t="n"/>
      <c r="C1941" s="22" t="n">
        <v>40222</v>
      </c>
      <c r="E1941" s="22" t="inlineStr">
        <is>
          <t>Метафорические ассоциативные МАК карты Взгляд в себя</t>
        </is>
      </c>
      <c r="F1941" s="105">
        <f>ROUNDUP(N1944-(N1944/100*X1944),0)</f>
        <v/>
      </c>
      <c r="H1941" s="22" t="inlineStr">
        <is>
          <t>Magic-Kniga</t>
        </is>
      </c>
      <c r="I1941" s="22" t="n">
        <v>2020</v>
      </c>
      <c r="J1941" s="75" t="inlineStr">
        <is>
          <t>9785604441107</t>
        </is>
      </c>
      <c r="K1941" s="75" t="inlineStr">
        <is>
          <t>Карты</t>
        </is>
      </c>
      <c r="L1941" s="22">
        <f>ROUND(100-(F1944/(M1944/100)),0)</f>
        <v/>
      </c>
      <c r="M1941" s="105" t="n">
        <v>419</v>
      </c>
      <c r="N1941" s="105" t="n">
        <v>365</v>
      </c>
      <c r="O1941" s="20" t="inlineStr">
        <is>
          <t>https://magic-kniga.ru/items/40222</t>
        </is>
      </c>
      <c r="P1941" s="22" t="n">
        <v>374</v>
      </c>
      <c r="Q1941" s="66" t="inlineStr">
        <is>
          <t>Больше 10</t>
        </is>
      </c>
      <c r="R1941" s="20" t="n">
        <v>1</v>
      </c>
      <c r="V1941" s="36">
        <f>MATCH(R1944,discounts!A:A)</f>
        <v/>
      </c>
      <c r="W1941" s="36">
        <f>ADDRESS(V1944,$F$7+1,,,"discounts")</f>
        <v/>
      </c>
      <c r="X1941" s="36">
        <f>ROUND(IF(ISNA(IF($F$7=0,0,INDIRECT(W1944))),0,IF($F$7=0,0,INDIRECT(W1944))),0)</f>
        <v/>
      </c>
    </row>
    <row r="1942" ht="15" customHeight="1">
      <c r="B1942" s="88" t="inlineStr">
        <is>
          <t>Таро Эттейлы</t>
        </is>
      </c>
    </row>
    <row r="1943">
      <c r="B1943" s="86" t="n"/>
      <c r="C1943" s="22" t="n">
        <v>37100</v>
      </c>
      <c r="E1943" s="22" t="inlineStr">
        <is>
          <t>Гадальные карты Таро Эттейлы колода с инструкцией для гадания</t>
        </is>
      </c>
      <c r="F1943" s="105">
        <f>ROUNDUP(N1946-(N1946/100*X1946),0)</f>
        <v/>
      </c>
      <c r="H1943" s="22" t="inlineStr">
        <is>
          <t>Magic-Kniga</t>
        </is>
      </c>
      <c r="I1943" s="22" t="n">
        <v>2019</v>
      </c>
      <c r="J1943" s="75" t="inlineStr">
        <is>
          <t>9785604441138</t>
        </is>
      </c>
      <c r="K1943" s="75" t="inlineStr">
        <is>
          <t>Карты</t>
        </is>
      </c>
      <c r="L1943" s="22">
        <f>ROUND(100-(F1946/(M1946/100)),0)</f>
        <v/>
      </c>
      <c r="M1943" s="105" t="n">
        <v>395</v>
      </c>
      <c r="N1943" s="105" t="n">
        <v>344</v>
      </c>
      <c r="O1943" s="20" t="inlineStr">
        <is>
          <t>https://magic-kniga.ru/items/37100</t>
        </is>
      </c>
      <c r="P1943" s="22" t="n">
        <v>417</v>
      </c>
      <c r="Q1943" s="66" t="inlineStr">
        <is>
          <t>Много</t>
        </is>
      </c>
      <c r="R1943" s="20" t="n">
        <v>1</v>
      </c>
      <c r="V1943" s="36">
        <f>MATCH(R1946,discounts!A:A)</f>
        <v/>
      </c>
      <c r="W1943" s="36">
        <f>ADDRESS(V1946,$F$7+1,,,"discounts")</f>
        <v/>
      </c>
      <c r="X1943" s="36">
        <f>ROUND(IF(ISNA(IF($F$7=0,0,INDIRECT(W1946))),0,IF($F$7=0,0,INDIRECT(W1946))),0)</f>
        <v/>
      </c>
    </row>
    <row r="1944" ht="15" customHeight="1">
      <c r="B1944" s="88" t="inlineStr">
        <is>
          <t>Все товары</t>
        </is>
      </c>
    </row>
    <row r="1945">
      <c r="B1945" s="86" t="n"/>
      <c r="C1945" s="22" t="n">
        <v>27272</v>
      </c>
      <c r="E1945" s="22" t="inlineStr">
        <is>
          <t>Шпаргалка Таро Уэйт</t>
        </is>
      </c>
      <c r="F1945" s="105">
        <f>ROUNDUP(N1948-(N1948/100*X1948),0)</f>
        <v/>
      </c>
      <c r="H1945" s="22" t="inlineStr">
        <is>
          <t>Magic-Kniga</t>
        </is>
      </c>
      <c r="I1945" s="22" t="n">
        <v>2026</v>
      </c>
      <c r="J1945" s="75" t="inlineStr">
        <is>
          <t>2100000272723</t>
        </is>
      </c>
      <c r="K1945" s="75" t="inlineStr">
        <is>
          <t>Карты</t>
        </is>
      </c>
      <c r="L1945" s="22">
        <f>ROUND(100-(F1948/(M1948/100)),0)</f>
        <v/>
      </c>
      <c r="M1945" s="105" t="n">
        <v>200</v>
      </c>
      <c r="N1945" s="105" t="n">
        <v>174</v>
      </c>
      <c r="O1945" s="20" t="inlineStr">
        <is>
          <t>https://magic-kniga.ru/items/27272</t>
        </is>
      </c>
      <c r="P1945" s="22" t="n">
        <v>59</v>
      </c>
      <c r="Q1945" s="66" t="inlineStr">
        <is>
          <t>Много</t>
        </is>
      </c>
      <c r="R1945" s="20" t="n">
        <v>1</v>
      </c>
      <c r="S1945" s="22" t="n">
        <v>16</v>
      </c>
      <c r="V1945" s="36">
        <f>MATCH(R1948,discounts!A:A)</f>
        <v/>
      </c>
      <c r="W1945" s="36">
        <f>ADDRESS(V1948,$F$7+1,,,"discounts")</f>
        <v/>
      </c>
      <c r="X1945" s="36">
        <f>ROUND(IF(ISNA(IF($F$7=0,0,INDIRECT(W1948))),0,IF($F$7=0,0,INDIRECT(W1948))),0)</f>
        <v/>
      </c>
    </row>
    <row r="1946" ht="20.25" customHeight="1">
      <c r="B1946" s="87" t="inlineStr">
        <is>
          <t>Свечи</t>
        </is>
      </c>
    </row>
    <row r="1947" ht="15" customHeight="1">
      <c r="B1947" s="88" t="inlineStr">
        <is>
          <t>Черная магия</t>
        </is>
      </c>
    </row>
    <row r="1948">
      <c r="B1948" s="86" t="n"/>
      <c r="C1948" s="22" t="n">
        <v>26744</v>
      </c>
      <c r="E1948" s="22" t="inlineStr">
        <is>
          <t>Свеча-таблетка Розовая</t>
        </is>
      </c>
      <c r="F1948" s="105">
        <f>ROUNDUP(N1951-(N1951/100*X1951),0)</f>
        <v/>
      </c>
      <c r="H1948" s="22" t="inlineStr">
        <is>
          <t>Magic-Kniga</t>
        </is>
      </c>
      <c r="J1948" s="75" t="inlineStr">
        <is>
          <t>2100000267446</t>
        </is>
      </c>
      <c r="K1948" s="75" t="inlineStr">
        <is>
          <t>Свечи</t>
        </is>
      </c>
      <c r="L1948" s="22">
        <f>ROUND(100-(F1951/(M1951/100)),0)</f>
        <v/>
      </c>
      <c r="M1948" s="105" t="n">
        <v>111</v>
      </c>
      <c r="N1948" s="105" t="n">
        <v>97</v>
      </c>
      <c r="O1948" s="20" t="inlineStr">
        <is>
          <t>https://magic-kniga.ru/items/26744</t>
        </is>
      </c>
      <c r="Q1948" s="66" t="inlineStr">
        <is>
          <t>Мало</t>
        </is>
      </c>
      <c r="R1948" s="20" t="n">
        <v>1</v>
      </c>
      <c r="V1948" s="36">
        <f>MATCH(R1951,discounts!A:A)</f>
        <v/>
      </c>
      <c r="W1948" s="36">
        <f>ADDRESS(V1951,$F$7+1,,,"discounts")</f>
        <v/>
      </c>
      <c r="X1948" s="36">
        <f>ROUND(IF(ISNA(IF($F$7=0,0,INDIRECT(W1951))),0,IF($F$7=0,0,INDIRECT(W1951))),0)</f>
        <v/>
      </c>
    </row>
    <row r="1949" ht="15" customHeight="1">
      <c r="B1949" s="88" t="inlineStr">
        <is>
          <t>Магия успеха</t>
        </is>
      </c>
    </row>
    <row r="1950">
      <c r="B1950" s="86" t="n"/>
      <c r="C1950" s="22" t="n">
        <v>26746</v>
      </c>
      <c r="E1950" s="22" t="inlineStr">
        <is>
          <t>Свеча-таблетка Голубая</t>
        </is>
      </c>
      <c r="F1950" s="105">
        <f>ROUNDUP(N1953-(N1953/100*X1953),0)</f>
        <v/>
      </c>
      <c r="H1950" s="22" t="inlineStr">
        <is>
          <t>Magic-Kniga</t>
        </is>
      </c>
      <c r="J1950" s="75" t="inlineStr">
        <is>
          <t>2100000267460</t>
        </is>
      </c>
      <c r="K1950" s="75" t="inlineStr">
        <is>
          <t>Свечи</t>
        </is>
      </c>
      <c r="L1950" s="22">
        <f>ROUND(100-(F1953/(M1953/100)),0)</f>
        <v/>
      </c>
      <c r="M1950" s="105" t="n">
        <v>80</v>
      </c>
      <c r="N1950" s="105" t="n">
        <v>70</v>
      </c>
      <c r="O1950" s="20" t="inlineStr">
        <is>
          <t>https://magic-kniga.ru/items/26746</t>
        </is>
      </c>
      <c r="Q1950" s="66" t="inlineStr">
        <is>
          <t>Мало</t>
        </is>
      </c>
      <c r="R1950" s="20" t="n">
        <v>1</v>
      </c>
      <c r="V1950" s="36">
        <f>MATCH(R1953,discounts!A:A)</f>
        <v/>
      </c>
      <c r="W1950" s="36">
        <f>ADDRESS(V1953,$F$7+1,,,"discounts")</f>
        <v/>
      </c>
      <c r="X1950" s="36">
        <f>ROUND(_xlfn.SINGLE(IF(ISNA(_xlfn.SINGLE(IF($F$7=0,0,INDIRECT(W1953)))),0,IF($F$7=0,0,INDIRECT(W1953)))),0)</f>
        <v/>
      </c>
    </row>
    <row r="1951">
      <c r="B1951" s="86" t="n"/>
      <c r="C1951" s="22" t="n">
        <v>26751</v>
      </c>
      <c r="E1951" s="22" t="inlineStr">
        <is>
          <t>Свеча-таблетка Желтая</t>
        </is>
      </c>
      <c r="F1951" s="105">
        <f>ROUNDUP(N1954-(N1954/100*X1954),0)</f>
        <v/>
      </c>
      <c r="H1951" s="22" t="inlineStr">
        <is>
          <t>Magic-Kniga</t>
        </is>
      </c>
      <c r="J1951" s="75" t="inlineStr">
        <is>
          <t>2100000267514</t>
        </is>
      </c>
      <c r="K1951" s="75" t="inlineStr">
        <is>
          <t>Свечи</t>
        </is>
      </c>
      <c r="L1951" s="22">
        <f>ROUND(100-(F1954/(M1954/100)),0)</f>
        <v/>
      </c>
      <c r="M1951" s="105" t="n">
        <v>80</v>
      </c>
      <c r="N1951" s="105" t="n">
        <v>70</v>
      </c>
      <c r="O1951" s="20" t="inlineStr">
        <is>
          <t>https://magic-kniga.ru/items/26751</t>
        </is>
      </c>
      <c r="Q1951" s="66" t="inlineStr">
        <is>
          <t>Мало</t>
        </is>
      </c>
      <c r="R1951" s="20" t="n">
        <v>1</v>
      </c>
      <c r="V1951" s="36">
        <f>MATCH(R1954,discounts!A:A)</f>
        <v/>
      </c>
      <c r="W1951" s="36">
        <f>ADDRESS(V1954,$F$7+1,,,"discounts")</f>
        <v/>
      </c>
      <c r="X1951" s="36">
        <f>ROUND(_xlfn.SINGLE(IF(ISNA(_xlfn.SINGLE(IF($F$7=0,0,INDIRECT(W1954)))),0,IF($F$7=0,0,INDIRECT(W1954)))),0)</f>
        <v/>
      </c>
    </row>
    <row r="1952" ht="15" customHeight="1">
      <c r="B1952" s="88" t="inlineStr">
        <is>
          <t>Защита от порчи и сглаза</t>
        </is>
      </c>
    </row>
    <row r="1953">
      <c r="B1953" s="86" t="n"/>
      <c r="C1953" s="22" t="n">
        <v>26883</v>
      </c>
      <c r="E1953" s="22" t="inlineStr">
        <is>
          <t>Свеча-таблетка Бордовая</t>
        </is>
      </c>
      <c r="F1953" s="105">
        <f>ROUNDUP(N1956-(N1956/100*X1956),0)</f>
        <v/>
      </c>
      <c r="H1953" s="22" t="inlineStr">
        <is>
          <t>Magic-Kniga</t>
        </is>
      </c>
      <c r="J1953" s="75" t="inlineStr">
        <is>
          <t>2100000268832</t>
        </is>
      </c>
      <c r="K1953" s="75" t="inlineStr">
        <is>
          <t>Свечи</t>
        </is>
      </c>
      <c r="L1953" s="22">
        <f>ROUND(100-(F1956/(M1956/100)),0)</f>
        <v/>
      </c>
      <c r="M1953" s="105" t="n">
        <v>80</v>
      </c>
      <c r="N1953" s="105" t="n">
        <v>70</v>
      </c>
      <c r="O1953" s="20" t="inlineStr">
        <is>
          <t>https://magic-kniga.ru/items/26883</t>
        </is>
      </c>
      <c r="Q1953" s="66" t="inlineStr">
        <is>
          <t>Больше 10</t>
        </is>
      </c>
      <c r="R1953" s="20" t="n">
        <v>1</v>
      </c>
      <c r="V1953" s="36">
        <f>MATCH(R1956,discounts!A:A)</f>
        <v/>
      </c>
      <c r="W1953" s="36">
        <f>ADDRESS(V1956,$F$7+1,,,"discounts")</f>
        <v/>
      </c>
      <c r="X1953" s="36">
        <f>ROUND(IF(ISNA(IF($F$7=0,0,INDIRECT(W1956))),0,IF($F$7=0,0,INDIRECT(W1956))),0)</f>
        <v/>
      </c>
    </row>
    <row r="1954" ht="15" customHeight="1">
      <c r="B1954" s="88" t="inlineStr">
        <is>
          <t>Массаж</t>
        </is>
      </c>
    </row>
    <row r="1955">
      <c r="B1955" s="86" t="n"/>
      <c r="C1955" s="22" t="n">
        <v>29804</v>
      </c>
      <c r="E1955" s="22" t="inlineStr">
        <is>
          <t>Свеча массажная Мята, Эвкалипт и масло ШИ</t>
        </is>
      </c>
      <c r="F1955" s="105">
        <f>ROUNDUP(N1958-(N1958/100*X1958),0)</f>
        <v/>
      </c>
      <c r="H1955" s="22" t="inlineStr">
        <is>
          <t>СвечМаг</t>
        </is>
      </c>
      <c r="J1955" s="75" t="inlineStr">
        <is>
          <t>2100000298044</t>
        </is>
      </c>
      <c r="K1955" s="75" t="inlineStr">
        <is>
          <t>Свечи</t>
        </is>
      </c>
      <c r="L1955" s="22">
        <f>ROUND(100-(F1958/(M1958/100)),0)</f>
        <v/>
      </c>
      <c r="M1955" s="105" t="n">
        <v>422</v>
      </c>
      <c r="N1955" s="105" t="n">
        <v>368</v>
      </c>
      <c r="O1955" s="20" t="inlineStr">
        <is>
          <t>https://magic-kniga.ru/items/29804</t>
        </is>
      </c>
      <c r="Q1955" s="66" t="inlineStr">
        <is>
          <t>Мало</t>
        </is>
      </c>
      <c r="R1955" s="20" t="n">
        <v>7</v>
      </c>
      <c r="V1955" s="36">
        <f>MATCH(R1958,discounts!A:A)</f>
        <v/>
      </c>
      <c r="W1955" s="36">
        <f>ADDRESS(V1958,$F$7+1,,,"discounts")</f>
        <v/>
      </c>
      <c r="X1955" s="36">
        <f>ROUND(_xlfn.SINGLE(IF(ISNA(_xlfn.SINGLE(IF($F$7=0,0,INDIRECT(W1958)))),0,IF($F$7=0,0,INDIRECT(W1958)))),0)</f>
        <v/>
      </c>
    </row>
    <row r="1956">
      <c r="B1956" s="86" t="n"/>
      <c r="C1956" s="22" t="n">
        <v>29805</v>
      </c>
      <c r="E1956" s="22" t="inlineStr">
        <is>
          <t>Свеча массажная Мята и масло какао</t>
        </is>
      </c>
      <c r="F1956" s="105">
        <f>ROUNDUP(N1959-(N1959/100*X1959),0)</f>
        <v/>
      </c>
      <c r="H1956" s="22" t="inlineStr">
        <is>
          <t>СвечМаг</t>
        </is>
      </c>
      <c r="J1956" s="75" t="inlineStr">
        <is>
          <t>2100000298051</t>
        </is>
      </c>
      <c r="K1956" s="75" t="inlineStr">
        <is>
          <t>Свечи</t>
        </is>
      </c>
      <c r="L1956" s="22">
        <f>ROUND(100-(F1959/(M1959/100)),0)</f>
        <v/>
      </c>
      <c r="M1956" s="105" t="n">
        <v>422</v>
      </c>
      <c r="N1956" s="105" t="n">
        <v>368</v>
      </c>
      <c r="O1956" s="20" t="inlineStr">
        <is>
          <t>https://magic-kniga.ru/items/29805</t>
        </is>
      </c>
      <c r="Q1956" s="66" t="inlineStr">
        <is>
          <t>Мало</t>
        </is>
      </c>
      <c r="R1956" s="20" t="n">
        <v>6</v>
      </c>
      <c r="V1956" s="36">
        <f>MATCH(R1959,discounts!A:A)</f>
        <v/>
      </c>
      <c r="W1956" s="36">
        <f>ADDRESS(V1959,$F$7+1,,,"discounts")</f>
        <v/>
      </c>
      <c r="X1956" s="36">
        <f>ROUND(_xlfn.SINGLE(IF(ISNA(_xlfn.SINGLE(IF($F$7=0,0,INDIRECT(W1959)))),0,IF($F$7=0,0,INDIRECT(W1959)))),0)</f>
        <v/>
      </c>
    </row>
    <row r="1957" ht="15" customHeight="1">
      <c r="B1957" s="88" t="inlineStr">
        <is>
          <t>Практическая магия</t>
        </is>
      </c>
    </row>
    <row r="1958">
      <c r="B1958" s="86" t="n"/>
      <c r="C1958" s="22" t="n">
        <v>28178</v>
      </c>
      <c r="E1958" s="22" t="inlineStr">
        <is>
          <t>Эко-свеча Достижение цели, 7х5 см</t>
        </is>
      </c>
      <c r="F1958" s="105">
        <f>ROUNDUP(N1961-(N1961/100*X1961),0)</f>
        <v/>
      </c>
      <c r="H1958" s="22" t="inlineStr">
        <is>
          <t>АртСимвол</t>
        </is>
      </c>
      <c r="J1958" s="75" t="inlineStr">
        <is>
          <t>2100000281787</t>
        </is>
      </c>
      <c r="K1958" s="75" t="inlineStr">
        <is>
          <t>Свечи</t>
        </is>
      </c>
      <c r="L1958" s="22">
        <f>ROUND(100-(F1961/(M1961/100)),0)</f>
        <v/>
      </c>
      <c r="M1958" s="105" t="n">
        <v>502</v>
      </c>
      <c r="N1958" s="105" t="n">
        <v>437</v>
      </c>
      <c r="O1958" s="20" t="inlineStr">
        <is>
          <t>https://magic-kniga.ru/items/28178</t>
        </is>
      </c>
      <c r="Q1958" s="66" t="inlineStr">
        <is>
          <t>Мало</t>
        </is>
      </c>
      <c r="R1958" s="20" t="n">
        <v>7</v>
      </c>
      <c r="V1958" s="36">
        <f>MATCH(R1961,discounts!A:A)</f>
        <v/>
      </c>
      <c r="W1958" s="36">
        <f>ADDRESS(V1961,$F$7+1,,,"discounts")</f>
        <v/>
      </c>
      <c r="X1958" s="36">
        <f>ROUND(IF(ISNA(IF($F$7=0,0,INDIRECT(W1961))),0,IF($F$7=0,0,INDIRECT(W1961))),0)</f>
        <v/>
      </c>
    </row>
    <row r="1959" ht="15" customHeight="1">
      <c r="B1959" s="88" t="inlineStr">
        <is>
          <t>Ароматерапия</t>
        </is>
      </c>
    </row>
    <row r="1960">
      <c r="B1960" s="86" t="n"/>
      <c r="C1960" s="22" t="n">
        <v>29802</v>
      </c>
      <c r="E1960" s="22" t="inlineStr">
        <is>
          <t>Массажная свеча Роза Premium</t>
        </is>
      </c>
      <c r="F1960" s="105">
        <f>ROUNDUP(N1963-(N1963/100*X1963),0)</f>
        <v/>
      </c>
      <c r="H1960" s="22" t="inlineStr">
        <is>
          <t>СвечМаг</t>
        </is>
      </c>
      <c r="J1960" s="75" t="inlineStr">
        <is>
          <t>2100000298020</t>
        </is>
      </c>
      <c r="K1960" s="75" t="inlineStr">
        <is>
          <t>Свечи</t>
        </is>
      </c>
      <c r="L1960" s="22">
        <f>ROUND(100-(F1963/(M1963/100)),0)</f>
        <v/>
      </c>
      <c r="M1960" s="105" t="n">
        <v>422</v>
      </c>
      <c r="N1960" s="105" t="n">
        <v>368</v>
      </c>
      <c r="O1960" s="20" t="inlineStr">
        <is>
          <t>https://magic-kniga.ru/items/29802</t>
        </is>
      </c>
      <c r="Q1960" s="66" t="inlineStr">
        <is>
          <t>Мало</t>
        </is>
      </c>
      <c r="R1960" s="20" t="n">
        <v>6</v>
      </c>
      <c r="V1960" s="36">
        <f>MATCH(R1963,discounts!A:A)</f>
        <v/>
      </c>
      <c r="W1960" s="36">
        <f>ADDRESS(V1963,$F$7+1,,,"discounts")</f>
        <v/>
      </c>
      <c r="X1960" s="36">
        <f>ROUND(IF(ISNA(IF($F$7=0,0,INDIRECT(W1963))),0,IF($F$7=0,0,INDIRECT(W1963))),0)</f>
        <v/>
      </c>
    </row>
    <row r="1961" ht="15" customHeight="1">
      <c r="B1961" s="88" t="inlineStr">
        <is>
          <t>Магия свечей</t>
        </is>
      </c>
    </row>
    <row r="1962">
      <c r="B1962" s="86" t="n"/>
      <c r="C1962" s="22" t="n">
        <v>31459</v>
      </c>
      <c r="E1962" s="22" t="inlineStr">
        <is>
          <t>Оранжевая магическая свеча с пентаграммой</t>
        </is>
      </c>
      <c r="F1962" s="105">
        <f>ROUNDUP(N1965-(N1965/100*X1965),0)</f>
        <v/>
      </c>
      <c r="H1962" s="22" t="inlineStr">
        <is>
          <t>Magic-Kniga</t>
        </is>
      </c>
      <c r="J1962" s="75" t="inlineStr">
        <is>
          <t>2100000314591</t>
        </is>
      </c>
      <c r="K1962" s="75" t="inlineStr">
        <is>
          <t>Свечи</t>
        </is>
      </c>
      <c r="L1962" s="22">
        <f>ROUND(100-(F1965/(M1965/100)),0)</f>
        <v/>
      </c>
      <c r="M1962" s="105" t="n">
        <v>448</v>
      </c>
      <c r="N1962" s="105" t="n">
        <v>390</v>
      </c>
      <c r="O1962" s="20" t="inlineStr">
        <is>
          <t>https://magic-kniga.ru/items/31459</t>
        </is>
      </c>
      <c r="Q1962" s="66" t="inlineStr">
        <is>
          <t>Мало</t>
        </is>
      </c>
      <c r="R1962" s="20" t="n">
        <v>1</v>
      </c>
      <c r="V1962" s="36">
        <f>MATCH(R1965,discounts!A:A)</f>
        <v/>
      </c>
      <c r="W1962" s="36">
        <f>ADDRESS(V1965,$F$7+1,,,"discounts")</f>
        <v/>
      </c>
      <c r="X1962" s="36">
        <f>ROUND(IF(ISNA(IF($F$7=0,0,INDIRECT(W1965))),0,IF($F$7=0,0,INDIRECT(W1965))),0)</f>
        <v/>
      </c>
    </row>
    <row r="1963">
      <c r="B1963" s="86" t="n"/>
      <c r="C1963" s="22" t="n">
        <v>26745</v>
      </c>
      <c r="E1963" s="22" t="inlineStr">
        <is>
          <t>Свеча-таблетка Оранжевая</t>
        </is>
      </c>
      <c r="F1963" s="105">
        <f>ROUNDUP(N1966-(N1966/100*X1966),0)</f>
        <v/>
      </c>
      <c r="H1963" s="22" t="inlineStr">
        <is>
          <t>Magic-Kniga</t>
        </is>
      </c>
      <c r="J1963" s="75" t="inlineStr">
        <is>
          <t>2100000267453</t>
        </is>
      </c>
      <c r="K1963" s="75" t="inlineStr">
        <is>
          <t>Свечи</t>
        </is>
      </c>
      <c r="L1963" s="22">
        <f>ROUND(100-(F1966/(M1966/100)),0)</f>
        <v/>
      </c>
      <c r="M1963" s="105" t="n">
        <v>111</v>
      </c>
      <c r="N1963" s="105" t="n">
        <v>97</v>
      </c>
      <c r="O1963" s="20" t="inlineStr">
        <is>
          <t>https://magic-kniga.ru/items/26745</t>
        </is>
      </c>
      <c r="P1963" s="22" t="n">
        <v>22</v>
      </c>
      <c r="Q1963" s="66" t="inlineStr">
        <is>
          <t>Мало</t>
        </is>
      </c>
      <c r="R1963" s="20" t="n">
        <v>1</v>
      </c>
      <c r="V1963" s="36">
        <f>MATCH(R1966,discounts!A:A)</f>
        <v/>
      </c>
      <c r="W1963" s="36">
        <f>ADDRESS(V1966,$F$7+1,,,"discounts")</f>
        <v/>
      </c>
      <c r="X1963" s="36">
        <f>ROUND(IF(ISNA(IF($F$7=0,0,INDIRECT(W1966))),0,IF($F$7=0,0,INDIRECT(W1966))),0)</f>
        <v/>
      </c>
    </row>
    <row r="1964">
      <c r="B1964" s="86" t="n"/>
      <c r="C1964" s="22" t="n">
        <v>26747</v>
      </c>
      <c r="E1964" s="22" t="inlineStr">
        <is>
          <t>Свеча-таблетка Зеленая</t>
        </is>
      </c>
      <c r="F1964" s="105">
        <f>ROUNDUP(N1967-(N1967/100*X1967),0)</f>
        <v/>
      </c>
      <c r="H1964" s="22" t="inlineStr">
        <is>
          <t>Magic-Kniga</t>
        </is>
      </c>
      <c r="J1964" s="75" t="inlineStr">
        <is>
          <t>2100000267477</t>
        </is>
      </c>
      <c r="K1964" s="75" t="inlineStr">
        <is>
          <t>Свечи</t>
        </is>
      </c>
      <c r="L1964" s="22">
        <f>ROUND(100-(F1967/(M1967/100)),0)</f>
        <v/>
      </c>
      <c r="M1964" s="105" t="n">
        <v>80</v>
      </c>
      <c r="N1964" s="105" t="n">
        <v>70</v>
      </c>
      <c r="O1964" s="20" t="inlineStr">
        <is>
          <t>https://magic-kniga.ru/items/26747</t>
        </is>
      </c>
      <c r="Q1964" s="66" t="inlineStr">
        <is>
          <t>Мало</t>
        </is>
      </c>
      <c r="R1964" s="20" t="n">
        <v>1</v>
      </c>
      <c r="V1964" s="36">
        <f>MATCH(R1967,discounts!A:A)</f>
        <v/>
      </c>
      <c r="W1964" s="36">
        <f>ADDRESS(V1967,$F$7+1,,,"discounts")</f>
        <v/>
      </c>
      <c r="X1964" s="36">
        <f>ROUND(IF(ISNA(IF($F$7=0,0,INDIRECT(W1967))),0,IF($F$7=0,0,INDIRECT(W1967))),0)</f>
        <v/>
      </c>
    </row>
    <row r="1965">
      <c r="B1965" s="86" t="n"/>
      <c r="C1965" s="22" t="n">
        <v>26748</v>
      </c>
      <c r="E1965" s="22" t="inlineStr">
        <is>
          <t>Свеча-таблетка Белая</t>
        </is>
      </c>
      <c r="F1965" s="105">
        <f>ROUNDUP(N1968-(N1968/100*X1968),0)</f>
        <v/>
      </c>
      <c r="H1965" s="22" t="inlineStr">
        <is>
          <t>Magic-Kniga</t>
        </is>
      </c>
      <c r="J1965" s="75" t="inlineStr">
        <is>
          <t>2100000267484</t>
        </is>
      </c>
      <c r="K1965" s="75" t="inlineStr">
        <is>
          <t>Свечи</t>
        </is>
      </c>
      <c r="L1965" s="22">
        <f>ROUND(100-(F1968/(M1968/100)),0)</f>
        <v/>
      </c>
      <c r="M1965" s="105" t="n">
        <v>98</v>
      </c>
      <c r="N1965" s="105" t="n">
        <v>86</v>
      </c>
      <c r="O1965" s="20" t="inlineStr">
        <is>
          <t>https://magic-kniga.ru/items/26748</t>
        </is>
      </c>
      <c r="Q1965" s="66" t="inlineStr">
        <is>
          <t>Больше 10</t>
        </is>
      </c>
      <c r="R1965" s="20" t="n">
        <v>1</v>
      </c>
      <c r="V1965" s="36">
        <f>MATCH(R1968,discounts!A:A)</f>
        <v/>
      </c>
      <c r="W1965" s="36">
        <f>ADDRESS(V1968,$F$7+1,,,"discounts")</f>
        <v/>
      </c>
      <c r="X1965" s="36">
        <f>ROUND(IF(ISNA(IF($F$7=0,0,INDIRECT(W1968))),0,IF($F$7=0,0,INDIRECT(W1968))),0)</f>
        <v/>
      </c>
    </row>
    <row r="1966">
      <c r="B1966" s="86" t="n"/>
      <c r="C1966" s="22" t="n">
        <v>26752</v>
      </c>
      <c r="E1966" s="22" t="inlineStr">
        <is>
          <t>Свеча-таблетка Синяя</t>
        </is>
      </c>
      <c r="F1966" s="105">
        <f>ROUNDUP(N1969-(N1969/100*X1969),0)</f>
        <v/>
      </c>
      <c r="H1966" s="22" t="inlineStr">
        <is>
          <t>Magic-Kniga</t>
        </is>
      </c>
      <c r="J1966" s="75" t="inlineStr">
        <is>
          <t>2100000267521</t>
        </is>
      </c>
      <c r="K1966" s="75" t="inlineStr">
        <is>
          <t>Свечи</t>
        </is>
      </c>
      <c r="L1966" s="22">
        <f>ROUND(100-(F1969/(M1969/100)),0)</f>
        <v/>
      </c>
      <c r="M1966" s="105" t="n">
        <v>90</v>
      </c>
      <c r="N1966" s="105" t="n">
        <v>79</v>
      </c>
      <c r="O1966" s="20" t="inlineStr">
        <is>
          <t>https://magic-kniga.ru/items/26752</t>
        </is>
      </c>
      <c r="Q1966" s="66" t="inlineStr">
        <is>
          <t>Мало</t>
        </is>
      </c>
      <c r="R1966" s="20" t="n">
        <v>1</v>
      </c>
      <c r="V1966" s="36">
        <f>MATCH(R1969,discounts!A:A)</f>
        <v/>
      </c>
      <c r="W1966" s="36">
        <f>ADDRESS(V1969,$F$7+1,,,"discounts")</f>
        <v/>
      </c>
      <c r="X1966" s="36">
        <f>ROUND(IF(ISNA(IF($F$7=0,0,INDIRECT(W1969))),0,IF($F$7=0,0,INDIRECT(W1969))),0)</f>
        <v/>
      </c>
    </row>
    <row r="1967">
      <c r="B1967" s="86" t="n"/>
      <c r="C1967" s="22" t="n">
        <v>26801</v>
      </c>
      <c r="E1967" s="22" t="inlineStr">
        <is>
          <t>Свеча-таблетка Фиолетовая</t>
        </is>
      </c>
      <c r="F1967" s="105">
        <f>ROUNDUP(N1970-(N1970/100*X1970),0)</f>
        <v/>
      </c>
      <c r="H1967" s="22" t="inlineStr">
        <is>
          <t>Magic-Kniga</t>
        </is>
      </c>
      <c r="J1967" s="75" t="inlineStr">
        <is>
          <t>2100000268016</t>
        </is>
      </c>
      <c r="K1967" s="75" t="inlineStr">
        <is>
          <t>Свечи</t>
        </is>
      </c>
      <c r="L1967" s="22">
        <f>ROUND(100-(F1970/(M1970/100)),0)</f>
        <v/>
      </c>
      <c r="M1967" s="105" t="n">
        <v>80</v>
      </c>
      <c r="N1967" s="105" t="n">
        <v>70</v>
      </c>
      <c r="O1967" s="20" t="inlineStr">
        <is>
          <t>https://magic-kniga.ru/items/26801</t>
        </is>
      </c>
      <c r="Q1967" s="66" t="inlineStr">
        <is>
          <t>Больше 10</t>
        </is>
      </c>
      <c r="R1967" s="20" t="n">
        <v>1</v>
      </c>
      <c r="V1967" s="36">
        <f>MATCH(R1970,discounts!A:A)</f>
        <v/>
      </c>
      <c r="W1967" s="36">
        <f>ADDRESS(V1970,$F$7+1,,,"discounts")</f>
        <v/>
      </c>
      <c r="X1967" s="36">
        <f>ROUND(IF(ISNA(IF($F$7=0,0,INDIRECT(W1970))),0,IF($F$7=0,0,INDIRECT(W1970))),0)</f>
        <v/>
      </c>
    </row>
    <row r="1968">
      <c r="B1968" s="86" t="n"/>
      <c r="C1968" s="22" t="n">
        <v>33583</v>
      </c>
      <c r="E1968" s="22" t="inlineStr">
        <is>
          <t>Свеча-ритуал против сплетен</t>
        </is>
      </c>
      <c r="F1968" s="105">
        <f>ROUNDUP(N1971-(N1971/100*X1971),0)</f>
        <v/>
      </c>
      <c r="H1968" s="22" t="inlineStr">
        <is>
          <t>Magic-Kniga</t>
        </is>
      </c>
      <c r="J1968" s="75" t="inlineStr">
        <is>
          <t>2100000335831</t>
        </is>
      </c>
      <c r="K1968" s="75" t="inlineStr">
        <is>
          <t>Свечи</t>
        </is>
      </c>
      <c r="L1968" s="22">
        <f>ROUND(100-(F1971/(M1971/100)),0)</f>
        <v/>
      </c>
      <c r="M1968" s="105" t="n">
        <v>666</v>
      </c>
      <c r="N1968" s="105" t="n">
        <v>580</v>
      </c>
      <c r="O1968" s="20" t="inlineStr">
        <is>
          <t>https://magic-kniga.ru/items/33583</t>
        </is>
      </c>
      <c r="Q1968" s="66" t="inlineStr">
        <is>
          <t>Мало</t>
        </is>
      </c>
      <c r="R1968" s="20" t="n">
        <v>1</v>
      </c>
      <c r="V1968" s="36">
        <f>MATCH(R1971,discounts!A:A)</f>
        <v/>
      </c>
      <c r="W1968" s="36">
        <f>ADDRESS(V1971,$F$7+1,,,"discounts")</f>
        <v/>
      </c>
      <c r="X1968" s="36">
        <f>ROUND(IF(ISNA(IF($F$7=0,0,INDIRECT(W1971))),0,IF($F$7=0,0,INDIRECT(W1971))),0)</f>
        <v/>
      </c>
    </row>
    <row r="1969">
      <c r="B1969" s="86" t="n"/>
      <c r="C1969" s="22" t="n">
        <v>33587</v>
      </c>
      <c r="E1969" s="22" t="inlineStr">
        <is>
          <t>Оранжевые часовые свечи 5 шт</t>
        </is>
      </c>
      <c r="F1969" s="105">
        <f>ROUNDUP(N1972-(N1972/100*X1972),0)</f>
        <v/>
      </c>
      <c r="H1969" s="22" t="inlineStr">
        <is>
          <t>Magic-Kniga</t>
        </is>
      </c>
      <c r="J1969" s="75" t="inlineStr">
        <is>
          <t>2100000335879</t>
        </is>
      </c>
      <c r="K1969" s="75" t="inlineStr">
        <is>
          <t>Свечи</t>
        </is>
      </c>
      <c r="L1969" s="22">
        <f>ROUND(100-(F1972/(M1972/100)),0)</f>
        <v/>
      </c>
      <c r="M1969" s="105" t="n">
        <v>68</v>
      </c>
      <c r="N1969" s="105" t="n">
        <v>60</v>
      </c>
      <c r="O1969" s="20" t="inlineStr">
        <is>
          <t>https://magic-kniga.ru/items/33587</t>
        </is>
      </c>
      <c r="Q1969" s="66" t="inlineStr">
        <is>
          <t>Много</t>
        </is>
      </c>
      <c r="R1969" s="20" t="n">
        <v>1</v>
      </c>
      <c r="V1969" s="36">
        <f>MATCH(R1972,discounts!A:A)</f>
        <v/>
      </c>
      <c r="W1969" s="36">
        <f>ADDRESS(V1972,$F$7+1,,,"discounts")</f>
        <v/>
      </c>
      <c r="X1969" s="36">
        <f>ROUND(IF(ISNA(IF($F$7=0,0,INDIRECT(W1972))),0,IF($F$7=0,0,INDIRECT(W1972))),0)</f>
        <v/>
      </c>
    </row>
    <row r="1970">
      <c r="B1970" s="86" t="n"/>
      <c r="C1970" s="22" t="n">
        <v>33588</v>
      </c>
      <c r="E1970" s="22" t="inlineStr">
        <is>
          <t>Желтые часовые свечи 5 шт</t>
        </is>
      </c>
      <c r="F1970" s="105">
        <f>ROUNDUP(N1973-(N1973/100*X1973),0)</f>
        <v/>
      </c>
      <c r="H1970" s="22" t="inlineStr">
        <is>
          <t>Magic-Kniga</t>
        </is>
      </c>
      <c r="J1970" s="75" t="inlineStr">
        <is>
          <t>2100000335886</t>
        </is>
      </c>
      <c r="K1970" s="75" t="inlineStr">
        <is>
          <t>Свечи</t>
        </is>
      </c>
      <c r="L1970" s="22">
        <f>ROUND(100-(F1973/(M1973/100)),0)</f>
        <v/>
      </c>
      <c r="M1970" s="105" t="n">
        <v>72</v>
      </c>
      <c r="N1970" s="105" t="n">
        <v>63</v>
      </c>
      <c r="O1970" s="20" t="inlineStr">
        <is>
          <t>https://magic-kniga.ru/items/33588</t>
        </is>
      </c>
      <c r="Q1970" s="66" t="inlineStr">
        <is>
          <t>Больше 10</t>
        </is>
      </c>
      <c r="R1970" s="20" t="n">
        <v>1</v>
      </c>
      <c r="V1970" s="36">
        <f>MATCH(R1973,discounts!A:A)</f>
        <v/>
      </c>
      <c r="W1970" s="36">
        <f>ADDRESS(V1973,$F$7+1,,,"discounts")</f>
        <v/>
      </c>
      <c r="X1970" s="36">
        <f>ROUND(IF(ISNA(IF($F$7=0,0,INDIRECT(W1973))),0,IF($F$7=0,0,INDIRECT(W1973))),0)</f>
        <v/>
      </c>
    </row>
    <row r="1971">
      <c r="B1971" s="86" t="n"/>
      <c r="C1971" s="22" t="n">
        <v>33590</v>
      </c>
      <c r="E1971" s="22" t="inlineStr">
        <is>
          <t>Голубые часовые свечи 5 шт</t>
        </is>
      </c>
      <c r="F1971" s="105">
        <f>ROUNDUP(N1974-(N1974/100*X1974),0)</f>
        <v/>
      </c>
      <c r="H1971" s="22" t="inlineStr">
        <is>
          <t>Magic-Kniga</t>
        </is>
      </c>
      <c r="J1971" s="75" t="inlineStr">
        <is>
          <t>2100000335909</t>
        </is>
      </c>
      <c r="K1971" s="75" t="inlineStr">
        <is>
          <t>Свечи</t>
        </is>
      </c>
      <c r="L1971" s="22">
        <f>ROUND(100-(F1974/(M1974/100)),0)</f>
        <v/>
      </c>
      <c r="M1971" s="105" t="n">
        <v>68</v>
      </c>
      <c r="N1971" s="105" t="n">
        <v>60</v>
      </c>
      <c r="O1971" s="20" t="inlineStr">
        <is>
          <t>https://magic-kniga.ru/items/33590</t>
        </is>
      </c>
      <c r="Q1971" s="66" t="inlineStr">
        <is>
          <t>Много</t>
        </is>
      </c>
      <c r="R1971" s="20" t="n">
        <v>1</v>
      </c>
      <c r="V1971" s="36">
        <f>MATCH(R1974,discounts!A:A)</f>
        <v/>
      </c>
      <c r="W1971" s="36">
        <f>ADDRESS(V1974,$F$7+1,,,"discounts")</f>
        <v/>
      </c>
      <c r="X1971" s="36">
        <f>ROUND(IF(ISNA(IF($F$7=0,0,INDIRECT(W1974))),0,IF($F$7=0,0,INDIRECT(W1974))),0)</f>
        <v/>
      </c>
    </row>
    <row r="1972">
      <c r="B1972" s="86" t="n"/>
      <c r="C1972" s="22" t="n">
        <v>33591</v>
      </c>
      <c r="E1972" s="22" t="inlineStr">
        <is>
          <t>Синие часовые свечи 5 шт</t>
        </is>
      </c>
      <c r="F1972" s="105">
        <f>ROUNDUP(N1975-(N1975/100*X1975),0)</f>
        <v/>
      </c>
      <c r="H1972" s="22" t="inlineStr">
        <is>
          <t>Magic-Kniga</t>
        </is>
      </c>
      <c r="J1972" s="75" t="inlineStr">
        <is>
          <t>2100000335916</t>
        </is>
      </c>
      <c r="K1972" s="75" t="inlineStr">
        <is>
          <t>Свечи</t>
        </is>
      </c>
      <c r="L1972" s="22">
        <f>ROUND(100-(F1975/(M1975/100)),0)</f>
        <v/>
      </c>
      <c r="M1972" s="105" t="n">
        <v>75</v>
      </c>
      <c r="N1972" s="105" t="n">
        <v>66</v>
      </c>
      <c r="O1972" s="20" t="inlineStr">
        <is>
          <t>https://magic-kniga.ru/items/33591</t>
        </is>
      </c>
      <c r="P1972" s="22" t="n">
        <v>234</v>
      </c>
      <c r="Q1972" s="66" t="inlineStr">
        <is>
          <t>Много</t>
        </is>
      </c>
      <c r="R1972" s="20" t="n">
        <v>1</v>
      </c>
      <c r="V1972" s="36">
        <f>MATCH(R1975,discounts!A:A)</f>
        <v/>
      </c>
      <c r="W1972" s="36">
        <f>ADDRESS(V1975,$F$7+1,,,"discounts")</f>
        <v/>
      </c>
      <c r="X1972" s="36">
        <f>ROUND(IF(ISNA(IF($F$7=0,0,INDIRECT(W1975))),0,IF($F$7=0,0,INDIRECT(W1975))),0)</f>
        <v/>
      </c>
    </row>
    <row r="1973">
      <c r="B1973" s="86" t="n"/>
      <c r="C1973" s="22" t="n">
        <v>33593</v>
      </c>
      <c r="E1973" s="22" t="inlineStr">
        <is>
          <t>Белые часовые свечи 5 шт</t>
        </is>
      </c>
      <c r="F1973" s="105">
        <f>ROUNDUP(N1976-(N1976/100*X1976),0)</f>
        <v/>
      </c>
      <c r="H1973" s="22" t="inlineStr">
        <is>
          <t>Magic-Kniga</t>
        </is>
      </c>
      <c r="J1973" s="75" t="inlineStr">
        <is>
          <t>2100000335930</t>
        </is>
      </c>
      <c r="K1973" s="75" t="inlineStr">
        <is>
          <t>Свечи</t>
        </is>
      </c>
      <c r="L1973" s="22">
        <f>ROUND(100-(F1976/(M1976/100)),0)</f>
        <v/>
      </c>
      <c r="M1973" s="105" t="n">
        <v>72</v>
      </c>
      <c r="N1973" s="105" t="n">
        <v>63</v>
      </c>
      <c r="O1973" s="20" t="inlineStr">
        <is>
          <t>https://magic-kniga.ru/items/33593</t>
        </is>
      </c>
      <c r="Q1973" s="66" t="inlineStr">
        <is>
          <t>Много</t>
        </is>
      </c>
      <c r="R1973" s="20" t="n">
        <v>1</v>
      </c>
      <c r="V1973" s="36">
        <f>MATCH(R1976,discounts!A:A)</f>
        <v/>
      </c>
      <c r="W1973" s="36">
        <f>ADDRESS(V1976,$F$7+1,,,"discounts")</f>
        <v/>
      </c>
      <c r="X1973" s="36">
        <f>ROUND(IF(ISNA(IF($F$7=0,0,INDIRECT(W1976))),0,IF($F$7=0,0,INDIRECT(W1976))),0)</f>
        <v/>
      </c>
    </row>
    <row r="1974">
      <c r="B1974" s="86" t="n"/>
      <c r="C1974" s="22" t="n">
        <v>36103</v>
      </c>
      <c r="E1974" s="22" t="inlineStr">
        <is>
          <t>Свеча заговорная На знание СИНЯЯ</t>
        </is>
      </c>
      <c r="F1974" s="105">
        <f>ROUNDUP(N1977-(N1977/100*X1977),0)</f>
        <v/>
      </c>
      <c r="H1974" s="22" t="inlineStr">
        <is>
          <t>СвечМаг</t>
        </is>
      </c>
      <c r="J1974" s="75" t="inlineStr">
        <is>
          <t>2100000361038</t>
        </is>
      </c>
      <c r="K1974" s="75" t="inlineStr">
        <is>
          <t>Свечи</t>
        </is>
      </c>
      <c r="L1974" s="22">
        <f>ROUND(100-(F1977/(M1977/100)),0)</f>
        <v/>
      </c>
      <c r="M1974" s="105" t="n">
        <v>549</v>
      </c>
      <c r="N1974" s="105" t="n">
        <v>478</v>
      </c>
      <c r="O1974" s="20" t="inlineStr">
        <is>
          <t>https://magic-kniga.ru/items/36103</t>
        </is>
      </c>
      <c r="Q1974" s="66" t="inlineStr">
        <is>
          <t>Мало</t>
        </is>
      </c>
      <c r="R1974" s="20" t="n">
        <v>7</v>
      </c>
      <c r="V1974" s="36">
        <f>MATCH(R1977,discounts!A:A)</f>
        <v/>
      </c>
      <c r="W1974" s="36">
        <f>ADDRESS(V1977,$F$7+1,,,"discounts")</f>
        <v/>
      </c>
      <c r="X1974" s="36">
        <f>ROUND(IF(ISNA(IF($F$7=0,0,INDIRECT(W1977))),0,IF($F$7=0,0,INDIRECT(W1977))),0)</f>
        <v/>
      </c>
    </row>
    <row r="1975" ht="20.25" customHeight="1">
      <c r="B1975" s="87" t="inlineStr">
        <is>
          <t>Камни</t>
        </is>
      </c>
    </row>
    <row r="1976" ht="15" customHeight="1">
      <c r="B1976" s="88" t="inlineStr">
        <is>
          <t>Магия камней</t>
        </is>
      </c>
    </row>
    <row r="1977">
      <c r="B1977" s="86" t="n"/>
      <c r="C1977" s="22" t="n">
        <v>33238</v>
      </c>
      <c r="E1977" s="22" t="inlineStr">
        <is>
          <t>Нитка с камнями лунный камень</t>
        </is>
      </c>
      <c r="F1977" s="105">
        <f>ROUNDUP(N1980-(N1980/100*X1980),0)</f>
        <v/>
      </c>
      <c r="H1977" s="22" t="inlineStr">
        <is>
          <t>Синг Лал</t>
        </is>
      </c>
      <c r="J1977" s="75" t="inlineStr">
        <is>
          <t>2100000332380</t>
        </is>
      </c>
      <c r="K1977" s="75" t="inlineStr">
        <is>
          <t>Камни</t>
        </is>
      </c>
      <c r="L1977" s="22">
        <f>ROUND(100-(F1980/(M1980/100)),0)</f>
        <v/>
      </c>
      <c r="M1977" s="105" t="n">
        <v>491</v>
      </c>
      <c r="N1977" s="105" t="n">
        <v>428</v>
      </c>
      <c r="O1977" s="20" t="inlineStr">
        <is>
          <t>https://magic-kniga.ru/items/33238</t>
        </is>
      </c>
      <c r="Q1977" s="66" t="inlineStr">
        <is>
          <t>Мало</t>
        </is>
      </c>
      <c r="R1977" s="20" t="n">
        <v>11</v>
      </c>
      <c r="V1977" s="36">
        <f>MATCH(R1980,discounts!A:A)</f>
        <v/>
      </c>
      <c r="W1977" s="36">
        <f>ADDRESS(V1980,$F$7+1,,,"discounts")</f>
        <v/>
      </c>
      <c r="X1977" s="36">
        <f>ROUND(IF(ISNA(IF($F$7=0,0,INDIRECT(W1980))),0,IF($F$7=0,0,INDIRECT(W1980))),0)</f>
        <v/>
      </c>
    </row>
    <row r="1978">
      <c r="B1978" s="86" t="n"/>
      <c r="C1978" s="22" t="n">
        <v>33239</v>
      </c>
      <c r="E1978" s="22" t="inlineStr">
        <is>
          <t>Браслет из камня. Цитрин</t>
        </is>
      </c>
      <c r="F1978" s="105">
        <f>ROUNDUP(N1981-(N1981/100*X1981),0)</f>
        <v/>
      </c>
      <c r="H1978" s="22" t="inlineStr">
        <is>
          <t>Синг Лал</t>
        </is>
      </c>
      <c r="J1978" s="75" t="inlineStr">
        <is>
          <t>2100000332397</t>
        </is>
      </c>
      <c r="K1978" s="75" t="inlineStr">
        <is>
          <t>Камни</t>
        </is>
      </c>
      <c r="L1978" s="22">
        <f>ROUND(100-(F1981/(M1981/100)),0)</f>
        <v/>
      </c>
      <c r="M1978" s="105" t="n">
        <v>491</v>
      </c>
      <c r="N1978" s="105" t="n">
        <v>428</v>
      </c>
      <c r="O1978" s="20" t="inlineStr">
        <is>
          <t>https://magic-kniga.ru/items/33239</t>
        </is>
      </c>
      <c r="Q1978" s="66" t="inlineStr">
        <is>
          <t>Мало</t>
        </is>
      </c>
      <c r="R1978" s="20" t="n">
        <v>13</v>
      </c>
      <c r="V1978" s="36">
        <f>MATCH(R1981,discounts!A:A)</f>
        <v/>
      </c>
      <c r="W1978" s="36">
        <f>ADDRESS(V1981,$F$7+1,,,"discounts")</f>
        <v/>
      </c>
      <c r="X1978" s="36">
        <f>ROUND(IF(ISNA(IF($F$7=0,0,INDIRECT(W1981))),0,IF($F$7=0,0,INDIRECT(W1981))),0)</f>
        <v/>
      </c>
    </row>
    <row r="1979">
      <c r="B1979" s="86" t="n"/>
      <c r="C1979" s="22" t="n">
        <v>33241</v>
      </c>
      <c r="E1979" s="22" t="inlineStr">
        <is>
          <t>Браслет с камнем, Аметист</t>
        </is>
      </c>
      <c r="F1979" s="105">
        <f>ROUNDUP(N1982-(N1982/100*X1982),0)</f>
        <v/>
      </c>
      <c r="H1979" s="22" t="inlineStr">
        <is>
          <t>Синг Лал</t>
        </is>
      </c>
      <c r="J1979" s="75" t="inlineStr">
        <is>
          <t>2100000332410</t>
        </is>
      </c>
      <c r="K1979" s="75" t="inlineStr">
        <is>
          <t>Камни</t>
        </is>
      </c>
      <c r="L1979" s="22">
        <f>ROUND(100-(F1982/(M1982/100)),0)</f>
        <v/>
      </c>
      <c r="M1979" s="105" t="n">
        <v>491</v>
      </c>
      <c r="N1979" s="105" t="n">
        <v>428</v>
      </c>
      <c r="O1979" s="20" t="inlineStr">
        <is>
          <t>https://magic-kniga.ru/items/33241</t>
        </is>
      </c>
      <c r="Q1979" s="66" t="inlineStr">
        <is>
          <t>Мало</t>
        </is>
      </c>
      <c r="R1979" s="20" t="n">
        <v>13</v>
      </c>
      <c r="V1979" s="36">
        <f>MATCH(R1982,discounts!A:A)</f>
        <v/>
      </c>
      <c r="W1979" s="36">
        <f>ADDRESS(V1982,$F$7+1,,,"discounts")</f>
        <v/>
      </c>
      <c r="X1979" s="36">
        <f>ROUND(IF(ISNA(IF($F$7=0,0,INDIRECT(W1982))),0,IF($F$7=0,0,INDIRECT(W1982))),0)</f>
        <v/>
      </c>
    </row>
    <row r="1980">
      <c r="B1980" s="86" t="n"/>
      <c r="C1980" s="22" t="n">
        <v>33242</v>
      </c>
      <c r="E1980" s="22" t="inlineStr">
        <is>
          <t>Кулон с необработанным камнем малый. Цитрин</t>
        </is>
      </c>
      <c r="F1980" s="105">
        <f>ROUNDUP(N1983-(N1983/100*X1983),0)</f>
        <v/>
      </c>
      <c r="H1980" s="22" t="inlineStr">
        <is>
          <t>Синг Лал</t>
        </is>
      </c>
      <c r="J1980" s="75" t="inlineStr">
        <is>
          <t>2100000332427</t>
        </is>
      </c>
      <c r="K1980" s="75" t="inlineStr">
        <is>
          <t>Камни</t>
        </is>
      </c>
      <c r="L1980" s="22">
        <f>ROUND(100-(F1983/(M1983/100)),0)</f>
        <v/>
      </c>
      <c r="M1980" s="105" t="n">
        <v>491</v>
      </c>
      <c r="N1980" s="105" t="n">
        <v>428</v>
      </c>
      <c r="O1980" s="20" t="inlineStr">
        <is>
          <t>https://magic-kniga.ru/items/33242</t>
        </is>
      </c>
      <c r="Q1980" s="66" t="inlineStr">
        <is>
          <t>Мало</t>
        </is>
      </c>
      <c r="R1980" s="20" t="n">
        <v>13</v>
      </c>
      <c r="V1980" s="36">
        <f>MATCH(R1983,discounts!A:A)</f>
        <v/>
      </c>
      <c r="W1980" s="36">
        <f>ADDRESS(V1983,$F$7+1,,,"discounts")</f>
        <v/>
      </c>
      <c r="X1980" s="36">
        <f>ROUND(IF(ISNA(IF($F$7=0,0,INDIRECT(W1983))),0,IF($F$7=0,0,INDIRECT(W1983))),0)</f>
        <v/>
      </c>
    </row>
    <row r="1981">
      <c r="B1981" s="86" t="n"/>
      <c r="C1981" s="22" t="n">
        <v>33585</v>
      </c>
      <c r="E1981" s="22" t="inlineStr">
        <is>
          <t>Алтарный камень Агат розовый</t>
        </is>
      </c>
      <c r="F1981" s="105">
        <f>ROUNDUP(N1984-(N1984/100*X1984),0)</f>
        <v/>
      </c>
      <c r="H1981" s="22" t="inlineStr">
        <is>
          <t>Magic-Kniga</t>
        </is>
      </c>
      <c r="J1981" s="75" t="inlineStr">
        <is>
          <t>2100000335855</t>
        </is>
      </c>
      <c r="K1981" s="75" t="inlineStr">
        <is>
          <t>Камни</t>
        </is>
      </c>
      <c r="L1981" s="22">
        <f>ROUND(100-(F1984/(M1984/100)),0)</f>
        <v/>
      </c>
      <c r="M1981" s="105" t="n">
        <v>50</v>
      </c>
      <c r="N1981" s="105" t="n">
        <v>44</v>
      </c>
      <c r="O1981" s="20" t="inlineStr">
        <is>
          <t>https://magic-kniga.ru/items/33585</t>
        </is>
      </c>
      <c r="Q1981" s="66" t="inlineStr">
        <is>
          <t>Мало</t>
        </is>
      </c>
      <c r="R1981" s="20" t="n">
        <v>1</v>
      </c>
      <c r="V1981" s="36">
        <f>MATCH(R1984,discounts!A:A)</f>
        <v/>
      </c>
      <c r="W1981" s="36">
        <f>ADDRESS(V1984,$F$7+1,,,"discounts")</f>
        <v/>
      </c>
      <c r="X1981" s="36">
        <f>ROUND(IF(ISNA(IF($F$7=0,0,INDIRECT(W1984))),0,IF($F$7=0,0,INDIRECT(W1984))),0)</f>
        <v/>
      </c>
    </row>
    <row r="1982">
      <c r="B1982" s="86" t="n"/>
      <c r="C1982" s="22" t="n">
        <v>30581</v>
      </c>
      <c r="E1982" s="22" t="inlineStr">
        <is>
          <t>Колокольчик желтый. Брелок</t>
        </is>
      </c>
      <c r="F1982" s="105">
        <f>ROUNDUP(N1985-(N1985/100*X1985),0)</f>
        <v/>
      </c>
      <c r="H1982" s="22" t="inlineStr">
        <is>
          <t>Синг Лал</t>
        </is>
      </c>
      <c r="J1982" s="75" t="inlineStr">
        <is>
          <t>2100000305810</t>
        </is>
      </c>
      <c r="K1982" s="75" t="inlineStr">
        <is>
          <t>Камни</t>
        </is>
      </c>
      <c r="L1982" s="22">
        <f>ROUND(100-(F1985/(M1985/100)),0)</f>
        <v/>
      </c>
      <c r="M1982" s="105" t="n">
        <v>98</v>
      </c>
      <c r="N1982" s="105" t="n">
        <v>86</v>
      </c>
      <c r="O1982" s="20" t="inlineStr">
        <is>
          <t>https://magic-kniga.ru/items/30581</t>
        </is>
      </c>
      <c r="Q1982" s="66" t="inlineStr">
        <is>
          <t>Мало</t>
        </is>
      </c>
      <c r="R1982" s="20" t="n">
        <v>13</v>
      </c>
      <c r="V1982" s="36">
        <f>MATCH(R1985,discounts!A:A)</f>
        <v/>
      </c>
      <c r="W1982" s="36">
        <f>ADDRESS(V1985,$F$7+1,,,"discounts")</f>
        <v/>
      </c>
      <c r="X1982" s="36">
        <f>ROUND(IF(ISNA(IF($F$7=0,0,INDIRECT(W1985))),0,IF($F$7=0,0,INDIRECT(W1985))),0)</f>
        <v/>
      </c>
    </row>
    <row r="1983">
      <c r="B1983" s="86" t="n"/>
      <c r="C1983" s="22" t="n">
        <v>30585</v>
      </c>
      <c r="E1983" s="22" t="inlineStr">
        <is>
          <t>Оникс зеленый. Брелок</t>
        </is>
      </c>
      <c r="F1983" s="105">
        <f>ROUNDUP(N1986-(N1986/100*X1986),0)</f>
        <v/>
      </c>
      <c r="H1983" s="22" t="inlineStr">
        <is>
          <t>Синг Лал</t>
        </is>
      </c>
      <c r="J1983" s="75" t="inlineStr">
        <is>
          <t>2100000305858</t>
        </is>
      </c>
      <c r="K1983" s="75" t="inlineStr">
        <is>
          <t>Камни</t>
        </is>
      </c>
      <c r="L1983" s="22">
        <f>ROUND(100-(F1986/(M1986/100)),0)</f>
        <v/>
      </c>
      <c r="M1983" s="105" t="n">
        <v>170</v>
      </c>
      <c r="N1983" s="105" t="n">
        <v>148</v>
      </c>
      <c r="O1983" s="20" t="inlineStr">
        <is>
          <t>https://magic-kniga.ru/items/30585</t>
        </is>
      </c>
      <c r="Q1983" s="66" t="inlineStr">
        <is>
          <t>Мало</t>
        </is>
      </c>
      <c r="R1983" s="20" t="n">
        <v>13</v>
      </c>
      <c r="V1983" s="36">
        <f>MATCH(R1986,discounts!A:A)</f>
        <v/>
      </c>
      <c r="W1983" s="36">
        <f>ADDRESS(V1986,$F$7+1,,,"discounts")</f>
        <v/>
      </c>
      <c r="X1983" s="36">
        <f>ROUND(IF(ISNA(IF($F$7=0,0,INDIRECT(W1986))),0,IF($F$7=0,0,INDIRECT(W1986))),0)</f>
        <v/>
      </c>
    </row>
    <row r="1984">
      <c r="B1984" s="86" t="n"/>
      <c r="C1984" s="22" t="n">
        <v>30586</v>
      </c>
      <c r="E1984" s="22" t="inlineStr">
        <is>
          <t>Оникс коричневый. Брелок</t>
        </is>
      </c>
      <c r="F1984" s="105">
        <f>ROUNDUP(N1987-(N1987/100*X1987),0)</f>
        <v/>
      </c>
      <c r="H1984" s="22" t="inlineStr">
        <is>
          <t>Синг Лал</t>
        </is>
      </c>
      <c r="J1984" s="75" t="inlineStr">
        <is>
          <t>2100000305865</t>
        </is>
      </c>
      <c r="K1984" s="75" t="inlineStr">
        <is>
          <t>Камни</t>
        </is>
      </c>
      <c r="L1984" s="22">
        <f>ROUND(100-(F1987/(M1987/100)),0)</f>
        <v/>
      </c>
      <c r="M1984" s="105" t="n">
        <v>79</v>
      </c>
      <c r="N1984" s="105" t="n">
        <v>69</v>
      </c>
      <c r="O1984" s="20" t="inlineStr">
        <is>
          <t>https://magic-kniga.ru/items/30586</t>
        </is>
      </c>
      <c r="Q1984" s="66" t="inlineStr">
        <is>
          <t>Мало</t>
        </is>
      </c>
      <c r="R1984" s="20" t="n">
        <v>13</v>
      </c>
      <c r="V1984" s="36">
        <f>MATCH(R1987,discounts!A:A)</f>
        <v/>
      </c>
      <c r="W1984" s="36">
        <f>ADDRESS(V1987,$F$7+1,,,"discounts")</f>
        <v/>
      </c>
      <c r="X1984" s="36">
        <f>ROUND(IF(ISNA(IF($F$7=0,0,INDIRECT(W1987))),0,IF($F$7=0,0,INDIRECT(W1987))),0)</f>
        <v/>
      </c>
    </row>
    <row r="1985">
      <c r="B1985" s="86" t="n"/>
      <c r="C1985" s="22" t="n">
        <v>30589</v>
      </c>
      <c r="E1985" s="22" t="inlineStr">
        <is>
          <t>Яшма красная. Брелок</t>
        </is>
      </c>
      <c r="F1985" s="105">
        <f>ROUNDUP(N1988-(N1988/100*X1988),0)</f>
        <v/>
      </c>
      <c r="H1985" s="22" t="inlineStr">
        <is>
          <t>Синг Лал</t>
        </is>
      </c>
      <c r="J1985" s="75" t="inlineStr">
        <is>
          <t>2100000305896</t>
        </is>
      </c>
      <c r="K1985" s="75" t="inlineStr">
        <is>
          <t>Камни</t>
        </is>
      </c>
      <c r="L1985" s="22">
        <f>ROUND(100-(F1988/(M1988/100)),0)</f>
        <v/>
      </c>
      <c r="M1985" s="105" t="n">
        <v>170</v>
      </c>
      <c r="N1985" s="105" t="n">
        <v>148</v>
      </c>
      <c r="O1985" s="20" t="inlineStr">
        <is>
          <t>https://magic-kniga.ru/items/30589</t>
        </is>
      </c>
      <c r="Q1985" s="66" t="inlineStr">
        <is>
          <t>Мало</t>
        </is>
      </c>
      <c r="R1985" s="20" t="n">
        <v>13</v>
      </c>
      <c r="V1985" s="36">
        <f>MATCH(R1988,discounts!A:A)</f>
        <v/>
      </c>
      <c r="W1985" s="36">
        <f>ADDRESS(V1988,$F$7+1,,,"discounts")</f>
        <v/>
      </c>
      <c r="X1985" s="36">
        <f>ROUND(IF(ISNA(IF($F$7=0,0,INDIRECT(W1988))),0,IF($F$7=0,0,INDIRECT(W1988))),0)</f>
        <v/>
      </c>
    </row>
    <row r="1986">
      <c r="B1986" s="86" t="n"/>
      <c r="C1986" s="22" t="n">
        <v>30591</v>
      </c>
      <c r="E1986" s="22" t="inlineStr">
        <is>
          <t>Яшма зеленая. Брелок</t>
        </is>
      </c>
      <c r="F1986" s="105">
        <f>ROUNDUP(N1989-(N1989/100*X1989),0)</f>
        <v/>
      </c>
      <c r="H1986" s="22" t="inlineStr">
        <is>
          <t>Синг Лал</t>
        </is>
      </c>
      <c r="J1986" s="75" t="inlineStr">
        <is>
          <t>2100000305919</t>
        </is>
      </c>
      <c r="K1986" s="75" t="inlineStr">
        <is>
          <t>Камни</t>
        </is>
      </c>
      <c r="L1986" s="22">
        <f>ROUND(100-(F1989/(M1989/100)),0)</f>
        <v/>
      </c>
      <c r="M1986" s="105" t="n">
        <v>170</v>
      </c>
      <c r="N1986" s="105" t="n">
        <v>148</v>
      </c>
      <c r="O1986" s="20" t="inlineStr">
        <is>
          <t>https://magic-kniga.ru/items/30591</t>
        </is>
      </c>
      <c r="Q1986" s="66" t="inlineStr">
        <is>
          <t>Мало</t>
        </is>
      </c>
      <c r="R1986" s="20" t="n">
        <v>11</v>
      </c>
      <c r="V1986" s="36">
        <f>MATCH(R1989,discounts!A:A)</f>
        <v/>
      </c>
      <c r="W1986" s="36">
        <f>ADDRESS(V1989,$F$7+1,,,"discounts")</f>
        <v/>
      </c>
      <c r="X1986" s="36">
        <f>ROUND(IF(ISNA(IF($F$7=0,0,INDIRECT(W1989))),0,IF($F$7=0,0,INDIRECT(W1989))),0)</f>
        <v/>
      </c>
    </row>
    <row r="1987">
      <c r="B1987" s="86" t="n"/>
      <c r="C1987" s="22" t="n">
        <v>30594</v>
      </c>
      <c r="E1987" s="22" t="inlineStr">
        <is>
          <t>Обсидиан армянский. Брелок</t>
        </is>
      </c>
      <c r="F1987" s="105">
        <f>ROUNDUP(N1990-(N1990/100*X1990),0)</f>
        <v/>
      </c>
      <c r="H1987" s="22" t="inlineStr">
        <is>
          <t>Синг Лал</t>
        </is>
      </c>
      <c r="J1987" s="75" t="inlineStr">
        <is>
          <t>2100000305940</t>
        </is>
      </c>
      <c r="K1987" s="75" t="inlineStr">
        <is>
          <t>Камни</t>
        </is>
      </c>
      <c r="L1987" s="22">
        <f>ROUND(100-(F1990/(M1990/100)),0)</f>
        <v/>
      </c>
      <c r="M1987" s="105" t="n">
        <v>61</v>
      </c>
      <c r="N1987" s="105" t="n">
        <v>54</v>
      </c>
      <c r="O1987" s="20" t="inlineStr">
        <is>
          <t>https://magic-kniga.ru/items/30594</t>
        </is>
      </c>
      <c r="Q1987" s="66" t="inlineStr">
        <is>
          <t>Больше 10</t>
        </is>
      </c>
      <c r="R1987" s="20" t="n">
        <v>11</v>
      </c>
      <c r="V1987" s="36">
        <f>MATCH(R1990,discounts!A:A)</f>
        <v/>
      </c>
      <c r="W1987" s="36">
        <f>ADDRESS(V1990,$F$7+1,,,"discounts")</f>
        <v/>
      </c>
      <c r="X1987" s="36">
        <f>ROUND(IF(ISNA(IF($F$7=0,0,INDIRECT(W1990))),0,IF($F$7=0,0,INDIRECT(W1990))),0)</f>
        <v/>
      </c>
    </row>
    <row r="1988">
      <c r="B1988" s="86" t="n"/>
      <c r="C1988" s="22" t="n">
        <v>30595</v>
      </c>
      <c r="E1988" s="22" t="inlineStr">
        <is>
          <t>Коралл розовый. Брелок</t>
        </is>
      </c>
      <c r="F1988" s="105">
        <f>ROUNDUP(N1991-(N1991/100*X1991),0)</f>
        <v/>
      </c>
      <c r="H1988" s="22" t="inlineStr">
        <is>
          <t>Синг Лал</t>
        </is>
      </c>
      <c r="J1988" s="75" t="inlineStr">
        <is>
          <t>2100000305957</t>
        </is>
      </c>
      <c r="K1988" s="75" t="inlineStr">
        <is>
          <t>Камни</t>
        </is>
      </c>
      <c r="L1988" s="22">
        <f>ROUND(100-(F1991/(M1991/100)),0)</f>
        <v/>
      </c>
      <c r="M1988" s="105" t="n">
        <v>61</v>
      </c>
      <c r="N1988" s="105" t="n">
        <v>54</v>
      </c>
      <c r="O1988" s="20" t="inlineStr">
        <is>
          <t>https://magic-kniga.ru/items/30595</t>
        </is>
      </c>
      <c r="Q1988" s="66" t="inlineStr">
        <is>
          <t>Мало</t>
        </is>
      </c>
      <c r="R1988" s="20" t="n">
        <v>11</v>
      </c>
      <c r="V1988" s="36">
        <f>MATCH(R1991,discounts!A:A)</f>
        <v/>
      </c>
      <c r="W1988" s="36">
        <f>ADDRESS(V1991,$F$7+1,,,"discounts")</f>
        <v/>
      </c>
      <c r="X1988" s="36">
        <f>ROUND(IF(ISNA(IF($F$7=0,0,INDIRECT(W1991))),0,IF($F$7=0,0,INDIRECT(W1991))),0)</f>
        <v/>
      </c>
    </row>
    <row r="1989">
      <c r="B1989" s="86" t="n"/>
      <c r="C1989" s="22" t="n">
        <v>30682</v>
      </c>
      <c r="E1989" s="22" t="inlineStr">
        <is>
          <t>Браслет из камня. Лунный камень</t>
        </is>
      </c>
      <c r="F1989" s="105">
        <f>ROUNDUP(N1992-(N1992/100*X1992),0)</f>
        <v/>
      </c>
      <c r="H1989" s="22" t="inlineStr">
        <is>
          <t>Синг Лал</t>
        </is>
      </c>
      <c r="J1989" s="75" t="inlineStr">
        <is>
          <t>2100000306824</t>
        </is>
      </c>
      <c r="K1989" s="75" t="inlineStr">
        <is>
          <t>Камни</t>
        </is>
      </c>
      <c r="L1989" s="22">
        <f>ROUND(100-(F1992/(M1992/100)),0)</f>
        <v/>
      </c>
      <c r="M1989" s="105" t="n">
        <v>562</v>
      </c>
      <c r="N1989" s="105" t="n">
        <v>489</v>
      </c>
      <c r="O1989" s="20" t="inlineStr">
        <is>
          <t>https://magic-kniga.ru/items/30682</t>
        </is>
      </c>
      <c r="Q1989" s="66" t="inlineStr">
        <is>
          <t>Мало</t>
        </is>
      </c>
      <c r="R1989" s="20" t="n">
        <v>11</v>
      </c>
      <c r="V1989" s="36">
        <f>MATCH(R1992,discounts!A:A)</f>
        <v/>
      </c>
      <c r="W1989" s="36">
        <f>ADDRESS(V1992,$F$7+1,,,"discounts")</f>
        <v/>
      </c>
      <c r="X1989" s="36">
        <f>ROUND(IF(ISNA(IF($F$7=0,0,INDIRECT(W1992))),0,IF($F$7=0,0,INDIRECT(W1992))),0)</f>
        <v/>
      </c>
    </row>
    <row r="1990">
      <c r="B1990" s="86" t="n"/>
      <c r="C1990" s="22" t="n">
        <v>30689</v>
      </c>
      <c r="E1990" s="22" t="inlineStr">
        <is>
          <t>Кольцо безразмерное с камнем. Авантюрин красный</t>
        </is>
      </c>
      <c r="F1990" s="105">
        <f>ROUNDUP(N1993-(N1993/100*X1993),0)</f>
        <v/>
      </c>
      <c r="H1990" s="22" t="inlineStr">
        <is>
          <t>Синг Лал</t>
        </is>
      </c>
      <c r="J1990" s="75" t="inlineStr">
        <is>
          <t>2100000306893</t>
        </is>
      </c>
      <c r="K1990" s="75" t="inlineStr">
        <is>
          <t>Камни</t>
        </is>
      </c>
      <c r="L1990" s="22">
        <f>ROUND(100-(F1993/(M1993/100)),0)</f>
        <v/>
      </c>
      <c r="M1990" s="105" t="n">
        <v>304</v>
      </c>
      <c r="N1990" s="105" t="n">
        <v>265</v>
      </c>
      <c r="O1990" s="20" t="inlineStr">
        <is>
          <t>https://magic-kniga.ru/items/30689</t>
        </is>
      </c>
      <c r="Q1990" s="66" t="inlineStr">
        <is>
          <t>Мало</t>
        </is>
      </c>
      <c r="R1990" s="20" t="n">
        <v>11</v>
      </c>
      <c r="V1990" s="36">
        <f>MATCH(R1993,discounts!A:A)</f>
        <v/>
      </c>
      <c r="W1990" s="36">
        <f>ADDRESS(V1993,$F$7+1,,,"discounts")</f>
        <v/>
      </c>
      <c r="X1990" s="36">
        <f>ROUND(IF(ISNA(IF($F$7=0,0,INDIRECT(W1993))),0,IF($F$7=0,0,INDIRECT(W1993))),0)</f>
        <v/>
      </c>
    </row>
    <row r="1991">
      <c r="B1991" s="86" t="n"/>
      <c r="C1991" s="22" t="n">
        <v>30704</v>
      </c>
      <c r="E1991" s="22" t="inlineStr">
        <is>
          <t>Бусы из камня 23 см. Нефрит</t>
        </is>
      </c>
      <c r="F1991" s="105">
        <f>ROUNDUP(N1994-(N1994/100*X1994),0)</f>
        <v/>
      </c>
      <c r="H1991" s="22" t="inlineStr">
        <is>
          <t>Синг Лал</t>
        </is>
      </c>
      <c r="J1991" s="75" t="inlineStr">
        <is>
          <t>2100000307043</t>
        </is>
      </c>
      <c r="K1991" s="75" t="inlineStr">
        <is>
          <t>Камни</t>
        </is>
      </c>
      <c r="L1991" s="22">
        <f>ROUND(100-(F1994/(M1994/100)),0)</f>
        <v/>
      </c>
      <c r="M1991" s="105" t="n">
        <v>562</v>
      </c>
      <c r="N1991" s="105" t="n">
        <v>489</v>
      </c>
      <c r="O1991" s="20" t="inlineStr">
        <is>
          <t>https://magic-kniga.ru/items/30704</t>
        </is>
      </c>
      <c r="Q1991" s="66" t="inlineStr">
        <is>
          <t>Мало</t>
        </is>
      </c>
      <c r="R1991" s="20" t="n">
        <v>11</v>
      </c>
      <c r="V1991" s="36">
        <f>MATCH(R1994,discounts!A:A)</f>
        <v/>
      </c>
      <c r="W1991" s="36">
        <f>ADDRESS(V1994,$F$7+1,,,"discounts")</f>
        <v/>
      </c>
      <c r="X1991" s="36">
        <f>ROUND(IF(ISNA(IF($F$7=0,0,INDIRECT(W1994))),0,IF($F$7=0,0,INDIRECT(W1994))),0)</f>
        <v/>
      </c>
    </row>
    <row r="1992">
      <c r="B1992" s="86" t="n"/>
      <c r="C1992" s="22" t="n">
        <v>30706</v>
      </c>
      <c r="E1992" s="22" t="inlineStr">
        <is>
          <t>Бусы из камня 23 см. Коралл</t>
        </is>
      </c>
      <c r="F1992" s="105">
        <f>ROUNDUP(N1995-(N1995/100*X1995),0)</f>
        <v/>
      </c>
      <c r="H1992" s="22" t="inlineStr">
        <is>
          <t>Синг Лал</t>
        </is>
      </c>
      <c r="J1992" s="75" t="inlineStr">
        <is>
          <t>2100000307067</t>
        </is>
      </c>
      <c r="K1992" s="75" t="inlineStr">
        <is>
          <t>Камни</t>
        </is>
      </c>
      <c r="L1992" s="22">
        <f>ROUND(100-(F1995/(M1995/100)),0)</f>
        <v/>
      </c>
      <c r="M1992" s="105" t="n">
        <v>333</v>
      </c>
      <c r="N1992" s="105" t="n">
        <v>290</v>
      </c>
      <c r="O1992" s="20" t="inlineStr">
        <is>
          <t>https://magic-kniga.ru/items/30706</t>
        </is>
      </c>
      <c r="Q1992" s="66" t="inlineStr">
        <is>
          <t>Мало</t>
        </is>
      </c>
      <c r="R1992" s="20" t="n">
        <v>11</v>
      </c>
      <c r="V1992" s="36">
        <f>MATCH(R1995,discounts!A:A)</f>
        <v/>
      </c>
      <c r="W1992" s="36">
        <f>ADDRESS(V1995,$F$7+1,,,"discounts")</f>
        <v/>
      </c>
      <c r="X1992" s="36">
        <f>ROUND(IF(ISNA(IF($F$7=0,0,INDIRECT(W1995))),0,IF($F$7=0,0,INDIRECT(W1995))),0)</f>
        <v/>
      </c>
    </row>
    <row r="1993">
      <c r="B1993" s="86" t="n"/>
      <c r="C1993" s="22" t="n">
        <v>30707</v>
      </c>
      <c r="E1993" s="22" t="inlineStr">
        <is>
          <t>Бусы из камня 23 см. Лунный камень</t>
        </is>
      </c>
      <c r="F1993" s="105">
        <f>ROUNDUP(N1996-(N1996/100*X1996),0)</f>
        <v/>
      </c>
      <c r="H1993" s="22" t="inlineStr">
        <is>
          <t>Синг Лал</t>
        </is>
      </c>
      <c r="J1993" s="75" t="inlineStr">
        <is>
          <t>2100000307074</t>
        </is>
      </c>
      <c r="K1993" s="75" t="inlineStr">
        <is>
          <t>Камни</t>
        </is>
      </c>
      <c r="L1993" s="22">
        <f>ROUND(100-(F1996/(M1996/100)),0)</f>
        <v/>
      </c>
      <c r="M1993" s="105" t="n">
        <v>421</v>
      </c>
      <c r="N1993" s="105" t="n">
        <v>367</v>
      </c>
      <c r="O1993" s="20" t="inlineStr">
        <is>
          <t>https://magic-kniga.ru/items/30707</t>
        </is>
      </c>
      <c r="Q1993" s="66" t="inlineStr">
        <is>
          <t>Мало</t>
        </is>
      </c>
      <c r="R1993" s="20" t="n">
        <v>11</v>
      </c>
      <c r="V1993" s="36">
        <f>MATCH(R1996,discounts!A:A)</f>
        <v/>
      </c>
      <c r="W1993" s="36">
        <f>ADDRESS(V1996,$F$7+1,,,"discounts")</f>
        <v/>
      </c>
      <c r="X1993" s="36">
        <f>ROUND(IF(ISNA(IF($F$7=0,0,INDIRECT(W1996))),0,IF($F$7=0,0,INDIRECT(W1996))),0)</f>
        <v/>
      </c>
    </row>
    <row r="1994">
      <c r="B1994" s="86" t="n"/>
      <c r="C1994" s="22" t="n">
        <v>30709</v>
      </c>
      <c r="E1994" s="22" t="inlineStr">
        <is>
          <t>Бусы из камня 23 см. Бирюза</t>
        </is>
      </c>
      <c r="F1994" s="105">
        <f>ROUNDUP(N1997-(N1997/100*X1997),0)</f>
        <v/>
      </c>
      <c r="H1994" s="22" t="inlineStr">
        <is>
          <t>Синг Лал</t>
        </is>
      </c>
      <c r="J1994" s="75" t="inlineStr">
        <is>
          <t>2100000307098</t>
        </is>
      </c>
      <c r="K1994" s="75" t="inlineStr">
        <is>
          <t>Камни</t>
        </is>
      </c>
      <c r="L1994" s="22">
        <f>ROUND(100-(F1997/(M1997/100)),0)</f>
        <v/>
      </c>
      <c r="M1994" s="105" t="n">
        <v>343</v>
      </c>
      <c r="N1994" s="105" t="n">
        <v>299</v>
      </c>
      <c r="O1994" s="20" t="inlineStr">
        <is>
          <t>https://magic-kniga.ru/items/30709</t>
        </is>
      </c>
      <c r="Q1994" s="66" t="inlineStr">
        <is>
          <t>Мало</t>
        </is>
      </c>
      <c r="R1994" s="20" t="n">
        <v>11</v>
      </c>
      <c r="V1994" s="36">
        <f>MATCH(R1997,discounts!A:A)</f>
        <v/>
      </c>
      <c r="W1994" s="36">
        <f>ADDRESS(V1997,$F$7+1,,,"discounts")</f>
        <v/>
      </c>
      <c r="X1994" s="36">
        <f>ROUND(IF(ISNA(IF($F$7=0,0,INDIRECT(W1997))),0,IF($F$7=0,0,INDIRECT(W1997))),0)</f>
        <v/>
      </c>
    </row>
    <row r="1995">
      <c r="B1995" s="86" t="n"/>
      <c r="C1995" s="22" t="n">
        <v>30713</v>
      </c>
      <c r="E1995" s="22" t="inlineStr">
        <is>
          <t>Кулон маленький из камня. Кахолонг</t>
        </is>
      </c>
      <c r="F1995" s="105">
        <f>ROUNDUP(N1998-(N1998/100*X1998),0)</f>
        <v/>
      </c>
      <c r="H1995" s="22" t="inlineStr">
        <is>
          <t>Синг Лал</t>
        </is>
      </c>
      <c r="J1995" s="75" t="inlineStr">
        <is>
          <t>2100000307135</t>
        </is>
      </c>
      <c r="K1995" s="75" t="inlineStr">
        <is>
          <t>Камни</t>
        </is>
      </c>
      <c r="L1995" s="22">
        <f>ROUND(100-(F1998/(M1998/100)),0)</f>
        <v/>
      </c>
      <c r="M1995" s="105" t="n">
        <v>153</v>
      </c>
      <c r="N1995" s="105" t="n">
        <v>134</v>
      </c>
      <c r="O1995" s="20" t="inlineStr">
        <is>
          <t>https://magic-kniga.ru/items/30713</t>
        </is>
      </c>
      <c r="Q1995" s="66" t="inlineStr">
        <is>
          <t>Мало</t>
        </is>
      </c>
      <c r="R1995" s="20" t="n">
        <v>13</v>
      </c>
      <c r="V1995" s="36">
        <f>MATCH(R1998,discounts!A:A)</f>
        <v/>
      </c>
      <c r="W1995" s="36">
        <f>ADDRESS(V1998,$F$7+1,,,"discounts")</f>
        <v/>
      </c>
      <c r="X1995" s="36">
        <f>ROUND(IF(ISNA(IF($F$7=0,0,INDIRECT(W1998))),0,IF($F$7=0,0,INDIRECT(W1998))),0)</f>
        <v/>
      </c>
    </row>
    <row r="1996">
      <c r="B1996" s="86" t="n"/>
      <c r="C1996" s="22" t="n">
        <v>30715</v>
      </c>
      <c r="E1996" s="22" t="inlineStr">
        <is>
          <t>Кулон маленький из камня. Бирюза</t>
        </is>
      </c>
      <c r="F1996" s="105">
        <f>ROUNDUP(N1999-(N1999/100*X1999),0)</f>
        <v/>
      </c>
      <c r="H1996" s="22" t="inlineStr">
        <is>
          <t>Синг Лал</t>
        </is>
      </c>
      <c r="J1996" s="75" t="inlineStr">
        <is>
          <t>2100000307159</t>
        </is>
      </c>
      <c r="K1996" s="75" t="inlineStr">
        <is>
          <t>Камни</t>
        </is>
      </c>
      <c r="L1996" s="22">
        <f>ROUND(100-(F1999/(M1999/100)),0)</f>
        <v/>
      </c>
      <c r="M1996" s="105" t="n">
        <v>153</v>
      </c>
      <c r="N1996" s="105" t="n">
        <v>134</v>
      </c>
      <c r="O1996" s="20" t="inlineStr">
        <is>
          <t>https://magic-kniga.ru/items/30715</t>
        </is>
      </c>
      <c r="Q1996" s="66" t="inlineStr">
        <is>
          <t>Мало</t>
        </is>
      </c>
      <c r="R1996" s="20" t="n">
        <v>11</v>
      </c>
      <c r="V1996" s="36">
        <f>MATCH(R1999,discounts!A:A)</f>
        <v/>
      </c>
      <c r="W1996" s="36">
        <f>ADDRESS(V1999,$F$7+1,,,"discounts")</f>
        <v/>
      </c>
      <c r="X1996" s="36">
        <f>ROUND(IF(ISNA(IF($F$7=0,0,INDIRECT(W1999))),0,IF($F$7=0,0,INDIRECT(W1999))),0)</f>
        <v/>
      </c>
    </row>
    <row r="1997">
      <c r="B1997" s="86" t="n"/>
      <c r="C1997" s="22" t="n">
        <v>30716</v>
      </c>
      <c r="E1997" s="22" t="inlineStr">
        <is>
          <t>Кулон маленький из камня. Малахит</t>
        </is>
      </c>
      <c r="F1997" s="105">
        <f>ROUNDUP(N2000-(N2000/100*X2000),0)</f>
        <v/>
      </c>
      <c r="H1997" s="22" t="inlineStr">
        <is>
          <t>Синг Лал</t>
        </is>
      </c>
      <c r="J1997" s="75" t="inlineStr">
        <is>
          <t>2100000307166</t>
        </is>
      </c>
      <c r="K1997" s="75" t="inlineStr">
        <is>
          <t>Камни</t>
        </is>
      </c>
      <c r="L1997" s="22">
        <f>ROUND(100-(F2000/(M2000/100)),0)</f>
        <v/>
      </c>
      <c r="M1997" s="105" t="n">
        <v>153</v>
      </c>
      <c r="N1997" s="105" t="n">
        <v>134</v>
      </c>
      <c r="O1997" s="20" t="inlineStr">
        <is>
          <t>https://magic-kniga.ru/items/30716</t>
        </is>
      </c>
      <c r="Q1997" s="66" t="inlineStr">
        <is>
          <t>Мало</t>
        </is>
      </c>
      <c r="R1997" s="20" t="n">
        <v>13</v>
      </c>
      <c r="V1997" s="36">
        <f>MATCH(R2000,discounts!A:A)</f>
        <v/>
      </c>
      <c r="W1997" s="36">
        <f>ADDRESS(V2000,$F$7+1,,,"discounts")</f>
        <v/>
      </c>
      <c r="X1997" s="36">
        <f>ROUND(IF(ISNA(IF($F$7=0,0,INDIRECT(W2000))),0,IF($F$7=0,0,INDIRECT(W2000))),0)</f>
        <v/>
      </c>
    </row>
    <row r="1998">
      <c r="B1998" s="86" t="n"/>
      <c r="C1998" s="22" t="n">
        <v>30718</v>
      </c>
      <c r="E1998" s="22" t="inlineStr">
        <is>
          <t>Кулон маленький из камня. Аметист</t>
        </is>
      </c>
      <c r="F1998" s="105">
        <f>ROUNDUP(N2001-(N2001/100*X2001),0)</f>
        <v/>
      </c>
      <c r="H1998" s="22" t="inlineStr">
        <is>
          <t>Синг Лал</t>
        </is>
      </c>
      <c r="J1998" s="75" t="inlineStr">
        <is>
          <t>2100000307180</t>
        </is>
      </c>
      <c r="K1998" s="75" t="inlineStr">
        <is>
          <t>Камни</t>
        </is>
      </c>
      <c r="L1998" s="22">
        <f>ROUND(100-(F2001/(M2001/100)),0)</f>
        <v/>
      </c>
      <c r="M1998" s="105" t="n">
        <v>153</v>
      </c>
      <c r="N1998" s="105" t="n">
        <v>134</v>
      </c>
      <c r="O1998" s="20" t="inlineStr">
        <is>
          <t>https://magic-kniga.ru/items/30718</t>
        </is>
      </c>
      <c r="Q1998" s="66" t="inlineStr">
        <is>
          <t>Мало</t>
        </is>
      </c>
      <c r="R1998" s="20" t="n">
        <v>13</v>
      </c>
      <c r="V1998" s="36">
        <f>MATCH(R2001,discounts!A:A)</f>
        <v/>
      </c>
      <c r="W1998" s="36">
        <f>ADDRESS(V2001,$F$7+1,,,"discounts")</f>
        <v/>
      </c>
      <c r="X1998" s="36">
        <f>ROUND(IF(ISNA(IF($F$7=0,0,INDIRECT(W2001))),0,IF($F$7=0,0,INDIRECT(W2001))),0)</f>
        <v/>
      </c>
    </row>
    <row r="1999">
      <c r="B1999" s="86" t="n"/>
      <c r="C1999" s="22" t="n">
        <v>30721</v>
      </c>
      <c r="E1999" s="22" t="inlineStr">
        <is>
          <t>Кулон маленький из камня. Лунный камень</t>
        </is>
      </c>
      <c r="F1999" s="105">
        <f>ROUNDUP(N2002-(N2002/100*X2002),0)</f>
        <v/>
      </c>
      <c r="H1999" s="22" t="inlineStr">
        <is>
          <t>Синг Лал</t>
        </is>
      </c>
      <c r="J1999" s="75" t="inlineStr">
        <is>
          <t>2100000307210</t>
        </is>
      </c>
      <c r="K1999" s="75" t="inlineStr">
        <is>
          <t>Камни</t>
        </is>
      </c>
      <c r="L1999" s="22">
        <f>ROUND(100-(F2002/(M2002/100)),0)</f>
        <v/>
      </c>
      <c r="M1999" s="105" t="n">
        <v>153</v>
      </c>
      <c r="N1999" s="105" t="n">
        <v>134</v>
      </c>
      <c r="O1999" s="20" t="inlineStr">
        <is>
          <t>https://magic-kniga.ru/items/30721</t>
        </is>
      </c>
      <c r="Q1999" s="66" t="inlineStr">
        <is>
          <t>Мало</t>
        </is>
      </c>
      <c r="R1999" s="20" t="n">
        <v>11</v>
      </c>
      <c r="V1999" s="36">
        <f>MATCH(R2002,discounts!A:A)</f>
        <v/>
      </c>
      <c r="W1999" s="36">
        <f>ADDRESS(V2002,$F$7+1,,,"discounts")</f>
        <v/>
      </c>
      <c r="X1999" s="36">
        <f>ROUND(IF(ISNA(IF($F$7=0,0,INDIRECT(W2002))),0,IF($F$7=0,0,INDIRECT(W2002))),0)</f>
        <v/>
      </c>
    </row>
    <row r="2000">
      <c r="B2000" s="86" t="n"/>
      <c r="C2000" s="22" t="n">
        <v>30722</v>
      </c>
      <c r="E2000" s="22" t="inlineStr">
        <is>
          <t>Кулон маленький из камня. Авантюрин красный</t>
        </is>
      </c>
      <c r="F2000" s="105">
        <f>ROUNDUP(N2003-(N2003/100*X2003),0)</f>
        <v/>
      </c>
      <c r="H2000" s="22" t="inlineStr">
        <is>
          <t>Синг Лал</t>
        </is>
      </c>
      <c r="J2000" s="75" t="inlineStr">
        <is>
          <t>2100000307227</t>
        </is>
      </c>
      <c r="K2000" s="75" t="inlineStr">
        <is>
          <t>Камни</t>
        </is>
      </c>
      <c r="L2000" s="22">
        <f>ROUND(100-(F2003/(M2003/100)),0)</f>
        <v/>
      </c>
      <c r="M2000" s="105" t="n">
        <v>153</v>
      </c>
      <c r="N2000" s="105" t="n">
        <v>134</v>
      </c>
      <c r="O2000" s="20" t="inlineStr">
        <is>
          <t>https://magic-kniga.ru/items/30722</t>
        </is>
      </c>
      <c r="Q2000" s="66" t="inlineStr">
        <is>
          <t>Мало</t>
        </is>
      </c>
      <c r="R2000" s="20" t="n">
        <v>13</v>
      </c>
      <c r="V2000" s="36">
        <f>MATCH(R2003,discounts!A:A)</f>
        <v/>
      </c>
      <c r="W2000" s="36">
        <f>ADDRESS(V2003,$F$7+1,,,"discounts")</f>
        <v/>
      </c>
      <c r="X2000" s="36">
        <f>ROUND(IF(ISNA(IF($F$7=0,0,INDIRECT(W2003))),0,IF($F$7=0,0,INDIRECT(W2003))),0)</f>
        <v/>
      </c>
    </row>
    <row r="2001">
      <c r="B2001" s="86" t="n"/>
      <c r="C2001" s="22" t="n">
        <v>30739</v>
      </c>
      <c r="E2001" s="22" t="inlineStr">
        <is>
          <t>Кулон сердце из камня. Сердолик</t>
        </is>
      </c>
      <c r="F2001" s="105">
        <f>ROUNDUP(N2004-(N2004/100*X2004),0)</f>
        <v/>
      </c>
      <c r="H2001" s="22" t="inlineStr">
        <is>
          <t>Синг Лал</t>
        </is>
      </c>
      <c r="J2001" s="75" t="inlineStr">
        <is>
          <t>2100000307395</t>
        </is>
      </c>
      <c r="K2001" s="75" t="inlineStr">
        <is>
          <t>Камни</t>
        </is>
      </c>
      <c r="L2001" s="22">
        <f>ROUND(100-(F2004/(M2004/100)),0)</f>
        <v/>
      </c>
      <c r="M2001" s="105" t="n">
        <v>304</v>
      </c>
      <c r="N2001" s="105" t="n">
        <v>265</v>
      </c>
      <c r="O2001" s="20" t="inlineStr">
        <is>
          <t>https://magic-kniga.ru/items/30739</t>
        </is>
      </c>
      <c r="Q2001" s="66" t="inlineStr">
        <is>
          <t>Мало</t>
        </is>
      </c>
      <c r="R2001" s="20" t="n">
        <v>11</v>
      </c>
      <c r="V2001" s="36">
        <f>MATCH(R2004,discounts!A:A)</f>
        <v/>
      </c>
      <c r="W2001" s="36">
        <f>ADDRESS(V2004,$F$7+1,,,"discounts")</f>
        <v/>
      </c>
      <c r="X2001" s="36">
        <f>ROUND(IF(ISNA(IF($F$7=0,0,INDIRECT(W2004))),0,IF($F$7=0,0,INDIRECT(W2004))),0)</f>
        <v/>
      </c>
    </row>
    <row r="2002">
      <c r="B2002" s="86" t="n"/>
      <c r="C2002" s="22" t="n">
        <v>30740</v>
      </c>
      <c r="E2002" s="22" t="inlineStr">
        <is>
          <t>Кулон Сердце из камня. Горный хрусталь</t>
        </is>
      </c>
      <c r="F2002" s="105">
        <f>ROUNDUP(N2005-(N2005/100*X2005),0)</f>
        <v/>
      </c>
      <c r="H2002" s="22" t="inlineStr">
        <is>
          <t>Синг Лал</t>
        </is>
      </c>
      <c r="J2002" s="75" t="inlineStr">
        <is>
          <t>2100000307401</t>
        </is>
      </c>
      <c r="K2002" s="75" t="inlineStr">
        <is>
          <t>Камни</t>
        </is>
      </c>
      <c r="L2002" s="22">
        <f>ROUND(100-(F2005/(M2005/100)),0)</f>
        <v/>
      </c>
      <c r="M2002" s="105" t="n">
        <v>304</v>
      </c>
      <c r="N2002" s="105" t="n">
        <v>265</v>
      </c>
      <c r="O2002" s="20" t="inlineStr">
        <is>
          <t>https://magic-kniga.ru/items/30740</t>
        </is>
      </c>
      <c r="Q2002" s="66" t="inlineStr">
        <is>
          <t>Мало</t>
        </is>
      </c>
      <c r="R2002" s="20" t="n">
        <v>13</v>
      </c>
      <c r="V2002" s="36">
        <f>MATCH(R2005,discounts!A:A)</f>
        <v/>
      </c>
      <c r="W2002" s="36">
        <f>ADDRESS(V2005,$F$7+1,,,"discounts")</f>
        <v/>
      </c>
      <c r="X2002" s="36">
        <f>ROUND(IF(ISNA(IF($F$7=0,0,INDIRECT(W2005))),0,IF($F$7=0,0,INDIRECT(W2005))),0)</f>
        <v/>
      </c>
    </row>
    <row r="2003">
      <c r="B2003" s="86" t="n"/>
      <c r="C2003" s="22" t="n">
        <v>30741</v>
      </c>
      <c r="E2003" s="22" t="inlineStr">
        <is>
          <t>Кулон Сердце из камня. Авантюрин красный</t>
        </is>
      </c>
      <c r="F2003" s="105">
        <f>ROUNDUP(N2006-(N2006/100*X2006),0)</f>
        <v/>
      </c>
      <c r="H2003" s="22" t="inlineStr">
        <is>
          <t>Синг Лал</t>
        </is>
      </c>
      <c r="J2003" s="75" t="inlineStr">
        <is>
          <t>2100000307418</t>
        </is>
      </c>
      <c r="K2003" s="75" t="inlineStr">
        <is>
          <t>Камни</t>
        </is>
      </c>
      <c r="L2003" s="22">
        <f>ROUND(100-(F2006/(M2006/100)),0)</f>
        <v/>
      </c>
      <c r="M2003" s="105" t="n">
        <v>304</v>
      </c>
      <c r="N2003" s="105" t="n">
        <v>265</v>
      </c>
      <c r="O2003" s="20" t="inlineStr">
        <is>
          <t>https://magic-kniga.ru/items/30741</t>
        </is>
      </c>
      <c r="Q2003" s="66" t="inlineStr">
        <is>
          <t>Мало</t>
        </is>
      </c>
      <c r="R2003" s="20" t="n">
        <v>13</v>
      </c>
      <c r="V2003" s="36">
        <f>MATCH(R2006,discounts!A:A)</f>
        <v/>
      </c>
      <c r="W2003" s="36">
        <f>ADDRESS(V2006,$F$7+1,,,"discounts")</f>
        <v/>
      </c>
      <c r="X2003" s="36">
        <f>ROUND(IF(ISNA(IF($F$7=0,0,INDIRECT(W2006))),0,IF($F$7=0,0,INDIRECT(W2006))),0)</f>
        <v/>
      </c>
    </row>
    <row r="2004">
      <c r="B2004" s="86" t="n"/>
      <c r="C2004" s="22" t="n">
        <v>30742</v>
      </c>
      <c r="E2004" s="22" t="inlineStr">
        <is>
          <t>Кулон Сердце из камня. Авантюрин синий</t>
        </is>
      </c>
      <c r="F2004" s="105">
        <f>ROUNDUP(N2007-(N2007/100*X2007),0)</f>
        <v/>
      </c>
      <c r="H2004" s="22" t="inlineStr">
        <is>
          <t>Синг Лал</t>
        </is>
      </c>
      <c r="J2004" s="75" t="inlineStr">
        <is>
          <t>2100000307425</t>
        </is>
      </c>
      <c r="K2004" s="75" t="inlineStr">
        <is>
          <t>Камни</t>
        </is>
      </c>
      <c r="L2004" s="22">
        <f>ROUND(100-(F2007/(M2007/100)),0)</f>
        <v/>
      </c>
      <c r="M2004" s="105" t="n">
        <v>304</v>
      </c>
      <c r="N2004" s="105" t="n">
        <v>265</v>
      </c>
      <c r="O2004" s="20" t="inlineStr">
        <is>
          <t>https://magic-kniga.ru/items/30742</t>
        </is>
      </c>
      <c r="Q2004" s="66" t="inlineStr">
        <is>
          <t>Мало</t>
        </is>
      </c>
      <c r="R2004" s="20" t="n">
        <v>13</v>
      </c>
      <c r="V2004" s="36">
        <f>MATCH(R2007,discounts!A:A)</f>
        <v/>
      </c>
      <c r="W2004" s="36">
        <f>ADDRESS(V2007,$F$7+1,,,"discounts")</f>
        <v/>
      </c>
      <c r="X2004" s="36">
        <f>ROUND(IF(ISNA(IF($F$7=0,0,INDIRECT(W2007))),0,IF($F$7=0,0,INDIRECT(W2007))),0)</f>
        <v/>
      </c>
    </row>
    <row r="2005">
      <c r="B2005" s="86" t="n"/>
      <c r="C2005" s="22" t="n">
        <v>30752</v>
      </c>
      <c r="E2005" s="22" t="inlineStr">
        <is>
          <t>Бусы из камня 23 см. Змеевик</t>
        </is>
      </c>
      <c r="F2005" s="105">
        <f>ROUNDUP(N2008-(N2008/100*X2008),0)</f>
        <v/>
      </c>
      <c r="H2005" s="22" t="inlineStr">
        <is>
          <t>Синг Лал</t>
        </is>
      </c>
      <c r="J2005" s="75" t="inlineStr">
        <is>
          <t>2100000307524</t>
        </is>
      </c>
      <c r="K2005" s="75" t="inlineStr">
        <is>
          <t>Камни</t>
        </is>
      </c>
      <c r="L2005" s="22">
        <f>ROUND(100-(F2008/(M2008/100)),0)</f>
        <v/>
      </c>
      <c r="M2005" s="105" t="n">
        <v>562</v>
      </c>
      <c r="N2005" s="105" t="n">
        <v>489</v>
      </c>
      <c r="O2005" s="20" t="inlineStr">
        <is>
          <t>https://magic-kniga.ru/items/30752</t>
        </is>
      </c>
      <c r="Q2005" s="66" t="inlineStr">
        <is>
          <t>Мало</t>
        </is>
      </c>
      <c r="R2005" s="20" t="n">
        <v>11</v>
      </c>
      <c r="V2005" s="36">
        <f>MATCH(R2008,discounts!A:A)</f>
        <v/>
      </c>
      <c r="W2005" s="36">
        <f>ADDRESS(V2008,$F$7+1,,,"discounts")</f>
        <v/>
      </c>
      <c r="X2005" s="36">
        <f>ROUND(IF(ISNA(IF($F$7=0,0,INDIRECT(W2008))),0,IF($F$7=0,0,INDIRECT(W2008))),0)</f>
        <v/>
      </c>
    </row>
    <row r="2006">
      <c r="B2006" s="86" t="n"/>
      <c r="C2006" s="22" t="n">
        <v>30753</v>
      </c>
      <c r="E2006" s="22" t="inlineStr">
        <is>
          <t>Кулон маленький из камня. Розовый кварц</t>
        </is>
      </c>
      <c r="F2006" s="105">
        <f>ROUNDUP(N2009-(N2009/100*X2009),0)</f>
        <v/>
      </c>
      <c r="H2006" s="22" t="inlineStr">
        <is>
          <t>Синг Лал</t>
        </is>
      </c>
      <c r="J2006" s="75" t="inlineStr">
        <is>
          <t>2100000307531</t>
        </is>
      </c>
      <c r="K2006" s="75" t="inlineStr">
        <is>
          <t>Камни</t>
        </is>
      </c>
      <c r="L2006" s="22">
        <f>ROUND(100-(F2009/(M2009/100)),0)</f>
        <v/>
      </c>
      <c r="M2006" s="105" t="n">
        <v>131</v>
      </c>
      <c r="N2006" s="105" t="n">
        <v>114</v>
      </c>
      <c r="O2006" s="20" t="inlineStr">
        <is>
          <t>https://magic-kniga.ru/items/30753</t>
        </is>
      </c>
      <c r="Q2006" s="66" t="inlineStr">
        <is>
          <t>Мало</t>
        </is>
      </c>
      <c r="R2006" s="20" t="n">
        <v>11</v>
      </c>
      <c r="V2006" s="36">
        <f>MATCH(R2009,discounts!A:A)</f>
        <v/>
      </c>
      <c r="W2006" s="36">
        <f>ADDRESS(V2009,$F$7+1,,,"discounts")</f>
        <v/>
      </c>
      <c r="X2006" s="36">
        <f>ROUND(IF(ISNA(IF($F$7=0,0,INDIRECT(W2009))),0,IF($F$7=0,0,INDIRECT(W2009))),0)</f>
        <v/>
      </c>
    </row>
    <row r="2007">
      <c r="B2007" s="86" t="n"/>
      <c r="C2007" s="22" t="n">
        <v>30798</v>
      </c>
      <c r="E2007" s="22" t="inlineStr">
        <is>
          <t>Браслет из камня большой. Лазурит</t>
        </is>
      </c>
      <c r="F2007" s="105">
        <f>ROUNDUP(N2010-(N2010/100*X2010),0)</f>
        <v/>
      </c>
      <c r="H2007" s="22" t="inlineStr">
        <is>
          <t>Синг Лал</t>
        </is>
      </c>
      <c r="J2007" s="75" t="inlineStr">
        <is>
          <t>2100000307982</t>
        </is>
      </c>
      <c r="K2007" s="75" t="inlineStr">
        <is>
          <t>Камни</t>
        </is>
      </c>
      <c r="L2007" s="22">
        <f>ROUND(100-(F2010/(M2010/100)),0)</f>
        <v/>
      </c>
      <c r="M2007" s="105" t="n">
        <v>675</v>
      </c>
      <c r="N2007" s="105" t="n">
        <v>588</v>
      </c>
      <c r="O2007" s="20" t="inlineStr">
        <is>
          <t>https://magic-kniga.ru/items/30798</t>
        </is>
      </c>
      <c r="Q2007" s="66" t="inlineStr">
        <is>
          <t>Мало</t>
        </is>
      </c>
      <c r="R2007" s="20" t="n">
        <v>13</v>
      </c>
      <c r="V2007" s="36">
        <f>MATCH(R2010,discounts!A:A)</f>
        <v/>
      </c>
      <c r="W2007" s="36">
        <f>ADDRESS(V2010,$F$7+1,,,"discounts")</f>
        <v/>
      </c>
      <c r="X2007" s="36">
        <f>ROUND(IF(ISNA(IF($F$7=0,0,INDIRECT(W2010))),0,IF($F$7=0,0,INDIRECT(W2010))),0)</f>
        <v/>
      </c>
    </row>
    <row r="2008">
      <c r="B2008" s="86" t="n"/>
      <c r="C2008" s="22" t="n">
        <v>30799</v>
      </c>
      <c r="E2008" s="22" t="inlineStr">
        <is>
          <t>Браслет из камня большой граненый. Цитрин</t>
        </is>
      </c>
      <c r="F2008" s="105">
        <f>ROUNDUP(N2011-(N2011/100*X2011),0)</f>
        <v/>
      </c>
      <c r="H2008" s="22" t="inlineStr">
        <is>
          <t>Синг Лал</t>
        </is>
      </c>
      <c r="J2008" s="75" t="inlineStr">
        <is>
          <t>2100000307999</t>
        </is>
      </c>
      <c r="K2008" s="75" t="inlineStr">
        <is>
          <t>Камни</t>
        </is>
      </c>
      <c r="L2008" s="22">
        <f>ROUND(100-(F2011/(M2011/100)),0)</f>
        <v/>
      </c>
      <c r="M2008" s="105" t="n">
        <v>675</v>
      </c>
      <c r="N2008" s="105" t="n">
        <v>588</v>
      </c>
      <c r="O2008" s="20" t="inlineStr">
        <is>
          <t>https://magic-kniga.ru/items/30799</t>
        </is>
      </c>
      <c r="Q2008" s="66" t="inlineStr">
        <is>
          <t>Мало</t>
        </is>
      </c>
      <c r="R2008" s="20" t="n">
        <v>11</v>
      </c>
      <c r="V2008" s="36">
        <f>MATCH(R2011,discounts!A:A)</f>
        <v/>
      </c>
      <c r="W2008" s="36">
        <f>ADDRESS(V2011,$F$7+1,,,"discounts")</f>
        <v/>
      </c>
      <c r="X2008" s="36">
        <f>ROUND(IF(ISNA(IF($F$7=0,0,INDIRECT(W2011))),0,IF($F$7=0,0,INDIRECT(W2011))),0)</f>
        <v/>
      </c>
    </row>
    <row r="2009">
      <c r="B2009" s="86" t="n"/>
      <c r="C2009" s="22" t="n">
        <v>30808</v>
      </c>
      <c r="E2009" s="22" t="inlineStr">
        <is>
          <t>Кулон с необработанным камнем. Кварц розовый</t>
        </is>
      </c>
      <c r="F2009" s="105">
        <f>ROUNDUP(N2012-(N2012/100*X2012),0)</f>
        <v/>
      </c>
      <c r="H2009" s="22" t="inlineStr">
        <is>
          <t>Синг Лал</t>
        </is>
      </c>
      <c r="J2009" s="75" t="inlineStr">
        <is>
          <t>2100000308088</t>
        </is>
      </c>
      <c r="K2009" s="75" t="inlineStr">
        <is>
          <t>Камни</t>
        </is>
      </c>
      <c r="L2009" s="22">
        <f>ROUND(100-(F2012/(M2012/100)),0)</f>
        <v/>
      </c>
      <c r="M2009" s="105" t="n">
        <v>507</v>
      </c>
      <c r="N2009" s="105" t="n">
        <v>442</v>
      </c>
      <c r="O2009" s="20" t="inlineStr">
        <is>
          <t>https://magic-kniga.ru/items/30808</t>
        </is>
      </c>
      <c r="Q2009" s="66" t="inlineStr">
        <is>
          <t>Мало</t>
        </is>
      </c>
      <c r="R2009" s="20" t="n">
        <v>11</v>
      </c>
      <c r="V2009" s="36">
        <f>MATCH(R2012,discounts!A:A)</f>
        <v/>
      </c>
      <c r="W2009" s="36">
        <f>ADDRESS(V2012,$F$7+1,,,"discounts")</f>
        <v/>
      </c>
      <c r="X2009" s="36">
        <f>ROUND(IF(ISNA(IF($F$7=0,0,INDIRECT(W2012))),0,IF($F$7=0,0,INDIRECT(W2012))),0)</f>
        <v/>
      </c>
    </row>
    <row r="2010">
      <c r="B2010" s="86" t="n"/>
      <c r="C2010" s="22" t="n">
        <v>30813</v>
      </c>
      <c r="E2010" s="22" t="inlineStr">
        <is>
          <t>Камень алтарный необработанный. Лазурит</t>
        </is>
      </c>
      <c r="F2010" s="105">
        <f>ROUNDUP(N2013-(N2013/100*X2013),0)</f>
        <v/>
      </c>
      <c r="H2010" s="22" t="inlineStr">
        <is>
          <t>Синг Лал</t>
        </is>
      </c>
      <c r="J2010" s="75" t="inlineStr">
        <is>
          <t>2100000308132</t>
        </is>
      </c>
      <c r="K2010" s="75" t="inlineStr">
        <is>
          <t>Камни</t>
        </is>
      </c>
      <c r="L2010" s="22">
        <f>ROUND(100-(F2013/(M2013/100)),0)</f>
        <v/>
      </c>
      <c r="M2010" s="105" t="n">
        <v>254</v>
      </c>
      <c r="N2010" s="105" t="n">
        <v>221</v>
      </c>
      <c r="O2010" s="20" t="inlineStr">
        <is>
          <t>https://magic-kniga.ru/items/30813</t>
        </is>
      </c>
      <c r="Q2010" s="66" t="inlineStr">
        <is>
          <t>Мало</t>
        </is>
      </c>
      <c r="R2010" s="20" t="n">
        <v>11</v>
      </c>
      <c r="V2010" s="36">
        <f>MATCH(R2013,discounts!A:A)</f>
        <v/>
      </c>
      <c r="W2010" s="36">
        <f>ADDRESS(V2013,$F$7+1,,,"discounts")</f>
        <v/>
      </c>
      <c r="X2010" s="36">
        <f>ROUND(IF(ISNA(IF($F$7=0,0,INDIRECT(W2013))),0,IF($F$7=0,0,INDIRECT(W2013))),0)</f>
        <v/>
      </c>
    </row>
    <row r="2011">
      <c r="B2011" s="86" t="n"/>
      <c r="C2011" s="22" t="n">
        <v>30816</v>
      </c>
      <c r="E2011" s="22" t="inlineStr">
        <is>
          <t>Кулон дракон с камнем маленький. Обсидиан снежный</t>
        </is>
      </c>
      <c r="F2011" s="105">
        <f>ROUNDUP(N2014-(N2014/100*X2014),0)</f>
        <v/>
      </c>
      <c r="H2011" s="22" t="inlineStr">
        <is>
          <t>Синг Лал</t>
        </is>
      </c>
      <c r="J2011" s="75" t="inlineStr">
        <is>
          <t>2100000308163</t>
        </is>
      </c>
      <c r="K2011" s="75" t="inlineStr">
        <is>
          <t>Камни</t>
        </is>
      </c>
      <c r="L2011" s="22">
        <f>ROUND(100-(F2014/(M2014/100)),0)</f>
        <v/>
      </c>
      <c r="M2011" s="105" t="n">
        <v>304</v>
      </c>
      <c r="N2011" s="105" t="n">
        <v>265</v>
      </c>
      <c r="O2011" s="20" t="inlineStr">
        <is>
          <t>https://magic-kniga.ru/items/30816</t>
        </is>
      </c>
      <c r="Q2011" s="66" t="inlineStr">
        <is>
          <t>Мало</t>
        </is>
      </c>
      <c r="R2011" s="20" t="n">
        <v>11</v>
      </c>
      <c r="V2011" s="36">
        <f>MATCH(R2014,discounts!A:A)</f>
        <v/>
      </c>
      <c r="W2011" s="36">
        <f>ADDRESS(V2014,$F$7+1,,,"discounts")</f>
        <v/>
      </c>
      <c r="X2011" s="36">
        <f>ROUND(IF(ISNA(IF($F$7=0,0,INDIRECT(W2014))),0,IF($F$7=0,0,INDIRECT(W2014))),0)</f>
        <v/>
      </c>
    </row>
    <row r="2012">
      <c r="B2012" s="86" t="n"/>
      <c r="C2012" s="22" t="n">
        <v>30834</v>
      </c>
      <c r="E2012" s="22" t="inlineStr">
        <is>
          <t>Браслет из камня большой граненый. Тигровый глаз</t>
        </is>
      </c>
      <c r="F2012" s="105">
        <f>ROUNDUP(N2015-(N2015/100*X2015),0)</f>
        <v/>
      </c>
      <c r="H2012" s="22" t="inlineStr">
        <is>
          <t>Синг Лал</t>
        </is>
      </c>
      <c r="J2012" s="75" t="inlineStr">
        <is>
          <t>2100000308347</t>
        </is>
      </c>
      <c r="K2012" s="75" t="inlineStr">
        <is>
          <t>Камни</t>
        </is>
      </c>
      <c r="L2012" s="22">
        <f>ROUND(100-(F2015/(M2015/100)),0)</f>
        <v/>
      </c>
      <c r="M2012" s="105" t="n">
        <v>675</v>
      </c>
      <c r="N2012" s="105" t="n">
        <v>588</v>
      </c>
      <c r="O2012" s="20" t="inlineStr">
        <is>
          <t>https://magic-kniga.ru/items/30834</t>
        </is>
      </c>
      <c r="Q2012" s="66" t="inlineStr">
        <is>
          <t>Мало</t>
        </is>
      </c>
      <c r="R2012" s="20" t="n">
        <v>13</v>
      </c>
      <c r="V2012" s="36">
        <f>MATCH(R2015,discounts!A:A)</f>
        <v/>
      </c>
      <c r="W2012" s="36">
        <f>ADDRESS(V2015,$F$7+1,,,"discounts")</f>
        <v/>
      </c>
      <c r="X2012" s="36">
        <f>ROUND(IF(ISNA(IF($F$7=0,0,INDIRECT(W2015))),0,IF($F$7=0,0,INDIRECT(W2015))),0)</f>
        <v/>
      </c>
    </row>
    <row r="2013">
      <c r="B2013" s="86" t="n"/>
      <c r="C2013" s="22" t="n">
        <v>30838</v>
      </c>
      <c r="E2013" s="22" t="inlineStr">
        <is>
          <t>Браслет из камня большой граненый. Яшма красная</t>
        </is>
      </c>
      <c r="F2013" s="105">
        <f>ROUNDUP(N2016-(N2016/100*X2016),0)</f>
        <v/>
      </c>
      <c r="H2013" s="22" t="inlineStr">
        <is>
          <t>Синг Лал</t>
        </is>
      </c>
      <c r="J2013" s="75" t="inlineStr">
        <is>
          <t>2100000308385</t>
        </is>
      </c>
      <c r="K2013" s="75" t="inlineStr">
        <is>
          <t>Камни</t>
        </is>
      </c>
      <c r="L2013" s="22">
        <f>ROUND(100-(F2016/(M2016/100)),0)</f>
        <v/>
      </c>
      <c r="M2013" s="105" t="n">
        <v>675</v>
      </c>
      <c r="N2013" s="105" t="n">
        <v>588</v>
      </c>
      <c r="O2013" s="20" t="inlineStr">
        <is>
          <t>https://magic-kniga.ru/items/30838</t>
        </is>
      </c>
      <c r="Q2013" s="66" t="inlineStr">
        <is>
          <t>Мало</t>
        </is>
      </c>
      <c r="R2013" s="20" t="n">
        <v>11</v>
      </c>
      <c r="V2013" s="36">
        <f>MATCH(R2016,discounts!A:A)</f>
        <v/>
      </c>
      <c r="W2013" s="36">
        <f>ADDRESS(V2016,$F$7+1,,,"discounts")</f>
        <v/>
      </c>
      <c r="X2013" s="36">
        <f>ROUND(IF(ISNA(IF($F$7=0,0,INDIRECT(W2016))),0,IF($F$7=0,0,INDIRECT(W2016))),0)</f>
        <v/>
      </c>
    </row>
    <row r="2014">
      <c r="B2014" s="86" t="n"/>
      <c r="C2014" s="22" t="n">
        <v>30839</v>
      </c>
      <c r="E2014" s="22" t="inlineStr">
        <is>
          <t>Браслет из камня большой граненый. Сердолик</t>
        </is>
      </c>
      <c r="F2014" s="105">
        <f>ROUNDUP(N2017-(N2017/100*X2017),0)</f>
        <v/>
      </c>
      <c r="H2014" s="22" t="inlineStr">
        <is>
          <t>Синг Лал</t>
        </is>
      </c>
      <c r="J2014" s="75" t="inlineStr">
        <is>
          <t>2100000308392</t>
        </is>
      </c>
      <c r="K2014" s="75" t="inlineStr">
        <is>
          <t>Камни</t>
        </is>
      </c>
      <c r="L2014" s="22">
        <f>ROUND(100-(F2017/(M2017/100)),0)</f>
        <v/>
      </c>
      <c r="M2014" s="105" t="n">
        <v>675</v>
      </c>
      <c r="N2014" s="105" t="n">
        <v>588</v>
      </c>
      <c r="O2014" s="20" t="inlineStr">
        <is>
          <t>https://magic-kniga.ru/items/30839</t>
        </is>
      </c>
      <c r="Q2014" s="66" t="inlineStr">
        <is>
          <t>Мало</t>
        </is>
      </c>
      <c r="R2014" s="20" t="n">
        <v>11</v>
      </c>
      <c r="V2014" s="36">
        <f>MATCH(R2017,discounts!A:A)</f>
        <v/>
      </c>
      <c r="W2014" s="36">
        <f>ADDRESS(V2017,$F$7+1,,,"discounts")</f>
        <v/>
      </c>
      <c r="X2014" s="36">
        <f>ROUND(IF(ISNA(IF($F$7=0,0,INDIRECT(W2017))),0,IF($F$7=0,0,INDIRECT(W2017))),0)</f>
        <v/>
      </c>
    </row>
    <row r="2015">
      <c r="B2015" s="86" t="n"/>
      <c r="C2015" s="22" t="n">
        <v>30850</v>
      </c>
      <c r="E2015" s="22" t="inlineStr">
        <is>
          <t>Кулон маленький из камня капля. Цоизит</t>
        </is>
      </c>
      <c r="F2015" s="105">
        <f>ROUNDUP(N2018-(N2018/100*X2018),0)</f>
        <v/>
      </c>
      <c r="H2015" s="22" t="inlineStr">
        <is>
          <t>Синг Лал</t>
        </is>
      </c>
      <c r="J2015" s="75" t="inlineStr">
        <is>
          <t>2100000308507</t>
        </is>
      </c>
      <c r="K2015" s="75" t="inlineStr">
        <is>
          <t>Камни</t>
        </is>
      </c>
      <c r="L2015" s="22">
        <f>ROUND(100-(F2018/(M2018/100)),0)</f>
        <v/>
      </c>
      <c r="M2015" s="105" t="n">
        <v>141</v>
      </c>
      <c r="N2015" s="105" t="n">
        <v>123</v>
      </c>
      <c r="O2015" s="20" t="inlineStr">
        <is>
          <t>https://magic-kniga.ru/items/30850</t>
        </is>
      </c>
      <c r="Q2015" s="66" t="inlineStr">
        <is>
          <t>Мало</t>
        </is>
      </c>
      <c r="R2015" s="20" t="n">
        <v>13</v>
      </c>
      <c r="V2015" s="36">
        <f>MATCH(R2018,discounts!A:A)</f>
        <v/>
      </c>
      <c r="W2015" s="36">
        <f>ADDRESS(V2018,$F$7+1,,,"discounts")</f>
        <v/>
      </c>
      <c r="X2015" s="36">
        <f>ROUND(IF(ISNA(IF($F$7=0,0,INDIRECT(W2018))),0,IF($F$7=0,0,INDIRECT(W2018))),0)</f>
        <v/>
      </c>
    </row>
    <row r="2016">
      <c r="B2016" s="86" t="n"/>
      <c r="C2016" s="22" t="n">
        <v>30857</v>
      </c>
      <c r="E2016" s="22" t="inlineStr">
        <is>
          <t>Кулон дракон с камнем маленький. Тигровый глаз</t>
        </is>
      </c>
      <c r="F2016" s="105">
        <f>ROUNDUP(N2019-(N2019/100*X2019),0)</f>
        <v/>
      </c>
      <c r="H2016" s="22" t="inlineStr">
        <is>
          <t>Синг Лал</t>
        </is>
      </c>
      <c r="J2016" s="75" t="inlineStr">
        <is>
          <t>2100000308576</t>
        </is>
      </c>
      <c r="K2016" s="75" t="inlineStr">
        <is>
          <t>Камни</t>
        </is>
      </c>
      <c r="L2016" s="22">
        <f>ROUND(100-(F2019/(M2019/100)),0)</f>
        <v/>
      </c>
      <c r="M2016" s="105" t="n">
        <v>248</v>
      </c>
      <c r="N2016" s="105" t="n">
        <v>216</v>
      </c>
      <c r="O2016" s="20" t="inlineStr">
        <is>
          <t>https://magic-kniga.ru/items/30857</t>
        </is>
      </c>
      <c r="Q2016" s="66" t="inlineStr">
        <is>
          <t>Мало</t>
        </is>
      </c>
      <c r="R2016" s="20" t="n">
        <v>13</v>
      </c>
      <c r="V2016" s="36">
        <f>MATCH(R2019,discounts!A:A)</f>
        <v/>
      </c>
      <c r="W2016" s="36">
        <f>ADDRESS(V2019,$F$7+1,,,"discounts")</f>
        <v/>
      </c>
      <c r="X2016" s="36">
        <f>ROUND(IF(ISNA(IF($F$7=0,0,INDIRECT(W2019))),0,IF($F$7=0,0,INDIRECT(W2019))),0)</f>
        <v/>
      </c>
    </row>
    <row r="2017">
      <c r="B2017" s="86" t="n"/>
      <c r="C2017" s="22" t="n">
        <v>30859</v>
      </c>
      <c r="E2017" s="22" t="inlineStr">
        <is>
          <t>Кулон дракон с камнем маленький. Авантюрин синий</t>
        </is>
      </c>
      <c r="F2017" s="105">
        <f>ROUNDUP(N2020-(N2020/100*X2020),0)</f>
        <v/>
      </c>
      <c r="H2017" s="22" t="inlineStr">
        <is>
          <t>Синг Лал</t>
        </is>
      </c>
      <c r="J2017" s="75" t="inlineStr">
        <is>
          <t>2100000308590</t>
        </is>
      </c>
      <c r="K2017" s="75" t="inlineStr">
        <is>
          <t>Камни</t>
        </is>
      </c>
      <c r="L2017" s="22">
        <f>ROUND(100-(F2020/(M2020/100)),0)</f>
        <v/>
      </c>
      <c r="M2017" s="105" t="n">
        <v>248</v>
      </c>
      <c r="N2017" s="105" t="n">
        <v>216</v>
      </c>
      <c r="O2017" s="20" t="inlineStr">
        <is>
          <t>https://magic-kniga.ru/items/30859</t>
        </is>
      </c>
      <c r="Q2017" s="66" t="inlineStr">
        <is>
          <t>Мало</t>
        </is>
      </c>
      <c r="R2017" s="20" t="n">
        <v>13</v>
      </c>
      <c r="V2017" s="36">
        <f>MATCH(R2020,discounts!A:A)</f>
        <v/>
      </c>
      <c r="W2017" s="36">
        <f>ADDRESS(V2020,$F$7+1,,,"discounts")</f>
        <v/>
      </c>
      <c r="X2017" s="36">
        <f>ROUND(IF(ISNA(IF($F$7=0,0,INDIRECT(W2020))),0,IF($F$7=0,0,INDIRECT(W2020))),0)</f>
        <v/>
      </c>
    </row>
    <row r="2018">
      <c r="B2018" s="86" t="n"/>
      <c r="C2018" s="22" t="n">
        <v>30861</v>
      </c>
      <c r="E2018" s="22" t="inlineStr">
        <is>
          <t>Кулон дракон с камнем маленький. Сердолик</t>
        </is>
      </c>
      <c r="F2018" s="105">
        <f>ROUNDUP(N2021-(N2021/100*X2021),0)</f>
        <v/>
      </c>
      <c r="H2018" s="22" t="inlineStr">
        <is>
          <t>Синг Лал</t>
        </is>
      </c>
      <c r="J2018" s="75" t="inlineStr">
        <is>
          <t>2100000308613</t>
        </is>
      </c>
      <c r="K2018" s="75" t="inlineStr">
        <is>
          <t>Камни</t>
        </is>
      </c>
      <c r="L2018" s="22">
        <f>ROUND(100-(F2021/(M2021/100)),0)</f>
        <v/>
      </c>
      <c r="M2018" s="105" t="n">
        <v>248</v>
      </c>
      <c r="N2018" s="105" t="n">
        <v>216</v>
      </c>
      <c r="O2018" s="20" t="inlineStr">
        <is>
          <t>https://magic-kniga.ru/items/30861</t>
        </is>
      </c>
      <c r="Q2018" s="66" t="inlineStr">
        <is>
          <t>Мало</t>
        </is>
      </c>
      <c r="R2018" s="20" t="n">
        <v>13</v>
      </c>
      <c r="V2018" s="36">
        <f>MATCH(R2021,discounts!A:A)</f>
        <v/>
      </c>
      <c r="W2018" s="36">
        <f>ADDRESS(V2021,$F$7+1,,,"discounts")</f>
        <v/>
      </c>
      <c r="X2018" s="36">
        <f>ROUND(IF(ISNA(IF($F$7=0,0,INDIRECT(W2021))),0,IF($F$7=0,0,INDIRECT(W2021))),0)</f>
        <v/>
      </c>
    </row>
    <row r="2019">
      <c r="B2019" s="86" t="n"/>
      <c r="C2019" s="22" t="n">
        <v>30862</v>
      </c>
      <c r="E2019" s="22" t="inlineStr">
        <is>
          <t>Кулон дракон с камнем маленький. Авантюрин красный</t>
        </is>
      </c>
      <c r="F2019" s="105">
        <f>ROUNDUP(N2022-(N2022/100*X2022),0)</f>
        <v/>
      </c>
      <c r="H2019" s="22" t="inlineStr">
        <is>
          <t>Синг Лал</t>
        </is>
      </c>
      <c r="J2019" s="75" t="inlineStr">
        <is>
          <t>2100000308620</t>
        </is>
      </c>
      <c r="K2019" s="75" t="inlineStr">
        <is>
          <t>Камни</t>
        </is>
      </c>
      <c r="L2019" s="22">
        <f>ROUND(100-(F2022/(M2022/100)),0)</f>
        <v/>
      </c>
      <c r="M2019" s="105" t="n">
        <v>248</v>
      </c>
      <c r="N2019" s="105" t="n">
        <v>216</v>
      </c>
      <c r="O2019" s="20" t="inlineStr">
        <is>
          <t>https://magic-kniga.ru/items/30862</t>
        </is>
      </c>
      <c r="Q2019" s="66" t="inlineStr">
        <is>
          <t>Мало</t>
        </is>
      </c>
      <c r="R2019" s="20" t="n">
        <v>11</v>
      </c>
      <c r="V2019" s="36">
        <f>MATCH(R2022,discounts!A:A)</f>
        <v/>
      </c>
      <c r="W2019" s="36">
        <f>ADDRESS(V2022,$F$7+1,,,"discounts")</f>
        <v/>
      </c>
      <c r="X2019" s="36">
        <f>ROUND(IF(ISNA(IF($F$7=0,0,INDIRECT(W2022))),0,IF($F$7=0,0,INDIRECT(W2022))),0)</f>
        <v/>
      </c>
    </row>
    <row r="2020">
      <c r="B2020" s="86" t="n"/>
      <c r="C2020" s="22" t="n">
        <v>30864</v>
      </c>
      <c r="E2020" s="22" t="inlineStr">
        <is>
          <t>Кулон дракон с камнем маленький. Агат черный</t>
        </is>
      </c>
      <c r="F2020" s="105">
        <f>ROUNDUP(N2023-(N2023/100*X2023),0)</f>
        <v/>
      </c>
      <c r="H2020" s="22" t="inlineStr">
        <is>
          <t>Синг Лал</t>
        </is>
      </c>
      <c r="J2020" s="75" t="inlineStr">
        <is>
          <t>2100000308644</t>
        </is>
      </c>
      <c r="K2020" s="75" t="inlineStr">
        <is>
          <t>Камни</t>
        </is>
      </c>
      <c r="L2020" s="22">
        <f>ROUND(100-(F2023/(M2023/100)),0)</f>
        <v/>
      </c>
      <c r="M2020" s="105" t="n">
        <v>248</v>
      </c>
      <c r="N2020" s="105" t="n">
        <v>216</v>
      </c>
      <c r="O2020" s="20" t="inlineStr">
        <is>
          <t>https://magic-kniga.ru/items/30864</t>
        </is>
      </c>
      <c r="Q2020" s="66" t="inlineStr">
        <is>
          <t>Мало</t>
        </is>
      </c>
      <c r="R2020" s="20" t="n">
        <v>13</v>
      </c>
      <c r="V2020" s="36">
        <f>MATCH(R2023,discounts!A:A)</f>
        <v/>
      </c>
      <c r="W2020" s="36">
        <f>ADDRESS(V2023,$F$7+1,,,"discounts")</f>
        <v/>
      </c>
      <c r="X2020" s="36">
        <f>ROUND(IF(ISNA(IF($F$7=0,0,INDIRECT(W2023))),0,IF($F$7=0,0,INDIRECT(W2023))),0)</f>
        <v/>
      </c>
    </row>
    <row r="2021">
      <c r="B2021" s="86" t="n"/>
      <c r="C2021" s="22" t="n">
        <v>30865</v>
      </c>
      <c r="E2021" s="22" t="inlineStr">
        <is>
          <t>Кулон дракон с камнем маленький. Унакит</t>
        </is>
      </c>
      <c r="F2021" s="105">
        <f>ROUNDUP(N2024-(N2024/100*X2024),0)</f>
        <v/>
      </c>
      <c r="H2021" s="22" t="inlineStr">
        <is>
          <t>Синг Лал</t>
        </is>
      </c>
      <c r="J2021" s="75" t="inlineStr">
        <is>
          <t>2100000308651</t>
        </is>
      </c>
      <c r="K2021" s="75" t="inlineStr">
        <is>
          <t>Камни</t>
        </is>
      </c>
      <c r="L2021" s="22">
        <f>ROUND(100-(F2024/(M2024/100)),0)</f>
        <v/>
      </c>
      <c r="M2021" s="105" t="n">
        <v>248</v>
      </c>
      <c r="N2021" s="105" t="n">
        <v>216</v>
      </c>
      <c r="O2021" s="20" t="inlineStr">
        <is>
          <t>https://magic-kniga.ru/items/30865</t>
        </is>
      </c>
      <c r="Q2021" s="66" t="inlineStr">
        <is>
          <t>Мало</t>
        </is>
      </c>
      <c r="R2021" s="20" t="n">
        <v>13</v>
      </c>
      <c r="V2021" s="36">
        <f>MATCH(R2024,discounts!A:A)</f>
        <v/>
      </c>
      <c r="W2021" s="36">
        <f>ADDRESS(V2024,$F$7+1,,,"discounts")</f>
        <v/>
      </c>
      <c r="X2021" s="36">
        <f>ROUND(IF(ISNA(IF($F$7=0,0,INDIRECT(W2024))),0,IF($F$7=0,0,INDIRECT(W2024))),0)</f>
        <v/>
      </c>
    </row>
    <row r="2022">
      <c r="B2022" s="86" t="n"/>
      <c r="C2022" s="22" t="n">
        <v>30874</v>
      </c>
      <c r="E2022" s="22" t="inlineStr">
        <is>
          <t>Браслет с подвеской агат черный</t>
        </is>
      </c>
      <c r="F2022" s="105">
        <f>ROUNDUP(N2025-(N2025/100*X2025),0)</f>
        <v/>
      </c>
      <c r="H2022" s="22" t="inlineStr">
        <is>
          <t>Синг Лал</t>
        </is>
      </c>
      <c r="J2022" s="75" t="inlineStr">
        <is>
          <t>2100000308743</t>
        </is>
      </c>
      <c r="K2022" s="75" t="inlineStr">
        <is>
          <t>Камни</t>
        </is>
      </c>
      <c r="L2022" s="22">
        <f>ROUND(100-(F2025/(M2025/100)),0)</f>
        <v/>
      </c>
      <c r="M2022" s="105" t="n">
        <v>290</v>
      </c>
      <c r="N2022" s="105" t="n">
        <v>253</v>
      </c>
      <c r="O2022" s="20" t="inlineStr">
        <is>
          <t>https://magic-kniga.ru/items/30874</t>
        </is>
      </c>
      <c r="Q2022" s="66" t="inlineStr">
        <is>
          <t>Мало</t>
        </is>
      </c>
      <c r="R2022" s="20" t="n">
        <v>11</v>
      </c>
      <c r="V2022" s="36">
        <f>MATCH(R2025,discounts!A:A)</f>
        <v/>
      </c>
      <c r="W2022" s="36">
        <f>ADDRESS(V2025,$F$7+1,,,"discounts")</f>
        <v/>
      </c>
      <c r="X2022" s="36">
        <f>ROUND(IF(ISNA(IF($F$7=0,0,INDIRECT(W2025))),0,IF($F$7=0,0,INDIRECT(W2025))),0)</f>
        <v/>
      </c>
    </row>
    <row r="2023">
      <c r="B2023" s="86" t="n"/>
      <c r="C2023" s="22" t="n">
        <v>30875</v>
      </c>
      <c r="E2023" s="22" t="inlineStr">
        <is>
          <t>Браслет с подвеской горный хрусталь</t>
        </is>
      </c>
      <c r="F2023" s="105">
        <f>ROUNDUP(N2026-(N2026/100*X2026),0)</f>
        <v/>
      </c>
      <c r="H2023" s="22" t="inlineStr">
        <is>
          <t>Синг Лал</t>
        </is>
      </c>
      <c r="J2023" s="75" t="inlineStr">
        <is>
          <t>2100000308750</t>
        </is>
      </c>
      <c r="K2023" s="75" t="inlineStr">
        <is>
          <t>Камни</t>
        </is>
      </c>
      <c r="L2023" s="22">
        <f>ROUND(100-(F2026/(M2026/100)),0)</f>
        <v/>
      </c>
      <c r="M2023" s="105" t="n">
        <v>338</v>
      </c>
      <c r="N2023" s="105" t="n">
        <v>295</v>
      </c>
      <c r="O2023" s="20" t="inlineStr">
        <is>
          <t>https://magic-kniga.ru/items/30875</t>
        </is>
      </c>
      <c r="Q2023" s="66" t="inlineStr">
        <is>
          <t>Мало</t>
        </is>
      </c>
      <c r="R2023" s="20" t="n">
        <v>11</v>
      </c>
      <c r="V2023" s="36">
        <f>MATCH(R2026,discounts!A:A)</f>
        <v/>
      </c>
      <c r="W2023" s="36">
        <f>ADDRESS(V2026,$F$7+1,,,"discounts")</f>
        <v/>
      </c>
      <c r="X2023" s="36">
        <f>ROUND(IF(ISNA(IF($F$7=0,0,INDIRECT(W2026))),0,IF($F$7=0,0,INDIRECT(W2026))),0)</f>
        <v/>
      </c>
    </row>
    <row r="2024">
      <c r="B2024" s="86" t="n"/>
      <c r="C2024" s="22" t="n">
        <v>30879</v>
      </c>
      <c r="E2024" s="22" t="inlineStr">
        <is>
          <t>Браслет с подвеской хризопраз</t>
        </is>
      </c>
      <c r="F2024" s="105">
        <f>ROUNDUP(N2027-(N2027/100*X2027),0)</f>
        <v/>
      </c>
      <c r="H2024" s="22" t="inlineStr">
        <is>
          <t>Синг Лал</t>
        </is>
      </c>
      <c r="J2024" s="75" t="inlineStr">
        <is>
          <t>2100000308798</t>
        </is>
      </c>
      <c r="K2024" s="75" t="inlineStr">
        <is>
          <t>Камни</t>
        </is>
      </c>
      <c r="L2024" s="22">
        <f>ROUND(100-(F2027/(M2027/100)),0)</f>
        <v/>
      </c>
      <c r="M2024" s="105" t="n">
        <v>338</v>
      </c>
      <c r="N2024" s="105" t="n">
        <v>295</v>
      </c>
      <c r="O2024" s="20" t="inlineStr">
        <is>
          <t>https://magic-kniga.ru/items/30879</t>
        </is>
      </c>
      <c r="Q2024" s="66" t="inlineStr">
        <is>
          <t>Мало</t>
        </is>
      </c>
      <c r="R2024" s="20" t="n">
        <v>13</v>
      </c>
      <c r="V2024" s="36">
        <f>MATCH(R2027,discounts!A:A)</f>
        <v/>
      </c>
      <c r="W2024" s="36">
        <f>ADDRESS(V2027,$F$7+1,,,"discounts")</f>
        <v/>
      </c>
      <c r="X2024" s="36">
        <f>ROUND(IF(ISNA(IF($F$7=0,0,INDIRECT(W2027))),0,IF($F$7=0,0,INDIRECT(W2027))),0)</f>
        <v/>
      </c>
    </row>
    <row r="2025">
      <c r="B2025" s="86" t="n"/>
      <c r="C2025" s="22" t="n">
        <v>27033</v>
      </c>
      <c r="E2025" s="22" t="inlineStr">
        <is>
          <t>Бусы Хрусталь тонированный</t>
        </is>
      </c>
      <c r="F2025" s="105">
        <f>ROUNDUP(N2028-(N2028/100*X2028),0)</f>
        <v/>
      </c>
      <c r="H2025" s="22" t="inlineStr">
        <is>
          <t>АртСимвол</t>
        </is>
      </c>
      <c r="J2025" s="75" t="inlineStr">
        <is>
          <t>2100000270330</t>
        </is>
      </c>
      <c r="K2025" s="75" t="inlineStr">
        <is>
          <t>Камни</t>
        </is>
      </c>
      <c r="L2025" s="22">
        <f>ROUND(100-(F2028/(M2028/100)),0)</f>
        <v/>
      </c>
      <c r="M2025" s="105" t="n">
        <v>467</v>
      </c>
      <c r="N2025" s="105" t="n">
        <v>407</v>
      </c>
      <c r="O2025" s="20" t="inlineStr">
        <is>
          <t>https://magic-kniga.ru/items/27033</t>
        </is>
      </c>
      <c r="Q2025" s="66" t="inlineStr">
        <is>
          <t>Мало</t>
        </is>
      </c>
      <c r="R2025" s="20" t="n">
        <v>7</v>
      </c>
      <c r="V2025" s="36">
        <f>MATCH(R2028,discounts!A:A)</f>
        <v/>
      </c>
      <c r="W2025" s="36">
        <f>ADDRESS(V2028,$F$7+1,,,"discounts")</f>
        <v/>
      </c>
      <c r="X2025" s="36">
        <f>ROUND(IF(ISNA(IF($F$7=0,0,INDIRECT(W2028))),0,IF($F$7=0,0,INDIRECT(W2028))),0)</f>
        <v/>
      </c>
    </row>
    <row r="2026">
      <c r="B2026" s="86" t="n"/>
      <c r="C2026" s="22" t="n">
        <v>28433</v>
      </c>
      <c r="E2026" s="22" t="inlineStr">
        <is>
          <t>Кахолонг, брелок</t>
        </is>
      </c>
      <c r="F2026" s="105">
        <f>ROUNDUP(N2029-(N2029/100*X2029),0)</f>
        <v/>
      </c>
      <c r="H2026" s="22" t="inlineStr">
        <is>
          <t>Россия</t>
        </is>
      </c>
      <c r="J2026" s="75" t="inlineStr">
        <is>
          <t>2100000284337</t>
        </is>
      </c>
      <c r="K2026" s="75" t="inlineStr">
        <is>
          <t>Камни</t>
        </is>
      </c>
      <c r="L2026" s="22">
        <f>ROUND(100-(F2029/(M2029/100)),0)</f>
        <v/>
      </c>
      <c r="M2026" s="105" t="n">
        <v>73</v>
      </c>
      <c r="N2026" s="105" t="n">
        <v>64</v>
      </c>
      <c r="O2026" s="20" t="inlineStr">
        <is>
          <t>https://magic-kniga.ru/items/28433</t>
        </is>
      </c>
      <c r="Q2026" s="66" t="inlineStr">
        <is>
          <t>Мало</t>
        </is>
      </c>
      <c r="R2026" s="20" t="n">
        <v>13</v>
      </c>
      <c r="V2026" s="36">
        <f>MATCH(R2029,discounts!A:A)</f>
        <v/>
      </c>
      <c r="W2026" s="36">
        <f>ADDRESS(V2029,$F$7+1,,,"discounts")</f>
        <v/>
      </c>
      <c r="X2026" s="36">
        <f>ROUND(IF(ISNA(IF($F$7=0,0,INDIRECT(W2029))),0,IF($F$7=0,0,INDIRECT(W2029))),0)</f>
        <v/>
      </c>
    </row>
    <row r="2027">
      <c r="B2027" s="86" t="n"/>
      <c r="C2027" s="22" t="n">
        <v>28434</v>
      </c>
      <c r="E2027" s="22" t="inlineStr">
        <is>
          <t>Лазурит, брелок</t>
        </is>
      </c>
      <c r="F2027" s="105">
        <f>ROUNDUP(N2030-(N2030/100*X2030),0)</f>
        <v/>
      </c>
      <c r="H2027" s="22" t="inlineStr">
        <is>
          <t>Россия</t>
        </is>
      </c>
      <c r="J2027" s="75" t="inlineStr">
        <is>
          <t>2100000284344</t>
        </is>
      </c>
      <c r="K2027" s="75" t="inlineStr">
        <is>
          <t>Камни</t>
        </is>
      </c>
      <c r="L2027" s="22">
        <f>ROUND(100-(F2030/(M2030/100)),0)</f>
        <v/>
      </c>
      <c r="M2027" s="105" t="n">
        <v>73</v>
      </c>
      <c r="N2027" s="105" t="n">
        <v>64</v>
      </c>
      <c r="O2027" s="20" t="inlineStr">
        <is>
          <t>https://magic-kniga.ru/items/28434</t>
        </is>
      </c>
      <c r="Q2027" s="66" t="inlineStr">
        <is>
          <t>Мало</t>
        </is>
      </c>
      <c r="R2027" s="20" t="n">
        <v>13</v>
      </c>
      <c r="V2027" s="36">
        <f>MATCH(R2030,discounts!A:A)</f>
        <v/>
      </c>
      <c r="W2027" s="36">
        <f>ADDRESS(V2030,$F$7+1,,,"discounts")</f>
        <v/>
      </c>
      <c r="X2027" s="36">
        <f>ROUND(IF(ISNA(IF($F$7=0,0,INDIRECT(W2030))),0,IF($F$7=0,0,INDIRECT(W2030))),0)</f>
        <v/>
      </c>
    </row>
    <row r="2028">
      <c r="B2028" s="86" t="n"/>
      <c r="C2028" s="22" t="n">
        <v>28436</v>
      </c>
      <c r="E2028" s="22" t="inlineStr">
        <is>
          <t>Коралл, брелок</t>
        </is>
      </c>
      <c r="F2028" s="105">
        <f>ROUNDUP(N2031-(N2031/100*X2031),0)</f>
        <v/>
      </c>
      <c r="H2028" s="22" t="inlineStr">
        <is>
          <t>Россия</t>
        </is>
      </c>
      <c r="J2028" s="75" t="inlineStr">
        <is>
          <t>2100000284368</t>
        </is>
      </c>
      <c r="K2028" s="75" t="inlineStr">
        <is>
          <t>Камни</t>
        </is>
      </c>
      <c r="L2028" s="22">
        <f>ROUND(100-(F2031/(M2031/100)),0)</f>
        <v/>
      </c>
      <c r="M2028" s="105" t="n">
        <v>73</v>
      </c>
      <c r="N2028" s="105" t="n">
        <v>64</v>
      </c>
      <c r="O2028" s="20" t="inlineStr">
        <is>
          <t>https://magic-kniga.ru/items/28436</t>
        </is>
      </c>
      <c r="Q2028" s="66" t="inlineStr">
        <is>
          <t>Мало</t>
        </is>
      </c>
      <c r="R2028" s="20" t="n">
        <v>13</v>
      </c>
      <c r="V2028" s="36">
        <f>MATCH(R2031,discounts!A:A)</f>
        <v/>
      </c>
      <c r="W2028" s="36">
        <f>ADDRESS(V2031,$F$7+1,,,"discounts")</f>
        <v/>
      </c>
      <c r="X2028" s="36">
        <f>ROUND(IF(ISNA(IF($F$7=0,0,INDIRECT(W2031))),0,IF($F$7=0,0,INDIRECT(W2031))),0)</f>
        <v/>
      </c>
    </row>
    <row r="2029">
      <c r="B2029" s="86" t="n"/>
      <c r="C2029" s="22" t="n">
        <v>28438</v>
      </c>
      <c r="E2029" s="22" t="inlineStr">
        <is>
          <t>Тигровый глаз, брелок</t>
        </is>
      </c>
      <c r="F2029" s="105">
        <f>ROUNDUP(N2032-(N2032/100*X2032),0)</f>
        <v/>
      </c>
      <c r="H2029" s="22" t="inlineStr">
        <is>
          <t>Россия</t>
        </is>
      </c>
      <c r="J2029" s="75" t="inlineStr">
        <is>
          <t>2100000284382</t>
        </is>
      </c>
      <c r="K2029" s="75" t="inlineStr">
        <is>
          <t>Камни</t>
        </is>
      </c>
      <c r="L2029" s="22">
        <f>ROUND(100-(F2032/(M2032/100)),0)</f>
        <v/>
      </c>
      <c r="M2029" s="105" t="n">
        <v>73</v>
      </c>
      <c r="N2029" s="105" t="n">
        <v>64</v>
      </c>
      <c r="O2029" s="20" t="inlineStr">
        <is>
          <t>https://magic-kniga.ru/items/28438</t>
        </is>
      </c>
      <c r="Q2029" s="66" t="inlineStr">
        <is>
          <t>Мало</t>
        </is>
      </c>
      <c r="R2029" s="20" t="n">
        <v>13</v>
      </c>
      <c r="V2029" s="36">
        <f>MATCH(R2032,discounts!A:A)</f>
        <v/>
      </c>
      <c r="W2029" s="36">
        <f>ADDRESS(V2032,$F$7+1,,,"discounts")</f>
        <v/>
      </c>
      <c r="X2029" s="36">
        <f>ROUND(IF(ISNA(IF($F$7=0,0,INDIRECT(W2032))),0,IF($F$7=0,0,INDIRECT(W2032))),0)</f>
        <v/>
      </c>
    </row>
    <row r="2030">
      <c r="B2030" s="86" t="n"/>
      <c r="C2030" s="22" t="n">
        <v>28504</v>
      </c>
      <c r="E2030" s="22" t="inlineStr">
        <is>
          <t>Авантюрин красный, брелок</t>
        </is>
      </c>
      <c r="F2030" s="105">
        <f>ROUNDUP(N2033-(N2033/100*X2033),0)</f>
        <v/>
      </c>
      <c r="H2030" s="22" t="inlineStr">
        <is>
          <t>Россия</t>
        </is>
      </c>
      <c r="J2030" s="75" t="inlineStr">
        <is>
          <t>2100000285044</t>
        </is>
      </c>
      <c r="K2030" s="75" t="inlineStr">
        <is>
          <t>Камни</t>
        </is>
      </c>
      <c r="L2030" s="22">
        <f>ROUND(100-(F2033/(M2033/100)),0)</f>
        <v/>
      </c>
      <c r="M2030" s="105" t="n">
        <v>422</v>
      </c>
      <c r="N2030" s="105" t="n">
        <v>368</v>
      </c>
      <c r="O2030" s="20" t="inlineStr">
        <is>
          <t>https://magic-kniga.ru/items/28504</t>
        </is>
      </c>
      <c r="Q2030" s="66" t="inlineStr">
        <is>
          <t>Мало</t>
        </is>
      </c>
      <c r="R2030" s="20" t="n">
        <v>13</v>
      </c>
      <c r="V2030" s="36">
        <f>MATCH(R2033,discounts!A:A)</f>
        <v/>
      </c>
      <c r="W2030" s="36">
        <f>ADDRESS(V2033,$F$7+1,,,"discounts")</f>
        <v/>
      </c>
      <c r="X2030" s="36">
        <f>ROUND(IF(ISNA(IF($F$7=0,0,INDIRECT(W2033))),0,IF($F$7=0,0,INDIRECT(W2033))),0)</f>
        <v/>
      </c>
    </row>
    <row r="2031">
      <c r="B2031" s="86" t="n"/>
      <c r="C2031" s="22" t="n">
        <v>28507</v>
      </c>
      <c r="E2031" s="22" t="inlineStr">
        <is>
          <t>Авантюрин синий, брелок</t>
        </is>
      </c>
      <c r="F2031" s="105">
        <f>ROUNDUP(N2034-(N2034/100*X2034),0)</f>
        <v/>
      </c>
      <c r="H2031" s="22" t="inlineStr">
        <is>
          <t>Россия</t>
        </is>
      </c>
      <c r="J2031" s="75" t="inlineStr">
        <is>
          <t>2100000285075</t>
        </is>
      </c>
      <c r="K2031" s="75" t="inlineStr">
        <is>
          <t>Камни</t>
        </is>
      </c>
      <c r="L2031" s="22">
        <f>ROUND(100-(F2034/(M2034/100)),0)</f>
        <v/>
      </c>
      <c r="M2031" s="105" t="n">
        <v>422</v>
      </c>
      <c r="N2031" s="105" t="n">
        <v>368</v>
      </c>
      <c r="O2031" s="20" t="inlineStr">
        <is>
          <t>https://magic-kniga.ru/items/28507</t>
        </is>
      </c>
      <c r="Q2031" s="66" t="inlineStr">
        <is>
          <t>Мало</t>
        </is>
      </c>
      <c r="R2031" s="20" t="n">
        <v>13</v>
      </c>
      <c r="V2031" s="36">
        <f>MATCH(R2034,discounts!A:A)</f>
        <v/>
      </c>
      <c r="W2031" s="36">
        <f>ADDRESS(V2034,$F$7+1,,,"discounts")</f>
        <v/>
      </c>
      <c r="X2031" s="36">
        <f>ROUND(IF(ISNA(IF($F$7=0,0,INDIRECT(W2034))),0,IF($F$7=0,0,INDIRECT(W2034))),0)</f>
        <v/>
      </c>
    </row>
    <row r="2032">
      <c r="B2032" s="86" t="n"/>
      <c r="C2032" s="22" t="n">
        <v>28508</v>
      </c>
      <c r="E2032" s="22" t="inlineStr">
        <is>
          <t>Агат серый, брелок</t>
        </is>
      </c>
      <c r="F2032" s="105">
        <f>ROUNDUP(N2035-(N2035/100*X2035),0)</f>
        <v/>
      </c>
      <c r="H2032" s="22" t="inlineStr">
        <is>
          <t>Россия</t>
        </is>
      </c>
      <c r="J2032" s="75" t="inlineStr">
        <is>
          <t>2100000285082</t>
        </is>
      </c>
      <c r="K2032" s="75" t="inlineStr">
        <is>
          <t>Камни</t>
        </is>
      </c>
      <c r="L2032" s="22">
        <f>ROUND(100-(F2035/(M2035/100)),0)</f>
        <v/>
      </c>
      <c r="M2032" s="105" t="n">
        <v>422</v>
      </c>
      <c r="N2032" s="105" t="n">
        <v>368</v>
      </c>
      <c r="O2032" s="20" t="inlineStr">
        <is>
          <t>https://magic-kniga.ru/items/28508</t>
        </is>
      </c>
      <c r="Q2032" s="66" t="inlineStr">
        <is>
          <t>Мало</t>
        </is>
      </c>
      <c r="R2032" s="20" t="n">
        <v>13</v>
      </c>
      <c r="V2032" s="36">
        <f>MATCH(R2035,discounts!A:A)</f>
        <v/>
      </c>
      <c r="W2032" s="36">
        <f>ADDRESS(V2035,$F$7+1,,,"discounts")</f>
        <v/>
      </c>
      <c r="X2032" s="36">
        <f>ROUND(IF(ISNA(IF($F$7=0,0,INDIRECT(W2035))),0,IF($F$7=0,0,INDIRECT(W2035))),0)</f>
        <v/>
      </c>
    </row>
    <row r="2033">
      <c r="B2033" s="86" t="n"/>
      <c r="C2033" s="22" t="n">
        <v>28510</v>
      </c>
      <c r="E2033" s="22" t="inlineStr">
        <is>
          <t>Алтарный камень Яшма леопардовая</t>
        </is>
      </c>
      <c r="F2033" s="105">
        <f>ROUNDUP(N2036-(N2036/100*X2036),0)</f>
        <v/>
      </c>
      <c r="H2033" s="22" t="inlineStr">
        <is>
          <t>Magic-Kniga</t>
        </is>
      </c>
      <c r="J2033" s="75" t="inlineStr">
        <is>
          <t>2100000285105</t>
        </is>
      </c>
      <c r="K2033" s="75" t="inlineStr">
        <is>
          <t>Камни</t>
        </is>
      </c>
      <c r="L2033" s="22">
        <f>ROUND(100-(F2036/(M2036/100)),0)</f>
        <v/>
      </c>
      <c r="M2033" s="105" t="n">
        <v>50</v>
      </c>
      <c r="N2033" s="105" t="n">
        <v>44</v>
      </c>
      <c r="O2033" s="20" t="inlineStr">
        <is>
          <t>https://magic-kniga.ru/items/28510</t>
        </is>
      </c>
      <c r="Q2033" s="66" t="inlineStr">
        <is>
          <t>Больше 10</t>
        </is>
      </c>
      <c r="R2033" s="20" t="n">
        <v>1</v>
      </c>
      <c r="V2033" s="36">
        <f>MATCH(R2036,discounts!A:A)</f>
        <v/>
      </c>
      <c r="W2033" s="36">
        <f>ADDRESS(V2036,$F$7+1,,,"discounts")</f>
        <v/>
      </c>
      <c r="X2033" s="36">
        <f>ROUND(IF(ISNA(IF($F$7=0,0,INDIRECT(W2036))),0,IF($F$7=0,0,INDIRECT(W2036))),0)</f>
        <v/>
      </c>
    </row>
    <row r="2034">
      <c r="B2034" s="86" t="n"/>
      <c r="C2034" s="22" t="n">
        <v>28511</v>
      </c>
      <c r="E2034" s="22" t="inlineStr">
        <is>
          <t>Алтарный камень Яшма серебряная</t>
        </is>
      </c>
      <c r="F2034" s="105">
        <f>ROUNDUP(N2037-(N2037/100*X2037),0)</f>
        <v/>
      </c>
      <c r="H2034" s="22" t="inlineStr">
        <is>
          <t>Magic-Kniga</t>
        </is>
      </c>
      <c r="J2034" s="75" t="inlineStr">
        <is>
          <t>2100000285112</t>
        </is>
      </c>
      <c r="K2034" s="75" t="inlineStr">
        <is>
          <t>Камни</t>
        </is>
      </c>
      <c r="L2034" s="22">
        <f>ROUND(100-(F2037/(M2037/100)),0)</f>
        <v/>
      </c>
      <c r="M2034" s="105" t="n">
        <v>50</v>
      </c>
      <c r="N2034" s="105" t="n">
        <v>44</v>
      </c>
      <c r="O2034" s="20" t="inlineStr">
        <is>
          <t>https://magic-kniga.ru/items/28511</t>
        </is>
      </c>
      <c r="P2034" s="22" t="n">
        <v>27</v>
      </c>
      <c r="Q2034" s="66" t="inlineStr">
        <is>
          <t>Больше 10</t>
        </is>
      </c>
      <c r="R2034" s="20" t="n">
        <v>1</v>
      </c>
      <c r="V2034" s="36">
        <f>MATCH(R2037,discounts!A:A)</f>
        <v/>
      </c>
      <c r="W2034" s="36">
        <f>ADDRESS(V2037,$F$7+1,,,"discounts")</f>
        <v/>
      </c>
      <c r="X2034" s="36">
        <f>ROUND(IF(ISNA(IF($F$7=0,0,INDIRECT(W2037))),0,IF($F$7=0,0,INDIRECT(W2037))),0)</f>
        <v/>
      </c>
    </row>
    <row r="2035">
      <c r="B2035" s="86" t="n"/>
      <c r="C2035" s="22" t="n">
        <v>28519</v>
      </c>
      <c r="E2035" s="22" t="inlineStr">
        <is>
          <t>Алтарный камень Авантюрин зеленый</t>
        </is>
      </c>
      <c r="F2035" s="105">
        <f>ROUNDUP(N2038-(N2038/100*X2038),0)</f>
        <v/>
      </c>
      <c r="H2035" s="22" t="inlineStr">
        <is>
          <t>Magic-Kniga</t>
        </is>
      </c>
      <c r="J2035" s="75" t="inlineStr">
        <is>
          <t>2100000285198</t>
        </is>
      </c>
      <c r="K2035" s="75" t="inlineStr">
        <is>
          <t>Камни</t>
        </is>
      </c>
      <c r="L2035" s="22">
        <f>ROUND(100-(F2038/(M2038/100)),0)</f>
        <v/>
      </c>
      <c r="M2035" s="105" t="n">
        <v>177</v>
      </c>
      <c r="N2035" s="105" t="n">
        <v>154</v>
      </c>
      <c r="O2035" s="20" t="inlineStr">
        <is>
          <t>https://magic-kniga.ru/items/28519</t>
        </is>
      </c>
      <c r="Q2035" s="66" t="inlineStr">
        <is>
          <t>Мало</t>
        </is>
      </c>
      <c r="R2035" s="20" t="n">
        <v>1</v>
      </c>
      <c r="V2035" s="36">
        <f>MATCH(R2038,discounts!A:A)</f>
        <v/>
      </c>
      <c r="W2035" s="36">
        <f>ADDRESS(V2038,$F$7+1,,,"discounts")</f>
        <v/>
      </c>
      <c r="X2035" s="36">
        <f>ROUND(IF(ISNA(IF($F$7=0,0,INDIRECT(W2038))),0,IF($F$7=0,0,INDIRECT(W2038))),0)</f>
        <v/>
      </c>
    </row>
    <row r="2036">
      <c r="B2036" s="86" t="n"/>
      <c r="C2036" s="22" t="n">
        <v>29183</v>
      </c>
      <c r="E2036" s="22" t="inlineStr">
        <is>
          <t>Алтарный камень Авантюрин красный</t>
        </is>
      </c>
      <c r="F2036" s="105">
        <f>ROUNDUP(N2039-(N2039/100*X2039),0)</f>
        <v/>
      </c>
      <c r="H2036" s="22" t="inlineStr">
        <is>
          <t>Magic-Kniga</t>
        </is>
      </c>
      <c r="J2036" s="75" t="inlineStr">
        <is>
          <t>2100000291830</t>
        </is>
      </c>
      <c r="K2036" s="75" t="inlineStr">
        <is>
          <t>Камни</t>
        </is>
      </c>
      <c r="L2036" s="22">
        <f>ROUND(100-(F2039/(M2039/100)),0)</f>
        <v/>
      </c>
      <c r="M2036" s="105" t="n">
        <v>50</v>
      </c>
      <c r="N2036" s="105" t="n">
        <v>44</v>
      </c>
      <c r="O2036" s="20" t="inlineStr">
        <is>
          <t>https://magic-kniga.ru/items/29183</t>
        </is>
      </c>
      <c r="P2036" s="22" t="n">
        <v>41</v>
      </c>
      <c r="Q2036" s="66" t="inlineStr">
        <is>
          <t>Много</t>
        </is>
      </c>
      <c r="R2036" s="20" t="n">
        <v>1</v>
      </c>
      <c r="V2036" s="36">
        <f>MATCH(R2039,discounts!A:A)</f>
        <v/>
      </c>
      <c r="W2036" s="36">
        <f>ADDRESS(V2039,$F$7+1,,,"discounts")</f>
        <v/>
      </c>
      <c r="X2036" s="36">
        <f>ROUND(IF(ISNA(IF($F$7=0,0,INDIRECT(W2039))),0,IF($F$7=0,0,INDIRECT(W2039))),0)</f>
        <v/>
      </c>
    </row>
    <row r="2037" ht="15" customHeight="1">
      <c r="B2037" s="88" t="inlineStr">
        <is>
          <t>Все товары</t>
        </is>
      </c>
    </row>
    <row r="2038">
      <c r="B2038" s="86" t="n"/>
      <c r="C2038" s="22" t="n">
        <v>30582</v>
      </c>
      <c r="E2038" s="22" t="inlineStr">
        <is>
          <t>Колокольчик белый. Брелок</t>
        </is>
      </c>
      <c r="F2038" s="105">
        <f>ROUNDUP(N2041-(N2041/100*X2041),0)</f>
        <v/>
      </c>
      <c r="H2038" s="22" t="inlineStr">
        <is>
          <t>Синг Лал</t>
        </is>
      </c>
      <c r="J2038" s="75" t="inlineStr">
        <is>
          <t>2100000305827</t>
        </is>
      </c>
      <c r="K2038" s="75" t="inlineStr">
        <is>
          <t>Камни</t>
        </is>
      </c>
      <c r="L2038" s="22">
        <f>ROUND(100-(F2041/(M2041/100)),0)</f>
        <v/>
      </c>
      <c r="M2038" s="105" t="n">
        <v>98</v>
      </c>
      <c r="N2038" s="105" t="n">
        <v>86</v>
      </c>
      <c r="O2038" s="20" t="inlineStr">
        <is>
          <t>https://magic-kniga.ru/items/30582</t>
        </is>
      </c>
      <c r="Q2038" s="66" t="inlineStr">
        <is>
          <t>Больше 10</t>
        </is>
      </c>
      <c r="R2038" s="20" t="n">
        <v>11</v>
      </c>
      <c r="V2038" s="36">
        <f>MATCH(R2041,discounts!A:A)</f>
        <v/>
      </c>
      <c r="W2038" s="36">
        <f>ADDRESS(V2041,$F$7+1,,,"discounts")</f>
        <v/>
      </c>
      <c r="X2038" s="36">
        <f>ROUND(_xlfn.SINGLE(IF(ISNA(_xlfn.SINGLE(IF($F$7=0,0,INDIRECT(W2041)))),0,IF($F$7=0,0,INDIRECT(W2041)))),0)</f>
        <v/>
      </c>
    </row>
    <row r="2039">
      <c r="B2039" s="86" t="n"/>
      <c r="C2039" s="22" t="n">
        <v>30588</v>
      </c>
      <c r="E2039" s="22" t="inlineStr">
        <is>
          <t>Агат синий. Брелок</t>
        </is>
      </c>
      <c r="F2039" s="105">
        <f>ROUNDUP(N2042-(N2042/100*X2042),0)</f>
        <v/>
      </c>
      <c r="H2039" s="22" t="inlineStr">
        <is>
          <t>Синг Лал</t>
        </is>
      </c>
      <c r="J2039" s="75" t="inlineStr">
        <is>
          <t>2100000305889</t>
        </is>
      </c>
      <c r="K2039" s="75" t="inlineStr">
        <is>
          <t>Камни</t>
        </is>
      </c>
      <c r="L2039" s="22">
        <f>ROUND(100-(F2042/(M2042/100)),0)</f>
        <v/>
      </c>
      <c r="M2039" s="105" t="n">
        <v>78</v>
      </c>
      <c r="N2039" s="105" t="n">
        <v>68</v>
      </c>
      <c r="O2039" s="20" t="inlineStr">
        <is>
          <t>https://magic-kniga.ru/items/30588</t>
        </is>
      </c>
      <c r="Q2039" s="66" t="inlineStr">
        <is>
          <t>Мало</t>
        </is>
      </c>
      <c r="R2039" s="20" t="n">
        <v>11</v>
      </c>
      <c r="V2039" s="36">
        <f>MATCH(R2042,discounts!A:A)</f>
        <v/>
      </c>
      <c r="W2039" s="36">
        <f>ADDRESS(V2042,$F$7+1,,,"discounts")</f>
        <v/>
      </c>
      <c r="X2039" s="36">
        <f>ROUND(_xlfn.SINGLE(IF(ISNA(_xlfn.SINGLE(IF($F$7=0,0,INDIRECT(W2042)))),0,IF($F$7=0,0,INDIRECT(W2042)))),0)</f>
        <v/>
      </c>
    </row>
    <row r="2040">
      <c r="B2040" s="86" t="n"/>
      <c r="C2040" s="22" t="n">
        <v>30593</v>
      </c>
      <c r="E2040" s="22" t="inlineStr">
        <is>
          <t>Агат белый. Брелок</t>
        </is>
      </c>
      <c r="F2040" s="105">
        <f>ROUNDUP(N2043-(N2043/100*X2043),0)</f>
        <v/>
      </c>
      <c r="H2040" s="22" t="inlineStr">
        <is>
          <t>Синг Лал</t>
        </is>
      </c>
      <c r="J2040" s="75" t="inlineStr">
        <is>
          <t>2100000305933</t>
        </is>
      </c>
      <c r="K2040" s="75" t="inlineStr">
        <is>
          <t>Камни</t>
        </is>
      </c>
      <c r="L2040" s="22">
        <f>ROUND(100-(F2043/(M2043/100)),0)</f>
        <v/>
      </c>
      <c r="M2040" s="105" t="n">
        <v>61</v>
      </c>
      <c r="N2040" s="105" t="n">
        <v>54</v>
      </c>
      <c r="O2040" s="20" t="inlineStr">
        <is>
          <t>https://magic-kniga.ru/items/30593</t>
        </is>
      </c>
      <c r="Q2040" s="66" t="inlineStr">
        <is>
          <t>Больше 10</t>
        </is>
      </c>
      <c r="R2040" s="20" t="n">
        <v>11</v>
      </c>
      <c r="V2040" s="36">
        <f>MATCH(R2043,discounts!A:A)</f>
        <v/>
      </c>
      <c r="W2040" s="36">
        <f>ADDRESS(V2043,$F$7+1,,,"discounts")</f>
        <v/>
      </c>
      <c r="X2040" s="36">
        <f>ROUND(_xlfn.SINGLE(IF(ISNA(_xlfn.SINGLE(IF($F$7=0,0,INDIRECT(W2043)))),0,IF($F$7=0,0,INDIRECT(W2043)))),0)</f>
        <v/>
      </c>
    </row>
    <row r="2041">
      <c r="B2041" s="86" t="n"/>
      <c r="C2041" s="22" t="n">
        <v>30596</v>
      </c>
      <c r="E2041" s="22" t="inlineStr">
        <is>
          <t>Хальцедон. Брелок</t>
        </is>
      </c>
      <c r="F2041" s="105">
        <f>ROUNDUP(N2044-(N2044/100*X2044),0)</f>
        <v/>
      </c>
      <c r="H2041" s="22" t="inlineStr">
        <is>
          <t>Синг Лал</t>
        </is>
      </c>
      <c r="J2041" s="75" t="inlineStr">
        <is>
          <t>2100000305964</t>
        </is>
      </c>
      <c r="K2041" s="75" t="inlineStr">
        <is>
          <t>Камни</t>
        </is>
      </c>
      <c r="L2041" s="22">
        <f>ROUND(100-(F2044/(M2044/100)),0)</f>
        <v/>
      </c>
      <c r="M2041" s="105" t="n">
        <v>61</v>
      </c>
      <c r="N2041" s="105" t="n">
        <v>54</v>
      </c>
      <c r="O2041" s="20" t="inlineStr">
        <is>
          <t>https://magic-kniga.ru/items/30596</t>
        </is>
      </c>
      <c r="Q2041" s="66" t="inlineStr">
        <is>
          <t>Больше 10</t>
        </is>
      </c>
      <c r="R2041" s="20" t="n">
        <v>11</v>
      </c>
      <c r="V2041" s="36">
        <f>MATCH(R2044,discounts!A:A)</f>
        <v/>
      </c>
      <c r="W2041" s="36">
        <f>ADDRESS(V2044,$F$7+1,,,"discounts")</f>
        <v/>
      </c>
      <c r="X2041" s="36">
        <f>ROUND(_xlfn.SINGLE(IF(ISNA(_xlfn.SINGLE(IF($F$7=0,0,INDIRECT(W2044)))),0,IF($F$7=0,0,INDIRECT(W2044)))),0)</f>
        <v/>
      </c>
    </row>
    <row r="2042">
      <c r="B2042" s="86" t="n"/>
      <c r="C2042" s="22" t="n">
        <v>30868</v>
      </c>
      <c r="E2042" s="22" t="inlineStr">
        <is>
          <t>Кольцо из камня в ассортименте</t>
        </is>
      </c>
      <c r="F2042" s="105">
        <f>ROUNDUP(N2045-(N2045/100*X2045),0)</f>
        <v/>
      </c>
      <c r="H2042" s="22" t="inlineStr">
        <is>
          <t>Синг Лал</t>
        </is>
      </c>
      <c r="J2042" s="75" t="inlineStr">
        <is>
          <t>2100000308682</t>
        </is>
      </c>
      <c r="K2042" s="75" t="inlineStr">
        <is>
          <t>Камни</t>
        </is>
      </c>
      <c r="L2042" s="22">
        <f>ROUND(100-(F2045/(M2045/100)),0)</f>
        <v/>
      </c>
      <c r="M2042" s="105" t="n">
        <v>150</v>
      </c>
      <c r="N2042" s="105" t="n">
        <v>131</v>
      </c>
      <c r="O2042" s="20" t="inlineStr">
        <is>
          <t>https://magic-kniga.ru/items/30868</t>
        </is>
      </c>
      <c r="Q2042" s="66" t="inlineStr">
        <is>
          <t>Мало</t>
        </is>
      </c>
      <c r="R2042" s="20" t="n">
        <v>11</v>
      </c>
      <c r="V2042" s="36">
        <f>MATCH(R2045,discounts!A:A)</f>
        <v/>
      </c>
      <c r="W2042" s="36">
        <f>ADDRESS(V2045,$F$7+1,,,"discounts")</f>
        <v/>
      </c>
      <c r="X2042" s="36">
        <f>ROUND(_xlfn.SINGLE(IF(ISNA(_xlfn.SINGLE(IF($F$7=0,0,INDIRECT(W2045)))),0,IF($F$7=0,0,INDIRECT(W2045)))),0)</f>
        <v/>
      </c>
    </row>
    <row r="2043" ht="20.25" customHeight="1">
      <c r="B2043" s="87" t="inlineStr">
        <is>
          <t>Аромамасла</t>
        </is>
      </c>
    </row>
    <row r="2044" ht="15" customHeight="1">
      <c r="B2044" s="88" t="inlineStr">
        <is>
          <t>Ароматерапия</t>
        </is>
      </c>
    </row>
    <row r="2045">
      <c r="B2045" s="86" t="n"/>
      <c r="C2045" s="22" t="n">
        <v>37699</v>
      </c>
      <c r="E2045" s="22" t="inlineStr">
        <is>
          <t>Масло Дханвантарам Тайлам (Dhanwantharam Thailam Oil) 150 мл</t>
        </is>
      </c>
      <c r="F2045" s="105">
        <f>ROUNDUP(N2048-(N2048/100*X2048),0)</f>
        <v/>
      </c>
      <c r="H2045" s="22" t="inlineStr">
        <is>
          <t>Indibird</t>
        </is>
      </c>
      <c r="J2045" s="75" t="inlineStr">
        <is>
          <t>8904158900149</t>
        </is>
      </c>
      <c r="K2045" s="75" t="inlineStr">
        <is>
          <t>Аромамасла</t>
        </is>
      </c>
      <c r="L2045" s="22">
        <f>ROUND(100-(F2048/(M2048/100)),0)</f>
        <v/>
      </c>
      <c r="M2045" s="105" t="n">
        <v>400</v>
      </c>
      <c r="N2045" s="105" t="n">
        <v>348</v>
      </c>
      <c r="O2045" s="20" t="inlineStr">
        <is>
          <t>https://magic-kniga.ru/items/37699</t>
        </is>
      </c>
      <c r="Q2045" s="66" t="inlineStr">
        <is>
          <t>Мало</t>
        </is>
      </c>
      <c r="R2045" s="20" t="n">
        <v>12</v>
      </c>
      <c r="V2045" s="36">
        <f>MATCH(R2048,discounts!A:A)</f>
        <v/>
      </c>
      <c r="W2045" s="36">
        <f>ADDRESS(V2048,$F$7+1,,,"discounts")</f>
        <v/>
      </c>
      <c r="X2045" s="36">
        <f>ROUND(_xlfn.SINGLE(IF(ISNA(_xlfn.SINGLE(IF($F$7=0,0,INDIRECT(W2048)))),0,IF($F$7=0,0,INDIRECT(W2048)))),0)</f>
        <v/>
      </c>
    </row>
    <row r="2046">
      <c r="B2046" s="86" t="n"/>
      <c r="C2046" s="22" t="n">
        <v>38892</v>
      </c>
      <c r="E2046" s="22" t="inlineStr">
        <is>
          <t>Эфирное масло Валерианы 5 мл</t>
        </is>
      </c>
      <c r="F2046" s="105">
        <f>ROUNDUP(N2049-(N2049/100*X2049),0)</f>
        <v/>
      </c>
      <c r="H2046" s="22" t="inlineStr">
        <is>
          <t>Царство Ароматов</t>
        </is>
      </c>
      <c r="J2046" s="75" t="inlineStr">
        <is>
          <t>2100000388929</t>
        </is>
      </c>
      <c r="K2046" s="75" t="inlineStr">
        <is>
          <t>Аромамасла</t>
        </is>
      </c>
      <c r="L2046" s="22">
        <f>ROUND(100-(F2049/(M2049/100)),0)</f>
        <v/>
      </c>
      <c r="M2046" s="105" t="n">
        <v>150</v>
      </c>
      <c r="N2046" s="105" t="n">
        <v>131</v>
      </c>
      <c r="O2046" s="20" t="inlineStr">
        <is>
          <t>https://magic-kniga.ru/items/38892</t>
        </is>
      </c>
      <c r="Q2046" s="66" t="inlineStr">
        <is>
          <t>Мало</t>
        </is>
      </c>
      <c r="R2046" s="20" t="n">
        <v>12</v>
      </c>
      <c r="V2046" s="36">
        <f>MATCH(R2049,discounts!A:A)</f>
        <v/>
      </c>
      <c r="W2046" s="36">
        <f>ADDRESS(V2049,$F$7+1,,,"discounts")</f>
        <v/>
      </c>
      <c r="X2046" s="36">
        <f>ROUND(_xlfn.SINGLE(IF(ISNA(_xlfn.SINGLE(IF($F$7=0,0,INDIRECT(W2049)))),0,IF($F$7=0,0,INDIRECT(W2049)))),0)</f>
        <v/>
      </c>
    </row>
    <row r="2047">
      <c r="B2047" s="86" t="n"/>
      <c r="C2047" s="22" t="n">
        <v>28842</v>
      </c>
      <c r="E2047" s="22" t="inlineStr">
        <is>
          <t>Лайм, натуральное эфирное масло</t>
        </is>
      </c>
      <c r="F2047" s="105">
        <f>ROUNDUP(N2050-(N2050/100*X2050),0)</f>
        <v/>
      </c>
      <c r="H2047" s="22" t="inlineStr">
        <is>
          <t>Крымская Роза</t>
        </is>
      </c>
      <c r="J2047" s="75" t="inlineStr">
        <is>
          <t>4665271390531</t>
        </is>
      </c>
      <c r="K2047" s="75" t="inlineStr">
        <is>
          <t>Аромамасла</t>
        </is>
      </c>
      <c r="L2047" s="22">
        <f>ROUND(100-(F2050/(M2050/100)),0)</f>
        <v/>
      </c>
      <c r="M2047" s="105" t="n">
        <v>200</v>
      </c>
      <c r="N2047" s="105" t="n">
        <v>174</v>
      </c>
      <c r="O2047" s="20" t="inlineStr">
        <is>
          <t>https://magic-kniga.ru/items/28842</t>
        </is>
      </c>
      <c r="Q2047" s="66" t="inlineStr">
        <is>
          <t>Мало</t>
        </is>
      </c>
      <c r="R2047" s="20" t="n">
        <v>12</v>
      </c>
      <c r="V2047" s="36">
        <f>MATCH(R2050,discounts!A:A)</f>
        <v/>
      </c>
      <c r="W2047" s="36">
        <f>ADDRESS(V2050,$F$7+1,,,"discounts")</f>
        <v/>
      </c>
      <c r="X2047" s="36">
        <f>ROUND(_xlfn.SINGLE(IF(ISNA(_xlfn.SINGLE(IF($F$7=0,0,INDIRECT(W2050)))),0,IF($F$7=0,0,INDIRECT(W2050)))),0)</f>
        <v/>
      </c>
    </row>
    <row r="2048" ht="20.25" customHeight="1">
      <c r="B2048" s="87" t="inlineStr">
        <is>
          <t>Благовония</t>
        </is>
      </c>
    </row>
    <row r="2049">
      <c r="B2049" s="86" t="n"/>
      <c r="C2049" s="22" t="n">
        <v>27113</v>
      </c>
      <c r="E2049" s="22" t="inlineStr">
        <is>
          <t>Благовония SATYA Самуак (Samyak) плоская пачка 8 шт</t>
        </is>
      </c>
      <c r="F2049" s="105">
        <f>ROUNDUP(N2052-(N2052/100*X2052),0)</f>
        <v/>
      </c>
      <c r="H2049" s="22" t="inlineStr">
        <is>
          <t>SATYA</t>
        </is>
      </c>
      <c r="J2049" s="75" t="inlineStr">
        <is>
          <t>2100000271139</t>
        </is>
      </c>
      <c r="K2049" s="75" t="inlineStr">
        <is>
          <t>Благовония</t>
        </is>
      </c>
      <c r="L2049" s="22">
        <f>ROUND(100-(F2052/(M2052/100)),0)</f>
        <v/>
      </c>
      <c r="M2049" s="105" t="n">
        <v>660</v>
      </c>
      <c r="N2049" s="105" t="n">
        <v>575</v>
      </c>
      <c r="O2049" s="20" t="inlineStr">
        <is>
          <t>https://magic-kniga.ru/items/27113</t>
        </is>
      </c>
      <c r="Q2049" s="66" t="inlineStr">
        <is>
          <t>Мало</t>
        </is>
      </c>
      <c r="R2049" s="20" t="n">
        <v>5</v>
      </c>
      <c r="V2049" s="36">
        <f>MATCH(R2052,discounts!A:A)</f>
        <v/>
      </c>
      <c r="W2049" s="36">
        <f>ADDRESS(V2052,$F$7+1,,,"discounts")</f>
        <v/>
      </c>
      <c r="X2049" s="36">
        <f>ROUND(_xlfn.SINGLE(IF(ISNA(_xlfn.SINGLE(IF($F$7=0,0,INDIRECT(W2052)))),0,IF($F$7=0,0,INDIRECT(W2052)))),0)</f>
        <v/>
      </c>
    </row>
    <row r="2050">
      <c r="B2050" s="86" t="n"/>
      <c r="C2050" s="22" t="n">
        <v>37882</v>
      </c>
      <c r="E2050" s="22" t="inlineStr">
        <is>
          <t>Благовония Satya Наг Чампа (Nag Champa), прямоугольная упаковка, 40 г</t>
        </is>
      </c>
      <c r="F2050" s="105">
        <f>ROUNDUP(N2053-(N2053/100*X2053),0)</f>
        <v/>
      </c>
      <c r="H2050" s="22" t="inlineStr">
        <is>
          <t>SATYA</t>
        </is>
      </c>
      <c r="J2050" s="75" t="inlineStr">
        <is>
          <t>8904245400491</t>
        </is>
      </c>
      <c r="K2050" s="75" t="inlineStr">
        <is>
          <t>Благовония</t>
        </is>
      </c>
      <c r="L2050" s="22">
        <f>ROUND(100-(F2053/(M2053/100)),0)</f>
        <v/>
      </c>
      <c r="M2050" s="105" t="n">
        <v>587</v>
      </c>
      <c r="N2050" s="105" t="n">
        <v>511</v>
      </c>
      <c r="O2050" s="20" t="inlineStr">
        <is>
          <t>https://magic-kniga.ru/items/37882</t>
        </is>
      </c>
      <c r="Q2050" s="66" t="inlineStr">
        <is>
          <t>Мало</t>
        </is>
      </c>
      <c r="R2050" s="20" t="n">
        <v>12</v>
      </c>
      <c r="V2050" s="36">
        <f>MATCH(R2053,discounts!A:A)</f>
        <v/>
      </c>
      <c r="W2050" s="36">
        <f>ADDRESS(V2053,$F$7+1,,,"discounts")</f>
        <v/>
      </c>
      <c r="X2050" s="36">
        <f>ROUND(_xlfn.SINGLE(IF(ISNA(_xlfn.SINGLE(IF($F$7=0,0,INDIRECT(W2053)))),0,IF($F$7=0,0,INDIRECT(W2053)))),0)</f>
        <v/>
      </c>
    </row>
    <row r="2051" ht="20.25" customHeight="1">
      <c r="B2051" s="87" t="inlineStr">
        <is>
          <t>Амулеты</t>
        </is>
      </c>
    </row>
    <row r="2052" ht="15" customHeight="1">
      <c r="B2052" s="88" t="inlineStr">
        <is>
          <t>Любовная магия</t>
        </is>
      </c>
    </row>
    <row r="2053">
      <c r="B2053" s="86" t="n"/>
      <c r="C2053" s="22" t="n">
        <v>28772</v>
      </c>
      <c r="E2053" s="22" t="inlineStr">
        <is>
          <t>Амулет защитный №17 «Бог любви Лель», олово</t>
        </is>
      </c>
      <c r="F2053" s="105">
        <f>ROUNDUP(N2056-(N2056/100*X2056),0)</f>
        <v/>
      </c>
      <c r="H2053" s="22" t="inlineStr">
        <is>
          <t>Giftman</t>
        </is>
      </c>
      <c r="J2053" s="75" t="inlineStr">
        <is>
          <t>4690498123716</t>
        </is>
      </c>
      <c r="K2053" s="75" t="inlineStr">
        <is>
          <t>Амулеты</t>
        </is>
      </c>
      <c r="L2053" s="22">
        <f>ROUND(100-(F2056/(M2056/100)),0)</f>
        <v/>
      </c>
      <c r="M2053" s="105" t="n">
        <v>40</v>
      </c>
      <c r="N2053" s="105" t="n">
        <v>35</v>
      </c>
      <c r="O2053" s="20" t="inlineStr">
        <is>
          <t>https://magic-kniga.ru/items/28772</t>
        </is>
      </c>
      <c r="Q2053" s="66" t="inlineStr">
        <is>
          <t>Мало</t>
        </is>
      </c>
      <c r="R2053" s="20" t="n">
        <v>12</v>
      </c>
      <c r="V2053" s="36">
        <f>MATCH(R2056,discounts!A:A)</f>
        <v/>
      </c>
      <c r="W2053" s="36">
        <f>ADDRESS(V2056,$F$7+1,,,"discounts")</f>
        <v/>
      </c>
      <c r="X2053" s="36">
        <f>ROUND(IF(ISNA(IF($F$7=0,0,INDIRECT(W2056))),0,IF($F$7=0,0,INDIRECT(W2056))),0)</f>
        <v/>
      </c>
    </row>
    <row r="2054" ht="15" customHeight="1">
      <c r="B2054" s="88" t="inlineStr">
        <is>
          <t>Магия успеха</t>
        </is>
      </c>
    </row>
    <row r="2055">
      <c r="B2055" s="86" t="n"/>
      <c r="C2055" s="22" t="n">
        <v>28150</v>
      </c>
      <c r="E2055" s="22" t="inlineStr">
        <is>
          <t>Амулет Солнце атлантиды, мед\сталь</t>
        </is>
      </c>
      <c r="F2055" s="105">
        <f>ROUNDUP(N2058-(N2058/100*X2058),0)</f>
        <v/>
      </c>
      <c r="H2055" s="22" t="inlineStr">
        <is>
          <t>АртСимвол</t>
        </is>
      </c>
      <c r="J2055" s="75" t="inlineStr">
        <is>
          <t>2100000281503</t>
        </is>
      </c>
      <c r="K2055" s="75" t="inlineStr">
        <is>
          <t>Амулеты</t>
        </is>
      </c>
      <c r="L2055" s="22">
        <f>ROUND(100-(F2058/(M2058/100)),0)</f>
        <v/>
      </c>
      <c r="M2055" s="105" t="n">
        <v>502</v>
      </c>
      <c r="N2055" s="105" t="n">
        <v>437</v>
      </c>
      <c r="O2055" s="20" t="inlineStr">
        <is>
          <t>https://magic-kniga.ru/items/28150</t>
        </is>
      </c>
      <c r="Q2055" s="66" t="inlineStr">
        <is>
          <t>Мало</t>
        </is>
      </c>
      <c r="R2055" s="20" t="n">
        <v>7</v>
      </c>
      <c r="V2055" s="36">
        <f>MATCH(R2058,discounts!A:A)</f>
        <v/>
      </c>
      <c r="W2055" s="36">
        <f>ADDRESS(V2058,$F$7+1,,,"discounts")</f>
        <v/>
      </c>
      <c r="X2055" s="36">
        <f>ROUND(IF(ISNA(IF($F$7=0,0,INDIRECT(W2058))),0,IF($F$7=0,0,INDIRECT(W2058))),0)</f>
        <v/>
      </c>
    </row>
    <row r="2056">
      <c r="B2056" s="86" t="n"/>
      <c r="C2056" s="22" t="n">
        <v>31672</v>
      </c>
      <c r="E2056" s="22" t="inlineStr">
        <is>
          <t>Амулет Пасифик, мед\сталь</t>
        </is>
      </c>
      <c r="F2056" s="105">
        <f>ROUNDUP(N2059-(N2059/100*X2059),0)</f>
        <v/>
      </c>
      <c r="H2056" s="22" t="inlineStr">
        <is>
          <t>АртСимвол</t>
        </is>
      </c>
      <c r="J2056" s="75" t="inlineStr">
        <is>
          <t>2100000316724</t>
        </is>
      </c>
      <c r="K2056" s="75" t="inlineStr">
        <is>
          <t>Амулеты</t>
        </is>
      </c>
      <c r="L2056" s="22">
        <f>ROUND(100-(F2059/(M2059/100)),0)</f>
        <v/>
      </c>
      <c r="M2056" s="105" t="n">
        <v>1362</v>
      </c>
      <c r="N2056" s="105" t="n">
        <v>1185</v>
      </c>
      <c r="O2056" s="20" t="inlineStr">
        <is>
          <t>https://magic-kniga.ru/items/31672</t>
        </is>
      </c>
      <c r="Q2056" s="66" t="inlineStr">
        <is>
          <t>Мало</t>
        </is>
      </c>
      <c r="R2056" s="20" t="n">
        <v>7</v>
      </c>
      <c r="V2056" s="36">
        <f>MATCH(R2059,discounts!A:A)</f>
        <v/>
      </c>
      <c r="W2056" s="36">
        <f>ADDRESS(V2059,$F$7+1,,,"discounts")</f>
        <v/>
      </c>
      <c r="X2056" s="36">
        <f>ROUND(IF(ISNA(IF($F$7=0,0,INDIRECT(W2059))),0,IF($F$7=0,0,INDIRECT(W2059))),0)</f>
        <v/>
      </c>
    </row>
    <row r="2057">
      <c r="B2057" s="86" t="n"/>
      <c r="C2057" s="22" t="n">
        <v>31697</v>
      </c>
      <c r="E2057" s="22" t="inlineStr">
        <is>
          <t>Брелок Пчела, мед\сталь</t>
        </is>
      </c>
      <c r="F2057" s="105">
        <f>ROUNDUP(N2060-(N2060/100*X2060),0)</f>
        <v/>
      </c>
      <c r="H2057" s="22" t="inlineStr">
        <is>
          <t>АртСимвол</t>
        </is>
      </c>
      <c r="J2057" s="75" t="inlineStr">
        <is>
          <t>2100000316977</t>
        </is>
      </c>
      <c r="K2057" s="75" t="inlineStr">
        <is>
          <t>Амулеты</t>
        </is>
      </c>
      <c r="L2057" s="22">
        <f>ROUND(100-(F2060/(M2060/100)),0)</f>
        <v/>
      </c>
      <c r="M2057" s="105" t="n">
        <v>1362</v>
      </c>
      <c r="N2057" s="105" t="n">
        <v>1185</v>
      </c>
      <c r="O2057" s="20" t="inlineStr">
        <is>
          <t>https://magic-kniga.ru/items/31697</t>
        </is>
      </c>
      <c r="Q2057" s="66" t="inlineStr">
        <is>
          <t>Мало</t>
        </is>
      </c>
      <c r="R2057" s="20" t="n">
        <v>7</v>
      </c>
      <c r="V2057" s="36">
        <f>MATCH(R2060,discounts!A:A)</f>
        <v/>
      </c>
      <c r="W2057" s="36">
        <f>ADDRESS(V2060,$F$7+1,,,"discounts")</f>
        <v/>
      </c>
      <c r="X2057" s="36">
        <f>ROUND(IF(ISNA(IF($F$7=0,0,INDIRECT(W2060))),0,IF($F$7=0,0,INDIRECT(W2060))),0)</f>
        <v/>
      </c>
    </row>
    <row r="2058">
      <c r="B2058" s="86" t="n"/>
      <c r="C2058" s="22" t="n">
        <v>31700</v>
      </c>
      <c r="E2058" s="22" t="inlineStr">
        <is>
          <t>Брелок Черепаха, мед\сталь</t>
        </is>
      </c>
      <c r="F2058" s="105">
        <f>ROUNDUP(N2061-(N2061/100*X2061),0)</f>
        <v/>
      </c>
      <c r="H2058" s="22" t="inlineStr">
        <is>
          <t>АртСимвол</t>
        </is>
      </c>
      <c r="J2058" s="75" t="inlineStr">
        <is>
          <t>2100000317004</t>
        </is>
      </c>
      <c r="K2058" s="75" t="inlineStr">
        <is>
          <t>Амулеты</t>
        </is>
      </c>
      <c r="L2058" s="22">
        <f>ROUND(100-(F2061/(M2061/100)),0)</f>
        <v/>
      </c>
      <c r="M2058" s="105" t="n">
        <v>1362</v>
      </c>
      <c r="N2058" s="105" t="n">
        <v>1185</v>
      </c>
      <c r="O2058" s="20" t="inlineStr">
        <is>
          <t>https://magic-kniga.ru/items/31700</t>
        </is>
      </c>
      <c r="Q2058" s="66" t="inlineStr">
        <is>
          <t>Мало</t>
        </is>
      </c>
      <c r="R2058" s="20" t="n">
        <v>7</v>
      </c>
      <c r="V2058" s="36">
        <f>MATCH(R2061,discounts!A:A)</f>
        <v/>
      </c>
      <c r="W2058" s="36">
        <f>ADDRESS(V2061,$F$7+1,,,"discounts")</f>
        <v/>
      </c>
      <c r="X2058" s="36">
        <f>ROUND(IF(ISNA(IF($F$7=0,0,INDIRECT(W2061))),0,IF($F$7=0,0,INDIRECT(W2061))),0)</f>
        <v/>
      </c>
    </row>
    <row r="2059">
      <c r="B2059" s="86" t="n"/>
      <c r="C2059" s="22" t="n">
        <v>31701</v>
      </c>
      <c r="E2059" s="22" t="inlineStr">
        <is>
          <t>Брелок Дельфин, мед\сталь</t>
        </is>
      </c>
      <c r="F2059" s="105">
        <f>ROUNDUP(N2062-(N2062/100*X2062),0)</f>
        <v/>
      </c>
      <c r="H2059" s="22" t="inlineStr">
        <is>
          <t>АртСимвол</t>
        </is>
      </c>
      <c r="J2059" s="75" t="inlineStr">
        <is>
          <t>2100000317011</t>
        </is>
      </c>
      <c r="K2059" s="75" t="inlineStr">
        <is>
          <t>Амулеты</t>
        </is>
      </c>
      <c r="L2059" s="22">
        <f>ROUND(100-(F2062/(M2062/100)),0)</f>
        <v/>
      </c>
      <c r="M2059" s="105" t="n">
        <v>1362</v>
      </c>
      <c r="N2059" s="105" t="n">
        <v>1185</v>
      </c>
      <c r="O2059" s="20" t="inlineStr">
        <is>
          <t>https://magic-kniga.ru/items/31701</t>
        </is>
      </c>
      <c r="Q2059" s="66" t="inlineStr">
        <is>
          <t>Мало</t>
        </is>
      </c>
      <c r="R2059" s="20" t="n">
        <v>7</v>
      </c>
      <c r="V2059" s="36">
        <f>MATCH(R2062,discounts!A:A)</f>
        <v/>
      </c>
      <c r="W2059" s="36">
        <f>ADDRESS(V2062,$F$7+1,,,"discounts")</f>
        <v/>
      </c>
      <c r="X2059" s="36">
        <f>ROUND(IF(ISNA(IF($F$7=0,0,INDIRECT(W2062))),0,IF($F$7=0,0,INDIRECT(W2062))),0)</f>
        <v/>
      </c>
    </row>
    <row r="2060">
      <c r="B2060" s="86" t="n"/>
      <c r="C2060" s="22" t="n">
        <v>33006</v>
      </c>
      <c r="E2060" s="22" t="inlineStr">
        <is>
          <t>Амулет на удачу Авантюрин в мешочке</t>
        </is>
      </c>
      <c r="F2060" s="105">
        <f>ROUNDUP(N2063-(N2063/100*X2063),0)</f>
        <v/>
      </c>
      <c r="H2060" s="22" t="inlineStr">
        <is>
          <t>Magic-Kniga</t>
        </is>
      </c>
      <c r="J2060" s="75" t="inlineStr">
        <is>
          <t>2100000330065</t>
        </is>
      </c>
      <c r="K2060" s="75" t="inlineStr">
        <is>
          <t>Амулеты</t>
        </is>
      </c>
      <c r="L2060" s="22">
        <f>ROUND(100-(F2063/(M2063/100)),0)</f>
        <v/>
      </c>
      <c r="M2060" s="105" t="n">
        <v>508</v>
      </c>
      <c r="N2060" s="105" t="n">
        <v>442</v>
      </c>
      <c r="O2060" s="20" t="inlineStr">
        <is>
          <t>https://magic-kniga.ru/items/33006</t>
        </is>
      </c>
      <c r="Q2060" s="66" t="inlineStr">
        <is>
          <t>Больше 10</t>
        </is>
      </c>
      <c r="R2060" s="20" t="n">
        <v>1</v>
      </c>
      <c r="V2060" s="36">
        <f>MATCH(R2063,discounts!A:A)</f>
        <v/>
      </c>
      <c r="W2060" s="36">
        <f>ADDRESS(V2063,$F$7+1,,,"discounts")</f>
        <v/>
      </c>
      <c r="X2060" s="36">
        <f>ROUND(IF(ISNA(IF($F$7=0,0,INDIRECT(W2063))),0,IF($F$7=0,0,INDIRECT(W2063))),0)</f>
        <v/>
      </c>
    </row>
    <row r="2061" ht="15" customHeight="1">
      <c r="B2061" s="88" t="inlineStr">
        <is>
          <t>Защита от порчи и сглаза</t>
        </is>
      </c>
    </row>
    <row r="2062">
      <c r="B2062" s="86" t="n"/>
      <c r="C2062" s="22" t="n">
        <v>30550</v>
      </c>
      <c r="E2062" s="22" t="inlineStr">
        <is>
          <t>Браслет с подвеской №16 Два любящих сердца</t>
        </is>
      </c>
      <c r="F2062" s="105">
        <f>ROUNDUP(N2065-(N2065/100*X2065),0)</f>
        <v/>
      </c>
      <c r="H2062" s="22" t="inlineStr">
        <is>
          <t>Giftman</t>
        </is>
      </c>
      <c r="I2062" s="22" t="n">
        <v>2017</v>
      </c>
      <c r="J2062" s="75" t="inlineStr">
        <is>
          <t>4690498127516</t>
        </is>
      </c>
      <c r="K2062" s="75" t="inlineStr">
        <is>
          <t>Амулеты</t>
        </is>
      </c>
      <c r="L2062" s="22">
        <f>ROUND(100-(F2065/(M2065/100)),0)</f>
        <v/>
      </c>
      <c r="M2062" s="105" t="n">
        <v>35</v>
      </c>
      <c r="N2062" s="105" t="n">
        <v>31</v>
      </c>
      <c r="O2062" s="20" t="inlineStr">
        <is>
          <t>https://magic-kniga.ru/items/30550</t>
        </is>
      </c>
      <c r="Q2062" s="66" t="inlineStr">
        <is>
          <t>Мало</t>
        </is>
      </c>
      <c r="R2062" s="20" t="n">
        <v>12</v>
      </c>
      <c r="V2062" s="36">
        <f>MATCH(R2065,discounts!A:A)</f>
        <v/>
      </c>
      <c r="W2062" s="36">
        <f>ADDRESS(V2065,$F$7+1,,,"discounts")</f>
        <v/>
      </c>
      <c r="X2062" s="36">
        <f>ROUND(_xlfn.SINGLE(IF(ISNA(_xlfn.SINGLE(IF($F$7=0,0,INDIRECT(W2065)))),0,IF($F$7=0,0,INDIRECT(W2065)))),0)</f>
        <v/>
      </c>
    </row>
    <row r="2063">
      <c r="B2063" s="86" t="n"/>
      <c r="C2063" s="22" t="n">
        <v>30551</v>
      </c>
      <c r="E2063" s="22" t="inlineStr">
        <is>
          <t>Браслет с подвеской №18 Ангел-хранитель</t>
        </is>
      </c>
      <c r="F2063" s="105">
        <f>ROUNDUP(N2066-(N2066/100*X2066),0)</f>
        <v/>
      </c>
      <c r="H2063" s="22" t="inlineStr">
        <is>
          <t>Giftman</t>
        </is>
      </c>
      <c r="I2063" s="22" t="n">
        <v>2017</v>
      </c>
      <c r="J2063" s="75" t="inlineStr">
        <is>
          <t>4690498127509</t>
        </is>
      </c>
      <c r="K2063" s="75" t="inlineStr">
        <is>
          <t>Амулеты</t>
        </is>
      </c>
      <c r="L2063" s="22">
        <f>ROUND(100-(F2066/(M2066/100)),0)</f>
        <v/>
      </c>
      <c r="M2063" s="105" t="n">
        <v>35</v>
      </c>
      <c r="N2063" s="105" t="n">
        <v>31</v>
      </c>
      <c r="O2063" s="20" t="inlineStr">
        <is>
          <t>https://magic-kniga.ru/items/30551</t>
        </is>
      </c>
      <c r="Q2063" s="66" t="inlineStr">
        <is>
          <t>Мало</t>
        </is>
      </c>
      <c r="R2063" s="20" t="n">
        <v>12</v>
      </c>
      <c r="V2063" s="36">
        <f>MATCH(R2066,discounts!A:A)</f>
        <v/>
      </c>
      <c r="W2063" s="36">
        <f>ADDRESS(V2066,$F$7+1,,,"discounts")</f>
        <v/>
      </c>
      <c r="X2063" s="36">
        <f>ROUND(_xlfn.SINGLE(IF(ISNA(_xlfn.SINGLE(IF($F$7=0,0,INDIRECT(W2066)))),0,IF($F$7=0,0,INDIRECT(W2066)))),0)</f>
        <v/>
      </c>
    </row>
    <row r="2064">
      <c r="B2064" s="86" t="n"/>
      <c r="C2064" s="22" t="n">
        <v>30557</v>
      </c>
      <c r="E2064" s="22" t="inlineStr">
        <is>
          <t>Браслет с подвеской №23 Стрекоза</t>
        </is>
      </c>
      <c r="F2064" s="105">
        <f>ROUNDUP(N2067-(N2067/100*X2067),0)</f>
        <v/>
      </c>
      <c r="H2064" s="22" t="inlineStr">
        <is>
          <t>Giftman</t>
        </is>
      </c>
      <c r="I2064" s="22" t="n">
        <v>2017</v>
      </c>
      <c r="J2064" s="75" t="inlineStr">
        <is>
          <t>4690498127363</t>
        </is>
      </c>
      <c r="K2064" s="75" t="inlineStr">
        <is>
          <t>Амулеты</t>
        </is>
      </c>
      <c r="L2064" s="22">
        <f>ROUND(100-(F2067/(M2067/100)),0)</f>
        <v/>
      </c>
      <c r="M2064" s="105" t="n">
        <v>1000</v>
      </c>
      <c r="N2064" s="105" t="n">
        <v>870</v>
      </c>
      <c r="O2064" s="20" t="inlineStr">
        <is>
          <t>https://magic-kniga.ru/items/30557</t>
        </is>
      </c>
      <c r="Q2064" s="66" t="inlineStr">
        <is>
          <t>Мало</t>
        </is>
      </c>
      <c r="R2064" s="20" t="n">
        <v>12</v>
      </c>
      <c r="V2064" s="36">
        <f>MATCH(R2067,discounts!A:A)</f>
        <v/>
      </c>
      <c r="W2064" s="36">
        <f>ADDRESS(V2067,$F$7+1,,,"discounts")</f>
        <v/>
      </c>
      <c r="X2064" s="36">
        <f>ROUND(_xlfn.SINGLE(IF(ISNA(_xlfn.SINGLE(IF($F$7=0,0,INDIRECT(W2067)))),0,IF($F$7=0,0,INDIRECT(W2067)))),0)</f>
        <v/>
      </c>
    </row>
    <row r="2065" ht="15" customHeight="1">
      <c r="B2065" s="88" t="inlineStr">
        <is>
          <t>Магия денег</t>
        </is>
      </c>
    </row>
    <row r="2066">
      <c r="B2066" s="86" t="n"/>
      <c r="C2066" s="22" t="n">
        <v>31348</v>
      </c>
      <c r="E2066" s="22" t="inlineStr">
        <is>
          <t>Ловец денег Кубышка, бук</t>
        </is>
      </c>
      <c r="F2066" s="105">
        <f>ROUNDUP(N2069-(N2069/100*X2069),0)</f>
        <v/>
      </c>
      <c r="H2066" s="22" t="inlineStr">
        <is>
          <t>АртСимвол</t>
        </is>
      </c>
      <c r="J2066" s="75" t="inlineStr">
        <is>
          <t>2100000313488</t>
        </is>
      </c>
      <c r="K2066" s="75" t="inlineStr">
        <is>
          <t>Амулеты</t>
        </is>
      </c>
      <c r="L2066" s="22">
        <f>ROUND(100-(F2069/(M2069/100)),0)</f>
        <v/>
      </c>
      <c r="M2066" s="105" t="n">
        <v>172</v>
      </c>
      <c r="N2066" s="105" t="n">
        <v>150</v>
      </c>
      <c r="O2066" s="20" t="inlineStr">
        <is>
          <t>https://magic-kniga.ru/items/31348</t>
        </is>
      </c>
      <c r="Q2066" s="66" t="inlineStr">
        <is>
          <t>Мало</t>
        </is>
      </c>
      <c r="R2066" s="20" t="n">
        <v>7</v>
      </c>
      <c r="V2066" s="36">
        <f>MATCH(R2069,discounts!A:A)</f>
        <v/>
      </c>
      <c r="W2066" s="36">
        <f>ADDRESS(V2069,$F$7+1,,,"discounts")</f>
        <v/>
      </c>
      <c r="X2066" s="36">
        <f>ROUND(_xlfn.SINGLE(IF(ISNA(_xlfn.SINGLE(IF($F$7=0,0,INDIRECT(W2069)))),0,IF($F$7=0,0,INDIRECT(W2069)))),0)</f>
        <v/>
      </c>
    </row>
    <row r="2067">
      <c r="B2067" s="86" t="n"/>
      <c r="C2067" s="22" t="n">
        <v>31676</v>
      </c>
      <c r="E2067" s="22" t="inlineStr">
        <is>
          <t>Брелок Белка, мед\сталь</t>
        </is>
      </c>
      <c r="F2067" s="105">
        <f>ROUNDUP(N2070-(N2070/100*X2070),0)</f>
        <v/>
      </c>
      <c r="H2067" s="22" t="inlineStr">
        <is>
          <t>АртСимвол</t>
        </is>
      </c>
      <c r="J2067" s="75" t="inlineStr">
        <is>
          <t>2100000316762</t>
        </is>
      </c>
      <c r="K2067" s="75" t="inlineStr">
        <is>
          <t>Амулеты</t>
        </is>
      </c>
      <c r="L2067" s="22">
        <f>ROUND(100-(F2070/(M2070/100)),0)</f>
        <v/>
      </c>
      <c r="M2067" s="105" t="n">
        <v>1362</v>
      </c>
      <c r="N2067" s="105" t="n">
        <v>1185</v>
      </c>
      <c r="O2067" s="20" t="inlineStr">
        <is>
          <t>https://magic-kniga.ru/items/31676</t>
        </is>
      </c>
      <c r="Q2067" s="66" t="inlineStr">
        <is>
          <t>Мало</t>
        </is>
      </c>
      <c r="R2067" s="20" t="n">
        <v>7</v>
      </c>
      <c r="V2067" s="36">
        <f>MATCH(R2070,discounts!A:A)</f>
        <v/>
      </c>
      <c r="W2067" s="36">
        <f>ADDRESS(V2070,$F$7+1,,,"discounts")</f>
        <v/>
      </c>
      <c r="X2067" s="36">
        <f>ROUND(_xlfn.SINGLE(IF(ISNA(_xlfn.SINGLE(IF($F$7=0,0,INDIRECT(W2070)))),0,IF($F$7=0,0,INDIRECT(W2070)))),0)</f>
        <v/>
      </c>
    </row>
    <row r="2068" ht="15" customHeight="1">
      <c r="B2068" s="88" t="inlineStr">
        <is>
          <t>Практическая магия</t>
        </is>
      </c>
    </row>
    <row r="2069">
      <c r="B2069" s="86" t="n"/>
      <c r="C2069" s="22" t="n">
        <v>28121</v>
      </c>
      <c r="E2069" s="22" t="inlineStr">
        <is>
          <t>Подвеска-талисман Турисаз, клен</t>
        </is>
      </c>
      <c r="F2069" s="105">
        <f>ROUNDUP(N2072-(N2072/100*X2072),0)</f>
        <v/>
      </c>
      <c r="H2069" s="22" t="inlineStr">
        <is>
          <t>АртСимвол</t>
        </is>
      </c>
      <c r="J2069" s="75" t="inlineStr">
        <is>
          <t>2100000281213</t>
        </is>
      </c>
      <c r="K2069" s="75" t="inlineStr">
        <is>
          <t>Амулеты</t>
        </is>
      </c>
      <c r="L2069" s="22">
        <f>ROUND(100-(F2072/(M2072/100)),0)</f>
        <v/>
      </c>
      <c r="M2069" s="105" t="n">
        <v>502</v>
      </c>
      <c r="N2069" s="105" t="n">
        <v>437</v>
      </c>
      <c r="O2069" s="20" t="inlineStr">
        <is>
          <t>https://magic-kniga.ru/items/28121</t>
        </is>
      </c>
      <c r="Q2069" s="66" t="inlineStr">
        <is>
          <t>Мало</t>
        </is>
      </c>
      <c r="R2069" s="20" t="n">
        <v>7</v>
      </c>
      <c r="V2069" s="36">
        <f>MATCH(R2072,discounts!A:A)</f>
        <v/>
      </c>
      <c r="W2069" s="36">
        <f>ADDRESS(V2072,$F$7+1,,,"discounts")</f>
        <v/>
      </c>
      <c r="X2069" s="36">
        <f>ROUND(_xlfn.SINGLE(IF(ISNA(_xlfn.SINGLE(IF($F$7=0,0,INDIRECT(W2072)))),0,IF($F$7=0,0,INDIRECT(W2072)))),0)</f>
        <v/>
      </c>
    </row>
    <row r="2070">
      <c r="B2070" s="86" t="n"/>
      <c r="C2070" s="22" t="n">
        <v>28137</v>
      </c>
      <c r="E2070" s="22" t="inlineStr">
        <is>
          <t>Подвеска-талисман Иса, клен</t>
        </is>
      </c>
      <c r="F2070" s="105">
        <f>ROUNDUP(N2073-(N2073/100*X2073),0)</f>
        <v/>
      </c>
      <c r="H2070" s="22" t="inlineStr">
        <is>
          <t>АртСимвол</t>
        </is>
      </c>
      <c r="J2070" s="75" t="inlineStr">
        <is>
          <t>2100000281374</t>
        </is>
      </c>
      <c r="K2070" s="75" t="inlineStr">
        <is>
          <t>Амулеты</t>
        </is>
      </c>
      <c r="L2070" s="22">
        <f>ROUND(100-(F2073/(M2073/100)),0)</f>
        <v/>
      </c>
      <c r="M2070" s="105" t="n">
        <v>502</v>
      </c>
      <c r="N2070" s="105" t="n">
        <v>437</v>
      </c>
      <c r="O2070" s="20" t="inlineStr">
        <is>
          <t>https://magic-kniga.ru/items/28137</t>
        </is>
      </c>
      <c r="Q2070" s="66" t="inlineStr">
        <is>
          <t>Мало</t>
        </is>
      </c>
      <c r="R2070" s="20" t="n">
        <v>7</v>
      </c>
      <c r="V2070" s="36">
        <f>MATCH(R2073,discounts!A:A)</f>
        <v/>
      </c>
      <c r="W2070" s="36">
        <f>ADDRESS(V2073,$F$7+1,,,"discounts")</f>
        <v/>
      </c>
      <c r="X2070" s="36">
        <f>ROUND(_xlfn.SINGLE(IF(ISNA(_xlfn.SINGLE(IF($F$7=0,0,INDIRECT(W2073)))),0,IF($F$7=0,0,INDIRECT(W2073)))),0)</f>
        <v/>
      </c>
    </row>
    <row r="2071">
      <c r="B2071" s="86" t="n"/>
      <c r="C2071" s="22" t="n">
        <v>28141</v>
      </c>
      <c r="E2071" s="22" t="inlineStr">
        <is>
          <t>Подвеска-талисман Наутиз, клен</t>
        </is>
      </c>
      <c r="F2071" s="105">
        <f>ROUNDUP(N2074-(N2074/100*X2074),0)</f>
        <v/>
      </c>
      <c r="H2071" s="22" t="inlineStr">
        <is>
          <t>АртСимвол</t>
        </is>
      </c>
      <c r="J2071" s="75" t="inlineStr">
        <is>
          <t>2100000281411</t>
        </is>
      </c>
      <c r="K2071" s="75" t="inlineStr">
        <is>
          <t>Амулеты</t>
        </is>
      </c>
      <c r="L2071" s="22">
        <f>ROUND(100-(F2074/(M2074/100)),0)</f>
        <v/>
      </c>
      <c r="M2071" s="105" t="n">
        <v>502</v>
      </c>
      <c r="N2071" s="105" t="n">
        <v>437</v>
      </c>
      <c r="O2071" s="20" t="inlineStr">
        <is>
          <t>https://magic-kniga.ru/items/28141</t>
        </is>
      </c>
      <c r="Q2071" s="66" t="inlineStr">
        <is>
          <t>Мало</t>
        </is>
      </c>
      <c r="R2071" s="20" t="n">
        <v>7</v>
      </c>
      <c r="V2071" s="36">
        <f>MATCH(R2074,discounts!A:A)</f>
        <v/>
      </c>
      <c r="W2071" s="36">
        <f>ADDRESS(V2074,$F$7+1,,,"discounts")</f>
        <v/>
      </c>
      <c r="X2071" s="36">
        <f>ROUND(_xlfn.SINGLE(IF(ISNA(_xlfn.SINGLE(IF($F$7=0,0,INDIRECT(W2074)))),0,IF($F$7=0,0,INDIRECT(W2074)))),0)</f>
        <v/>
      </c>
    </row>
    <row r="2072">
      <c r="B2072" s="86" t="n"/>
      <c r="C2072" s="22" t="n">
        <v>28149</v>
      </c>
      <c r="E2072" s="22" t="inlineStr">
        <is>
          <t>Амулет Восьмилучевое солнце, мед\сталь</t>
        </is>
      </c>
      <c r="F2072" s="105">
        <f>ROUNDUP(N2075-(N2075/100*X2075),0)</f>
        <v/>
      </c>
      <c r="H2072" s="22" t="inlineStr">
        <is>
          <t>АртСимвол</t>
        </is>
      </c>
      <c r="J2072" s="75" t="inlineStr">
        <is>
          <t>2100000281497</t>
        </is>
      </c>
      <c r="K2072" s="75" t="inlineStr">
        <is>
          <t>Амулеты</t>
        </is>
      </c>
      <c r="L2072" s="22">
        <f>ROUND(100-(F2075/(M2075/100)),0)</f>
        <v/>
      </c>
      <c r="M2072" s="105" t="n">
        <v>502</v>
      </c>
      <c r="N2072" s="105" t="n">
        <v>437</v>
      </c>
      <c r="O2072" s="20" t="inlineStr">
        <is>
          <t>https://magic-kniga.ru/items/28149</t>
        </is>
      </c>
      <c r="Q2072" s="66" t="inlineStr">
        <is>
          <t>Мало</t>
        </is>
      </c>
      <c r="R2072" s="20" t="n">
        <v>7</v>
      </c>
      <c r="V2072" s="36">
        <f>MATCH(R2075,discounts!A:A)</f>
        <v/>
      </c>
      <c r="W2072" s="36">
        <f>ADDRESS(V2075,$F$7+1,,,"discounts")</f>
        <v/>
      </c>
      <c r="X2072" s="36">
        <f>ROUND(_xlfn.SINGLE(IF(ISNA(_xlfn.SINGLE(IF($F$7=0,0,INDIRECT(W2075)))),0,IF($F$7=0,0,INDIRECT(W2075)))),0)</f>
        <v/>
      </c>
    </row>
    <row r="2073" ht="15" customHeight="1">
      <c r="B2073" s="88" t="inlineStr">
        <is>
          <t>Магия Славян</t>
        </is>
      </c>
    </row>
    <row r="2074">
      <c r="B2074" s="86" t="n"/>
      <c r="C2074" s="22" t="n">
        <v>27196</v>
      </c>
      <c r="E2074" s="22" t="inlineStr">
        <is>
          <t>Подвеска-талисман Ветер, клен</t>
        </is>
      </c>
      <c r="F2074" s="105">
        <f>ROUNDUP(N2077-(N2077/100*X2077),0)</f>
        <v/>
      </c>
      <c r="H2074" s="22" t="inlineStr">
        <is>
          <t>АртСимвол</t>
        </is>
      </c>
      <c r="J2074" s="75" t="inlineStr">
        <is>
          <t>2100000271962</t>
        </is>
      </c>
      <c r="K2074" s="75" t="inlineStr">
        <is>
          <t>Амулеты</t>
        </is>
      </c>
      <c r="L2074" s="22">
        <f>ROUND(100-(F2077/(M2077/100)),0)</f>
        <v/>
      </c>
      <c r="M2074" s="105" t="n">
        <v>70</v>
      </c>
      <c r="N2074" s="105" t="n">
        <v>61</v>
      </c>
      <c r="O2074" s="20" t="inlineStr">
        <is>
          <t>https://magic-kniga.ru/items/27196</t>
        </is>
      </c>
      <c r="Q2074" s="66" t="inlineStr">
        <is>
          <t>Мало</t>
        </is>
      </c>
      <c r="R2074" s="20" t="n">
        <v>7</v>
      </c>
      <c r="V2074" s="36">
        <f>MATCH(R2077,discounts!A:A)</f>
        <v/>
      </c>
      <c r="W2074" s="36">
        <f>ADDRESS(V2077,$F$7+1,,,"discounts")</f>
        <v/>
      </c>
      <c r="X2074" s="36">
        <f>ROUND(_xlfn.SINGLE(IF(ISNA(_xlfn.SINGLE(IF($F$7=0,0,INDIRECT(W2077)))),0,IF($F$7=0,0,INDIRECT(W2077)))),0)</f>
        <v/>
      </c>
    </row>
    <row r="2075">
      <c r="B2075" s="86" t="n"/>
      <c r="C2075" s="22" t="n">
        <v>28117</v>
      </c>
      <c r="E2075" s="22" t="inlineStr">
        <is>
          <t>Подвеска-талисман Отал, клен</t>
        </is>
      </c>
      <c r="F2075" s="105">
        <f>ROUNDUP(N2078-(N2078/100*X2078),0)</f>
        <v/>
      </c>
      <c r="H2075" s="22" t="inlineStr">
        <is>
          <t>АртСимвол</t>
        </is>
      </c>
      <c r="J2075" s="75" t="inlineStr">
        <is>
          <t>2100000281176</t>
        </is>
      </c>
      <c r="K2075" s="75" t="inlineStr">
        <is>
          <t>Амулеты</t>
        </is>
      </c>
      <c r="L2075" s="22">
        <f>ROUND(100-(F2078/(M2078/100)),0)</f>
        <v/>
      </c>
      <c r="M2075" s="105" t="n">
        <v>502</v>
      </c>
      <c r="N2075" s="105" t="n">
        <v>437</v>
      </c>
      <c r="O2075" s="20" t="inlineStr">
        <is>
          <t>https://magic-kniga.ru/items/28117</t>
        </is>
      </c>
      <c r="Q2075" s="66" t="inlineStr">
        <is>
          <t>Мало</t>
        </is>
      </c>
      <c r="R2075" s="20" t="n">
        <v>7</v>
      </c>
      <c r="V2075" s="36">
        <f>MATCH(R2078,discounts!A:A)</f>
        <v/>
      </c>
      <c r="W2075" s="36">
        <f>ADDRESS(V2078,$F$7+1,,,"discounts")</f>
        <v/>
      </c>
      <c r="X2075" s="36">
        <f>ROUND(_xlfn.SINGLE(IF(ISNA(_xlfn.SINGLE(IF($F$7=0,0,INDIRECT(W2078)))),0,IF($F$7=0,0,INDIRECT(W2078)))),0)</f>
        <v/>
      </c>
    </row>
    <row r="2076">
      <c r="B2076" s="86" t="n"/>
      <c r="C2076" s="22" t="n">
        <v>31649</v>
      </c>
      <c r="E2076" s="22" t="inlineStr">
        <is>
          <t>Оберег Огненный сокол</t>
        </is>
      </c>
      <c r="F2076" s="105">
        <f>ROUNDUP(N2079-(N2079/100*X2079),0)</f>
        <v/>
      </c>
      <c r="H2076" s="22" t="inlineStr">
        <is>
          <t>Magic-Kniga</t>
        </is>
      </c>
      <c r="J2076" s="75" t="inlineStr">
        <is>
          <t>2100000316496</t>
        </is>
      </c>
      <c r="K2076" s="75" t="inlineStr">
        <is>
          <t>Амулеты</t>
        </is>
      </c>
      <c r="L2076" s="22">
        <f>ROUND(100-(F2079/(M2079/100)),0)</f>
        <v/>
      </c>
      <c r="M2076" s="105" t="n">
        <v>124</v>
      </c>
      <c r="N2076" s="105" t="n">
        <v>108</v>
      </c>
      <c r="O2076" s="20" t="inlineStr">
        <is>
          <t>https://magic-kniga.ru/items/31649</t>
        </is>
      </c>
      <c r="Q2076" s="66" t="inlineStr">
        <is>
          <t>Мало</t>
        </is>
      </c>
      <c r="R2076" s="20" t="n">
        <v>1</v>
      </c>
      <c r="V2076" s="36">
        <f>MATCH(R2079,discounts!A:A)</f>
        <v/>
      </c>
      <c r="W2076" s="36">
        <f>ADDRESS(V2079,$F$7+1,,,"discounts")</f>
        <v/>
      </c>
      <c r="X2076" s="36">
        <f>ROUND(_xlfn.SINGLE(IF(ISNA(_xlfn.SINGLE(IF($F$7=0,0,INDIRECT(W2079)))),0,IF($F$7=0,0,INDIRECT(W2079)))),0)</f>
        <v/>
      </c>
    </row>
    <row r="2077">
      <c r="B2077" s="86" t="n"/>
      <c r="C2077" s="22" t="n">
        <v>32231</v>
      </c>
      <c r="E2077" s="22" t="inlineStr">
        <is>
          <t>Талисман настенный Криновый Круг</t>
        </is>
      </c>
      <c r="F2077" s="105">
        <f>ROUNDUP(N2080-(N2080/100*X2080),0)</f>
        <v/>
      </c>
      <c r="H2077" s="22" t="inlineStr">
        <is>
          <t>Magic-Kniga</t>
        </is>
      </c>
      <c r="J2077" s="75" t="inlineStr">
        <is>
          <t>2100000322312</t>
        </is>
      </c>
      <c r="K2077" s="75" t="inlineStr">
        <is>
          <t>Амулеты</t>
        </is>
      </c>
      <c r="L2077" s="22">
        <f>ROUND(100-(F2080/(M2080/100)),0)</f>
        <v/>
      </c>
      <c r="M2077" s="105" t="n">
        <v>127</v>
      </c>
      <c r="N2077" s="105" t="n">
        <v>111</v>
      </c>
      <c r="O2077" s="20" t="inlineStr">
        <is>
          <t>https://magic-kniga.ru/items/32231</t>
        </is>
      </c>
      <c r="Q2077" s="66" t="inlineStr">
        <is>
          <t>Мало</t>
        </is>
      </c>
      <c r="R2077" s="20" t="n">
        <v>1</v>
      </c>
      <c r="V2077" s="36">
        <f>MATCH(R2080,discounts!A:A)</f>
        <v/>
      </c>
      <c r="W2077" s="36">
        <f>ADDRESS(V2080,$F$7+1,,,"discounts")</f>
        <v/>
      </c>
      <c r="X2077" s="36">
        <f>ROUND(_xlfn.SINGLE(IF(ISNA(_xlfn.SINGLE(IF($F$7=0,0,INDIRECT(W2080)))),0,IF($F$7=0,0,INDIRECT(W2080)))),0)</f>
        <v/>
      </c>
    </row>
    <row r="2078" ht="15" customHeight="1">
      <c r="B2078" s="88" t="inlineStr">
        <is>
          <t>Практика эзотерики</t>
        </is>
      </c>
    </row>
    <row r="2079">
      <c r="B2079" s="86" t="n"/>
      <c r="C2079" s="22" t="n">
        <v>31677</v>
      </c>
      <c r="E2079" s="22" t="inlineStr">
        <is>
          <t>Брелок Орел, мед\сталь</t>
        </is>
      </c>
      <c r="F2079" s="105">
        <f>ROUNDUP(N2082-(N2082/100*X2082),0)</f>
        <v/>
      </c>
      <c r="H2079" s="22" t="inlineStr">
        <is>
          <t>АртСимвол</t>
        </is>
      </c>
      <c r="J2079" s="75" t="inlineStr">
        <is>
          <t>2100000316779</t>
        </is>
      </c>
      <c r="K2079" s="75" t="inlineStr">
        <is>
          <t>Амулеты</t>
        </is>
      </c>
      <c r="L2079" s="22">
        <f>ROUND(100-(F2082/(M2082/100)),0)</f>
        <v/>
      </c>
      <c r="M2079" s="105" t="n">
        <v>1362</v>
      </c>
      <c r="N2079" s="105" t="n">
        <v>1185</v>
      </c>
      <c r="O2079" s="20" t="inlineStr">
        <is>
          <t>https://magic-kniga.ru/items/31677</t>
        </is>
      </c>
      <c r="Q2079" s="66" t="inlineStr">
        <is>
          <t>Мало</t>
        </is>
      </c>
      <c r="R2079" s="20" t="n">
        <v>7</v>
      </c>
      <c r="V2079" s="36">
        <f>MATCH(R2082,discounts!A:A)</f>
        <v/>
      </c>
      <c r="W2079" s="36">
        <f>ADDRESS(V2082,$F$7+1,,,"discounts")</f>
        <v/>
      </c>
      <c r="X2079" s="36">
        <f>ROUND(_xlfn.SINGLE(IF(ISNA(_xlfn.SINGLE(IF($F$7=0,0,INDIRECT(W2082)))),0,IF($F$7=0,0,INDIRECT(W2082)))),0)</f>
        <v/>
      </c>
    </row>
    <row r="2080">
      <c r="B2080" s="86" t="n"/>
      <c r="C2080" s="22" t="n">
        <v>31697</v>
      </c>
      <c r="E2080" s="22" t="inlineStr">
        <is>
          <t>Брелок Пчела, мед\сталь</t>
        </is>
      </c>
      <c r="F2080" s="105">
        <f>ROUNDUP(N2083-(N2083/100*X2083),0)</f>
        <v/>
      </c>
      <c r="H2080" s="22" t="inlineStr">
        <is>
          <t>АртСимвол</t>
        </is>
      </c>
      <c r="J2080" s="75" t="inlineStr">
        <is>
          <t>2100000316977</t>
        </is>
      </c>
      <c r="K2080" s="75" t="inlineStr">
        <is>
          <t>Амулеты</t>
        </is>
      </c>
      <c r="L2080" s="22">
        <f>ROUND(100-(F2083/(M2083/100)),0)</f>
        <v/>
      </c>
      <c r="M2080" s="105" t="n">
        <v>1362</v>
      </c>
      <c r="N2080" s="105" t="n">
        <v>1185</v>
      </c>
      <c r="O2080" s="20" t="inlineStr">
        <is>
          <t>https://magic-kniga.ru/items/31697</t>
        </is>
      </c>
      <c r="Q2080" s="66" t="inlineStr">
        <is>
          <t>Мало</t>
        </is>
      </c>
      <c r="R2080" s="20" t="n">
        <v>7</v>
      </c>
      <c r="V2080" s="36">
        <f>MATCH(R2083,discounts!A:A)</f>
        <v/>
      </c>
      <c r="W2080" s="36">
        <f>ADDRESS(V2083,$F$7+1,,,"discounts")</f>
        <v/>
      </c>
      <c r="X2080" s="36">
        <f>ROUND(_xlfn.SINGLE(IF(ISNA(_xlfn.SINGLE(IF($F$7=0,0,INDIRECT(W2083)))),0,IF($F$7=0,0,INDIRECT(W2083)))),0)</f>
        <v/>
      </c>
    </row>
    <row r="2081" ht="15" customHeight="1">
      <c r="B2081" s="88" t="inlineStr">
        <is>
          <t>Магия камней</t>
        </is>
      </c>
    </row>
    <row r="2082">
      <c r="B2082" s="86" t="n"/>
      <c r="C2082" s="22" t="n">
        <v>33008</v>
      </c>
      <c r="E2082" s="22" t="inlineStr">
        <is>
          <t>Оберег на защиту Горный хрусталь в мешочке</t>
        </is>
      </c>
      <c r="F2082" s="105">
        <f>ROUNDUP(N2085-(N2085/100*X2085),0)</f>
        <v/>
      </c>
      <c r="H2082" s="22" t="inlineStr">
        <is>
          <t>Magic-Kniga</t>
        </is>
      </c>
      <c r="J2082" s="75" t="inlineStr">
        <is>
          <t>2100000330089</t>
        </is>
      </c>
      <c r="K2082" s="75" t="inlineStr">
        <is>
          <t>Амулеты</t>
        </is>
      </c>
      <c r="L2082" s="22">
        <f>ROUND(100-(F2085/(M2085/100)),0)</f>
        <v/>
      </c>
      <c r="M2082" s="105" t="n">
        <v>170</v>
      </c>
      <c r="N2082" s="105" t="n">
        <v>148</v>
      </c>
      <c r="O2082" s="20" t="inlineStr">
        <is>
          <t>https://magic-kniga.ru/items/33008</t>
        </is>
      </c>
      <c r="P2082" s="22" t="n">
        <v>77</v>
      </c>
      <c r="Q2082" s="66" t="inlineStr">
        <is>
          <t>Больше 10</t>
        </is>
      </c>
      <c r="R2082" s="20" t="n">
        <v>1</v>
      </c>
      <c r="V2082" s="36">
        <f>MATCH(R2085,discounts!A:A)</f>
        <v/>
      </c>
      <c r="W2082" s="36">
        <f>ADDRESS(V2085,$F$7+1,,,"discounts")</f>
        <v/>
      </c>
      <c r="X2082" s="36">
        <f>ROUND(IF(ISNA(IF($F$7=0,0,INDIRECT(W2085))),0,IF($F$7=0,0,INDIRECT(W2085))),0)</f>
        <v/>
      </c>
    </row>
    <row r="2083" ht="15" customHeight="1">
      <c r="B2083" s="88" t="inlineStr">
        <is>
          <t>Зодиак</t>
        </is>
      </c>
    </row>
    <row r="2084">
      <c r="B2084" s="86" t="n"/>
      <c r="C2084" s="22" t="n">
        <v>31719</v>
      </c>
      <c r="E2084" s="22" t="inlineStr">
        <is>
          <t>Брелок Лев, мед\сталь</t>
        </is>
      </c>
      <c r="F2084" s="105">
        <f>ROUNDUP(N2087-(N2087/100*X2087),0)</f>
        <v/>
      </c>
      <c r="H2084" s="22" t="inlineStr">
        <is>
          <t>АртСимвол</t>
        </is>
      </c>
      <c r="J2084" s="75" t="inlineStr">
        <is>
          <t>2100000317196</t>
        </is>
      </c>
      <c r="K2084" s="75" t="inlineStr">
        <is>
          <t>Амулеты</t>
        </is>
      </c>
      <c r="L2084" s="22">
        <f>ROUND(100-(F2087/(M2087/100)),0)</f>
        <v/>
      </c>
      <c r="M2084" s="105" t="n">
        <v>1362</v>
      </c>
      <c r="N2084" s="105" t="n">
        <v>1185</v>
      </c>
      <c r="O2084" s="20" t="inlineStr">
        <is>
          <t>https://magic-kniga.ru/items/31719</t>
        </is>
      </c>
      <c r="Q2084" s="66" t="inlineStr">
        <is>
          <t>Мало</t>
        </is>
      </c>
      <c r="R2084" s="20" t="n">
        <v>7</v>
      </c>
      <c r="V2084" s="36">
        <f>MATCH(R2087,discounts!A:A)</f>
        <v/>
      </c>
      <c r="W2084" s="36">
        <f>ADDRESS(V2087,$F$7+1,,,"discounts")</f>
        <v/>
      </c>
      <c r="X2084" s="36">
        <f>ROUND(IF(ISNA(IF($F$7=0,0,INDIRECT(W2087))),0,IF($F$7=0,0,INDIRECT(W2087))),0)</f>
        <v/>
      </c>
    </row>
    <row r="2085" ht="15" customHeight="1">
      <c r="B2085" s="88" t="inlineStr">
        <is>
          <t>Восточный Зодиак</t>
        </is>
      </c>
    </row>
    <row r="2086">
      <c r="B2086" s="86" t="n"/>
      <c r="C2086" s="22" t="n">
        <v>29167</v>
      </c>
      <c r="E2086" s="22" t="inlineStr">
        <is>
          <t>Брелок Крыса</t>
        </is>
      </c>
      <c r="F2086" s="105">
        <f>ROUNDUP(N2089-(N2089/100*X2089),0)</f>
        <v/>
      </c>
      <c r="H2086" s="22" t="inlineStr">
        <is>
          <t>АртСимвол</t>
        </is>
      </c>
      <c r="J2086" s="75" t="inlineStr">
        <is>
          <t>2100000291670</t>
        </is>
      </c>
      <c r="K2086" s="75" t="inlineStr">
        <is>
          <t>Амулеты</t>
        </is>
      </c>
      <c r="L2086" s="22">
        <f>ROUND(100-(F2089/(M2089/100)),0)</f>
        <v/>
      </c>
      <c r="M2086" s="105" t="n">
        <v>60</v>
      </c>
      <c r="N2086" s="105" t="n">
        <v>53</v>
      </c>
      <c r="O2086" s="20" t="inlineStr">
        <is>
          <t>https://magic-kniga.ru/items/29167</t>
        </is>
      </c>
      <c r="Q2086" s="66" t="inlineStr">
        <is>
          <t>Мало</t>
        </is>
      </c>
      <c r="R2086" s="20" t="n">
        <v>7</v>
      </c>
      <c r="V2086" s="36">
        <f>MATCH(R2089,discounts!A:A)</f>
        <v/>
      </c>
      <c r="W2086" s="36">
        <f>ADDRESS(V2089,$F$7+1,,,"discounts")</f>
        <v/>
      </c>
      <c r="X2086" s="36">
        <f>ROUND(_xlfn.SINGLE(IF(ISNA(_xlfn.SINGLE(IF($F$7=0,0,INDIRECT(W2089)))),0,IF($F$7=0,0,INDIRECT(W2089)))),0)</f>
        <v/>
      </c>
    </row>
    <row r="2087">
      <c r="B2087" s="86" t="n"/>
      <c r="C2087" s="22" t="n">
        <v>29174</v>
      </c>
      <c r="E2087" s="22" t="inlineStr">
        <is>
          <t>Брелок год Козы</t>
        </is>
      </c>
      <c r="F2087" s="105">
        <f>ROUNDUP(N2090-(N2090/100*X2090),0)</f>
        <v/>
      </c>
      <c r="H2087" s="22" t="inlineStr">
        <is>
          <t>АртСимвол</t>
        </is>
      </c>
      <c r="J2087" s="75" t="inlineStr">
        <is>
          <t>2100000291748</t>
        </is>
      </c>
      <c r="K2087" s="75" t="inlineStr">
        <is>
          <t>Амулеты</t>
        </is>
      </c>
      <c r="L2087" s="22">
        <f>ROUND(100-(F2090/(M2090/100)),0)</f>
        <v/>
      </c>
      <c r="M2087" s="105" t="n">
        <v>60</v>
      </c>
      <c r="N2087" s="105" t="n">
        <v>53</v>
      </c>
      <c r="O2087" s="20" t="inlineStr">
        <is>
          <t>https://magic-kniga.ru/items/29174</t>
        </is>
      </c>
      <c r="Q2087" s="66" t="inlineStr">
        <is>
          <t>Мало</t>
        </is>
      </c>
      <c r="R2087" s="20" t="n">
        <v>7</v>
      </c>
      <c r="V2087" s="36">
        <f>MATCH(R2090,discounts!A:A)</f>
        <v/>
      </c>
      <c r="W2087" s="36">
        <f>ADDRESS(V2090,$F$7+1,,,"discounts")</f>
        <v/>
      </c>
      <c r="X2087" s="36">
        <f>ROUND(_xlfn.SINGLE(IF(ISNA(_xlfn.SINGLE(IF($F$7=0,0,INDIRECT(W2090)))),0,IF($F$7=0,0,INDIRECT(W2090)))),0)</f>
        <v/>
      </c>
    </row>
    <row r="2088">
      <c r="B2088" s="86" t="n"/>
      <c r="C2088" s="22" t="n">
        <v>29176</v>
      </c>
      <c r="E2088" s="22" t="inlineStr">
        <is>
          <t>Брелок год Кабана</t>
        </is>
      </c>
      <c r="F2088" s="105">
        <f>ROUNDUP(N2091-(N2091/100*X2091),0)</f>
        <v/>
      </c>
      <c r="H2088" s="22" t="inlineStr">
        <is>
          <t>АртСимвол</t>
        </is>
      </c>
      <c r="J2088" s="75" t="inlineStr">
        <is>
          <t>2100000291762</t>
        </is>
      </c>
      <c r="K2088" s="75" t="inlineStr">
        <is>
          <t>Амулеты</t>
        </is>
      </c>
      <c r="L2088" s="22">
        <f>ROUND(100-(F2091/(M2091/100)),0)</f>
        <v/>
      </c>
      <c r="M2088" s="105" t="n">
        <v>60</v>
      </c>
      <c r="N2088" s="105" t="n">
        <v>53</v>
      </c>
      <c r="O2088" s="20" t="inlineStr">
        <is>
          <t>https://magic-kniga.ru/items/29176</t>
        </is>
      </c>
      <c r="Q2088" s="66" t="inlineStr">
        <is>
          <t>Мало</t>
        </is>
      </c>
      <c r="R2088" s="20" t="n">
        <v>7</v>
      </c>
      <c r="V2088" s="36">
        <f>MATCH(R2091,discounts!A:A)</f>
        <v/>
      </c>
      <c r="W2088" s="36">
        <f>ADDRESS(V2091,$F$7+1,,,"discounts")</f>
        <v/>
      </c>
      <c r="X2088" s="36">
        <f>ROUND(_xlfn.SINGLE(IF(ISNA(_xlfn.SINGLE(IF($F$7=0,0,INDIRECT(W2091)))),0,IF($F$7=0,0,INDIRECT(W2091)))),0)</f>
        <v/>
      </c>
    </row>
    <row r="2089" ht="15" customHeight="1">
      <c r="B2089" s="88" t="inlineStr">
        <is>
          <t>Славянские руны</t>
        </is>
      </c>
    </row>
    <row r="2090">
      <c r="B2090" s="86" t="n"/>
      <c r="C2090" s="22" t="n">
        <v>27186</v>
      </c>
      <c r="E2090" s="22" t="inlineStr">
        <is>
          <t>Подвеска-талисман Перун, клен</t>
        </is>
      </c>
      <c r="F2090" s="105">
        <f>ROUNDUP(N2093-(N2093/100*X2093),0)</f>
        <v/>
      </c>
      <c r="H2090" s="22" t="inlineStr">
        <is>
          <t>АртСимвол</t>
        </is>
      </c>
      <c r="J2090" s="75" t="inlineStr">
        <is>
          <t>2100000271863</t>
        </is>
      </c>
      <c r="K2090" s="75" t="inlineStr">
        <is>
          <t>Амулеты</t>
        </is>
      </c>
      <c r="L2090" s="22">
        <f>ROUND(100-(F2093/(M2093/100)),0)</f>
        <v/>
      </c>
      <c r="M2090" s="105" t="n">
        <v>70</v>
      </c>
      <c r="N2090" s="105" t="n">
        <v>61</v>
      </c>
      <c r="O2090" s="20" t="inlineStr">
        <is>
          <t>https://magic-kniga.ru/items/27186</t>
        </is>
      </c>
      <c r="Q2090" s="66" t="inlineStr">
        <is>
          <t>Мало</t>
        </is>
      </c>
      <c r="R2090" s="20" t="n">
        <v>7</v>
      </c>
      <c r="V2090" s="36">
        <f>MATCH(R2093,discounts!A:A)</f>
        <v/>
      </c>
      <c r="W2090" s="36">
        <f>ADDRESS(V2093,$F$7+1,,,"discounts")</f>
        <v/>
      </c>
      <c r="X2090" s="36">
        <f>ROUND(_xlfn.SINGLE(IF(ISNA(_xlfn.SINGLE(IF($F$7=0,0,INDIRECT(W2093)))),0,IF($F$7=0,0,INDIRECT(W2093)))),0)</f>
        <v/>
      </c>
    </row>
    <row r="2091">
      <c r="B2091" s="86" t="n"/>
      <c r="C2091" s="22" t="n">
        <v>27189</v>
      </c>
      <c r="E2091" s="22" t="inlineStr">
        <is>
          <t>Подвеска-талисман Нужда, клен</t>
        </is>
      </c>
      <c r="F2091" s="105">
        <f>ROUNDUP(N2094-(N2094/100*X2094),0)</f>
        <v/>
      </c>
      <c r="H2091" s="22" t="inlineStr">
        <is>
          <t>АртСимвол</t>
        </is>
      </c>
      <c r="J2091" s="75" t="inlineStr">
        <is>
          <t>2100000271894</t>
        </is>
      </c>
      <c r="K2091" s="75" t="inlineStr">
        <is>
          <t>Амулеты</t>
        </is>
      </c>
      <c r="L2091" s="22">
        <f>ROUND(100-(F2094/(M2094/100)),0)</f>
        <v/>
      </c>
      <c r="M2091" s="105" t="n">
        <v>70</v>
      </c>
      <c r="N2091" s="105" t="n">
        <v>61</v>
      </c>
      <c r="O2091" s="20" t="inlineStr">
        <is>
          <t>https://magic-kniga.ru/items/27189</t>
        </is>
      </c>
      <c r="Q2091" s="66" t="inlineStr">
        <is>
          <t>Мало</t>
        </is>
      </c>
      <c r="R2091" s="20" t="n">
        <v>7</v>
      </c>
      <c r="V2091" s="36">
        <f>MATCH(R2094,discounts!A:A)</f>
        <v/>
      </c>
      <c r="W2091" s="36">
        <f>ADDRESS(V2094,$F$7+1,,,"discounts")</f>
        <v/>
      </c>
      <c r="X2091" s="36">
        <f>ROUND(_xlfn.SINGLE(IF(ISNA(_xlfn.SINGLE(IF($F$7=0,0,INDIRECT(W2094)))),0,IF($F$7=0,0,INDIRECT(W2094)))),0)</f>
        <v/>
      </c>
    </row>
    <row r="2092">
      <c r="B2092" s="86" t="n"/>
      <c r="C2092" s="22" t="n">
        <v>27196</v>
      </c>
      <c r="E2092" s="22" t="inlineStr">
        <is>
          <t>Подвеска-талисман Ветер, клен</t>
        </is>
      </c>
      <c r="F2092" s="105">
        <f>ROUNDUP(N2095-(N2095/100*X2095),0)</f>
        <v/>
      </c>
      <c r="H2092" s="22" t="inlineStr">
        <is>
          <t>АртСимвол</t>
        </is>
      </c>
      <c r="J2092" s="75" t="inlineStr">
        <is>
          <t>2100000271962</t>
        </is>
      </c>
      <c r="K2092" s="75" t="inlineStr">
        <is>
          <t>Амулеты</t>
        </is>
      </c>
      <c r="L2092" s="22">
        <f>ROUND(100-(F2095/(M2095/100)),0)</f>
        <v/>
      </c>
      <c r="M2092" s="105" t="n">
        <v>70</v>
      </c>
      <c r="N2092" s="105" t="n">
        <v>61</v>
      </c>
      <c r="O2092" s="20" t="inlineStr">
        <is>
          <t>https://magic-kniga.ru/items/27196</t>
        </is>
      </c>
      <c r="Q2092" s="66" t="inlineStr">
        <is>
          <t>Мало</t>
        </is>
      </c>
      <c r="R2092" s="20" t="n">
        <v>7</v>
      </c>
      <c r="V2092" s="36">
        <f>MATCH(R2095,discounts!A:A)</f>
        <v/>
      </c>
      <c r="W2092" s="36">
        <f>ADDRESS(V2095,$F$7+1,,,"discounts")</f>
        <v/>
      </c>
      <c r="X2092" s="36">
        <f>ROUND(_xlfn.SINGLE(IF(ISNA(_xlfn.SINGLE(IF($F$7=0,0,INDIRECT(W2095)))),0,IF($F$7=0,0,INDIRECT(W2095)))),0)</f>
        <v/>
      </c>
    </row>
    <row r="2093">
      <c r="B2093" s="86" t="n"/>
      <c r="C2093" s="22" t="n">
        <v>27197</v>
      </c>
      <c r="E2093" s="22" t="inlineStr">
        <is>
          <t>Подвеска-талисман Треба, клен</t>
        </is>
      </c>
      <c r="F2093" s="105">
        <f>ROUNDUP(N2096-(N2096/100*X2096),0)</f>
        <v/>
      </c>
      <c r="H2093" s="22" t="inlineStr">
        <is>
          <t>АртСимвол</t>
        </is>
      </c>
      <c r="J2093" s="75" t="inlineStr">
        <is>
          <t>2100000271979</t>
        </is>
      </c>
      <c r="K2093" s="75" t="inlineStr">
        <is>
          <t>Амулеты</t>
        </is>
      </c>
      <c r="L2093" s="22">
        <f>ROUND(100-(F2096/(M2096/100)),0)</f>
        <v/>
      </c>
      <c r="M2093" s="105" t="n">
        <v>70</v>
      </c>
      <c r="N2093" s="105" t="n">
        <v>61</v>
      </c>
      <c r="O2093" s="20" t="inlineStr">
        <is>
          <t>https://magic-kniga.ru/items/27197</t>
        </is>
      </c>
      <c r="Q2093" s="66" t="inlineStr">
        <is>
          <t>Мало</t>
        </is>
      </c>
      <c r="R2093" s="20" t="n">
        <v>7</v>
      </c>
      <c r="V2093" s="36">
        <f>MATCH(R2096,discounts!A:A)</f>
        <v/>
      </c>
      <c r="W2093" s="36">
        <f>ADDRESS(V2096,$F$7+1,,,"discounts")</f>
        <v/>
      </c>
      <c r="X2093" s="36">
        <f>ROUND(_xlfn.SINGLE(IF(ISNA(_xlfn.SINGLE(IF($F$7=0,0,INDIRECT(W2096)))),0,IF($F$7=0,0,INDIRECT(W2096)))),0)</f>
        <v/>
      </c>
    </row>
    <row r="2094">
      <c r="B2094" s="86" t="n"/>
      <c r="C2094" s="22" t="n">
        <v>28112</v>
      </c>
      <c r="E2094" s="22" t="inlineStr">
        <is>
          <t>Подвеска-талисман Есть, клен</t>
        </is>
      </c>
      <c r="F2094" s="105">
        <f>ROUNDUP(N2097-(N2097/100*X2097),0)</f>
        <v/>
      </c>
      <c r="H2094" s="22" t="inlineStr">
        <is>
          <t>АртСимвол</t>
        </is>
      </c>
      <c r="J2094" s="75" t="inlineStr">
        <is>
          <t>2100000281121</t>
        </is>
      </c>
      <c r="K2094" s="75" t="inlineStr">
        <is>
          <t>Амулеты</t>
        </is>
      </c>
      <c r="L2094" s="22">
        <f>ROUND(100-(F2097/(M2097/100)),0)</f>
        <v/>
      </c>
      <c r="M2094" s="105" t="n">
        <v>502</v>
      </c>
      <c r="N2094" s="105" t="n">
        <v>437</v>
      </c>
      <c r="O2094" s="20" t="inlineStr">
        <is>
          <t>https://magic-kniga.ru/items/28112</t>
        </is>
      </c>
      <c r="Q2094" s="66" t="inlineStr">
        <is>
          <t>Мало</t>
        </is>
      </c>
      <c r="R2094" s="20" t="n">
        <v>7</v>
      </c>
      <c r="V2094" s="36">
        <f>MATCH(R2097,discounts!A:A)</f>
        <v/>
      </c>
      <c r="W2094" s="36">
        <f>ADDRESS(V2097,$F$7+1,,,"discounts")</f>
        <v/>
      </c>
      <c r="X2094" s="36">
        <f>ROUND(_xlfn.SINGLE(IF(ISNA(_xlfn.SINGLE(IF($F$7=0,0,INDIRECT(W2097)))),0,IF($F$7=0,0,INDIRECT(W2097)))),0)</f>
        <v/>
      </c>
    </row>
    <row r="2095" ht="15" customHeight="1">
      <c r="B2095" s="88" t="inlineStr">
        <is>
          <t>Скандинавские руны</t>
        </is>
      </c>
    </row>
    <row r="2096">
      <c r="B2096" s="86" t="n"/>
      <c r="C2096" s="22" t="n">
        <v>28117</v>
      </c>
      <c r="E2096" s="22" t="inlineStr">
        <is>
          <t>Подвеска-талисман Отал, клен</t>
        </is>
      </c>
      <c r="F2096" s="105">
        <f>ROUNDUP(N2099-(N2099/100*X2099),0)</f>
        <v/>
      </c>
      <c r="H2096" s="22" t="inlineStr">
        <is>
          <t>АртСимвол</t>
        </is>
      </c>
      <c r="J2096" s="75" t="inlineStr">
        <is>
          <t>2100000281176</t>
        </is>
      </c>
      <c r="K2096" s="75" t="inlineStr">
        <is>
          <t>Амулеты</t>
        </is>
      </c>
      <c r="L2096" s="22">
        <f>ROUND(100-(F2099/(M2099/100)),0)</f>
        <v/>
      </c>
      <c r="M2096" s="105" t="n">
        <v>502</v>
      </c>
      <c r="N2096" s="105" t="n">
        <v>437</v>
      </c>
      <c r="O2096" s="20" t="inlineStr">
        <is>
          <t>https://magic-kniga.ru/items/28117</t>
        </is>
      </c>
      <c r="Q2096" s="66" t="inlineStr">
        <is>
          <t>Мало</t>
        </is>
      </c>
      <c r="R2096" s="20" t="n">
        <v>7</v>
      </c>
      <c r="V2096" s="36">
        <f>MATCH(R2099,discounts!A:A)</f>
        <v/>
      </c>
      <c r="W2096" s="36">
        <f>ADDRESS(V2099,$F$7+1,,,"discounts")</f>
        <v/>
      </c>
      <c r="X2096" s="36">
        <f>ROUND(IF(ISNA(IF($F$7=0,0,INDIRECT(W2099))),0,IF($F$7=0,0,INDIRECT(W2099))),0)</f>
        <v/>
      </c>
    </row>
    <row r="2097">
      <c r="B2097" s="86" t="n"/>
      <c r="C2097" s="22" t="n">
        <v>32867</v>
      </c>
      <c r="E2097" s="22" t="inlineStr">
        <is>
          <t>Амулет Эваз</t>
        </is>
      </c>
      <c r="F2097" s="105">
        <f>ROUNDUP(N2100-(N2100/100*X2100),0)</f>
        <v/>
      </c>
      <c r="H2097" s="22" t="inlineStr">
        <is>
          <t>Magic-Kniga</t>
        </is>
      </c>
      <c r="J2097" s="75" t="inlineStr">
        <is>
          <t>2100000328673</t>
        </is>
      </c>
      <c r="K2097" s="75" t="inlineStr">
        <is>
          <t>Амулеты</t>
        </is>
      </c>
      <c r="L2097" s="22">
        <f>ROUND(100-(F2100/(M2100/100)),0)</f>
        <v/>
      </c>
      <c r="M2097" s="105" t="n">
        <v>126</v>
      </c>
      <c r="N2097" s="105" t="n">
        <v>110</v>
      </c>
      <c r="O2097" s="20" t="inlineStr">
        <is>
          <t>https://magic-kniga.ru/items/32867</t>
        </is>
      </c>
      <c r="Q2097" s="66" t="inlineStr">
        <is>
          <t>Мало</t>
        </is>
      </c>
      <c r="R2097" s="20" t="n">
        <v>1</v>
      </c>
      <c r="V2097" s="36">
        <f>MATCH(R2100,discounts!A:A)</f>
        <v/>
      </c>
      <c r="W2097" s="36">
        <f>ADDRESS(V2100,$F$7+1,,,"discounts")</f>
        <v/>
      </c>
      <c r="X2097" s="36">
        <f>ROUND(IF(ISNA(IF($F$7=0,0,INDIRECT(W2100))),0,IF($F$7=0,0,INDIRECT(W2100))),0)</f>
        <v/>
      </c>
    </row>
    <row r="2098">
      <c r="B2098" s="86" t="n"/>
      <c r="C2098" s="22" t="n">
        <v>32868</v>
      </c>
      <c r="E2098" s="22" t="inlineStr">
        <is>
          <t>Амулет Ансуз</t>
        </is>
      </c>
      <c r="F2098" s="105">
        <f>ROUNDUP(N2101-(N2101/100*X2101),0)</f>
        <v/>
      </c>
      <c r="H2098" s="22" t="inlineStr">
        <is>
          <t>Magic-Kniga</t>
        </is>
      </c>
      <c r="J2098" s="75" t="inlineStr">
        <is>
          <t>2100000328680</t>
        </is>
      </c>
      <c r="K2098" s="75" t="inlineStr">
        <is>
          <t>Амулеты</t>
        </is>
      </c>
      <c r="L2098" s="22">
        <f>ROUND(100-(F2101/(M2101/100)),0)</f>
        <v/>
      </c>
      <c r="M2098" s="105" t="n">
        <v>126</v>
      </c>
      <c r="N2098" s="105" t="n">
        <v>110</v>
      </c>
      <c r="O2098" s="20" t="inlineStr">
        <is>
          <t>https://magic-kniga.ru/items/32868</t>
        </is>
      </c>
      <c r="Q2098" s="66" t="inlineStr">
        <is>
          <t>Мало</t>
        </is>
      </c>
      <c r="R2098" s="20" t="n">
        <v>1</v>
      </c>
      <c r="V2098" s="36">
        <f>MATCH(R2101,discounts!A:A)</f>
        <v/>
      </c>
      <c r="W2098" s="36">
        <f>ADDRESS(V2101,$F$7+1,,,"discounts")</f>
        <v/>
      </c>
      <c r="X2098" s="36">
        <f>ROUND(IF(ISNA(IF($F$7=0,0,INDIRECT(W2101))),0,IF($F$7=0,0,INDIRECT(W2101))),0)</f>
        <v/>
      </c>
    </row>
    <row r="2099">
      <c r="B2099" s="86" t="n"/>
      <c r="C2099" s="22" t="n">
        <v>32869</v>
      </c>
      <c r="E2099" s="22" t="inlineStr">
        <is>
          <t>Амулет Йера</t>
        </is>
      </c>
      <c r="F2099" s="105">
        <f>ROUNDUP(N2102-(N2102/100*X2102),0)</f>
        <v/>
      </c>
      <c r="H2099" s="22" t="inlineStr">
        <is>
          <t>Magic-Kniga</t>
        </is>
      </c>
      <c r="J2099" s="75" t="inlineStr">
        <is>
          <t>2100000328697</t>
        </is>
      </c>
      <c r="K2099" s="75" t="inlineStr">
        <is>
          <t>Амулеты</t>
        </is>
      </c>
      <c r="L2099" s="22">
        <f>ROUND(100-(F2102/(M2102/100)),0)</f>
        <v/>
      </c>
      <c r="M2099" s="105" t="n">
        <v>126</v>
      </c>
      <c r="N2099" s="105" t="n">
        <v>110</v>
      </c>
      <c r="O2099" s="20" t="inlineStr">
        <is>
          <t>https://magic-kniga.ru/items/32869</t>
        </is>
      </c>
      <c r="Q2099" s="66" t="inlineStr">
        <is>
          <t>Мало</t>
        </is>
      </c>
      <c r="R2099" s="20" t="n">
        <v>1</v>
      </c>
      <c r="V2099" s="36">
        <f>MATCH(R2102,discounts!A:A)</f>
        <v/>
      </c>
      <c r="W2099" s="36">
        <f>ADDRESS(V2102,$F$7+1,,,"discounts")</f>
        <v/>
      </c>
      <c r="X2099" s="36">
        <f>ROUND(IF(ISNA(IF($F$7=0,0,INDIRECT(W2102))),0,IF($F$7=0,0,INDIRECT(W2102))),0)</f>
        <v/>
      </c>
    </row>
    <row r="2100">
      <c r="B2100" s="86" t="n"/>
      <c r="C2100" s="22" t="n">
        <v>32870</v>
      </c>
      <c r="E2100" s="22" t="inlineStr">
        <is>
          <t>Амулет Манназ</t>
        </is>
      </c>
      <c r="F2100" s="105">
        <f>ROUNDUP(N2103-(N2103/100*X2103),0)</f>
        <v/>
      </c>
      <c r="H2100" s="22" t="inlineStr">
        <is>
          <t>Magic-Kniga</t>
        </is>
      </c>
      <c r="J2100" s="75" t="inlineStr">
        <is>
          <t>2100000328703</t>
        </is>
      </c>
      <c r="K2100" s="75" t="inlineStr">
        <is>
          <t>Амулеты</t>
        </is>
      </c>
      <c r="L2100" s="22">
        <f>ROUND(100-(F2103/(M2103/100)),0)</f>
        <v/>
      </c>
      <c r="M2100" s="105" t="n">
        <v>126</v>
      </c>
      <c r="N2100" s="105" t="n">
        <v>110</v>
      </c>
      <c r="O2100" s="20" t="inlineStr">
        <is>
          <t>https://magic-kniga.ru/items/32870</t>
        </is>
      </c>
      <c r="Q2100" s="66" t="inlineStr">
        <is>
          <t>Мало</t>
        </is>
      </c>
      <c r="R2100" s="20" t="n">
        <v>1</v>
      </c>
      <c r="V2100" s="36">
        <f>MATCH(R2103,discounts!A:A)</f>
        <v/>
      </c>
      <c r="W2100" s="36">
        <f>ADDRESS(V2103,$F$7+1,,,"discounts")</f>
        <v/>
      </c>
      <c r="X2100" s="36">
        <f>ROUND(IF(ISNA(IF($F$7=0,0,INDIRECT(W2103))),0,IF($F$7=0,0,INDIRECT(W2103))),0)</f>
        <v/>
      </c>
    </row>
    <row r="2101">
      <c r="B2101" s="86" t="n"/>
      <c r="C2101" s="22" t="n">
        <v>32871</v>
      </c>
      <c r="E2101" s="22" t="inlineStr">
        <is>
          <t>Амулет Райдо</t>
        </is>
      </c>
      <c r="F2101" s="105">
        <f>ROUNDUP(N2104-(N2104/100*X2104),0)</f>
        <v/>
      </c>
      <c r="H2101" s="22" t="inlineStr">
        <is>
          <t>Magic-Kniga</t>
        </is>
      </c>
      <c r="J2101" s="75" t="inlineStr">
        <is>
          <t>2100000328710</t>
        </is>
      </c>
      <c r="K2101" s="75" t="inlineStr">
        <is>
          <t>Амулеты</t>
        </is>
      </c>
      <c r="L2101" s="22">
        <f>ROUND(100-(F2104/(M2104/100)),0)</f>
        <v/>
      </c>
      <c r="M2101" s="105" t="n">
        <v>126</v>
      </c>
      <c r="N2101" s="105" t="n">
        <v>110</v>
      </c>
      <c r="O2101" s="20" t="inlineStr">
        <is>
          <t>https://magic-kniga.ru/items/32871</t>
        </is>
      </c>
      <c r="Q2101" s="66" t="inlineStr">
        <is>
          <t>Мало</t>
        </is>
      </c>
      <c r="R2101" s="20" t="n">
        <v>1</v>
      </c>
      <c r="V2101" s="36">
        <f>MATCH(R2104,discounts!A:A)</f>
        <v/>
      </c>
      <c r="W2101" s="36">
        <f>ADDRESS(V2104,$F$7+1,,,"discounts")</f>
        <v/>
      </c>
      <c r="X2101" s="36">
        <f>ROUND(IF(ISNA(IF($F$7=0,0,INDIRECT(W2104))),0,IF($F$7=0,0,INDIRECT(W2104))),0)</f>
        <v/>
      </c>
    </row>
    <row r="2102">
      <c r="B2102" s="86" t="n"/>
      <c r="C2102" s="22" t="n">
        <v>32872</v>
      </c>
      <c r="E2102" s="22" t="inlineStr">
        <is>
          <t>Амулет Эйваз</t>
        </is>
      </c>
      <c r="F2102" s="105">
        <f>ROUNDUP(N2105-(N2105/100*X2105),0)</f>
        <v/>
      </c>
      <c r="H2102" s="22" t="inlineStr">
        <is>
          <t>Magic-Kniga</t>
        </is>
      </c>
      <c r="J2102" s="75" t="inlineStr">
        <is>
          <t>2100000328727</t>
        </is>
      </c>
      <c r="K2102" s="75" t="inlineStr">
        <is>
          <t>Амулеты</t>
        </is>
      </c>
      <c r="L2102" s="22">
        <f>ROUND(100-(F2105/(M2105/100)),0)</f>
        <v/>
      </c>
      <c r="M2102" s="105" t="n">
        <v>126</v>
      </c>
      <c r="N2102" s="105" t="n">
        <v>110</v>
      </c>
      <c r="O2102" s="20" t="inlineStr">
        <is>
          <t>https://magic-kniga.ru/items/32872</t>
        </is>
      </c>
      <c r="Q2102" s="66" t="inlineStr">
        <is>
          <t>Мало</t>
        </is>
      </c>
      <c r="R2102" s="20" t="n">
        <v>1</v>
      </c>
      <c r="V2102" s="36">
        <f>MATCH(R2105,discounts!A:A)</f>
        <v/>
      </c>
      <c r="W2102" s="36">
        <f>ADDRESS(V2105,$F$7+1,,,"discounts")</f>
        <v/>
      </c>
      <c r="X2102" s="36">
        <f>ROUND(IF(ISNA(IF($F$7=0,0,INDIRECT(W2105))),0,IF($F$7=0,0,INDIRECT(W2105))),0)</f>
        <v/>
      </c>
    </row>
    <row r="2103">
      <c r="B2103" s="86" t="n"/>
      <c r="C2103" s="22" t="n">
        <v>32873</v>
      </c>
      <c r="E2103" s="22" t="inlineStr">
        <is>
          <t>Амулет Лагуз</t>
        </is>
      </c>
      <c r="F2103" s="105">
        <f>ROUNDUP(N2106-(N2106/100*X2106),0)</f>
        <v/>
      </c>
      <c r="H2103" s="22" t="inlineStr">
        <is>
          <t>Magic-Kniga</t>
        </is>
      </c>
      <c r="J2103" s="75" t="inlineStr">
        <is>
          <t>2100000328734</t>
        </is>
      </c>
      <c r="K2103" s="75" t="inlineStr">
        <is>
          <t>Амулеты</t>
        </is>
      </c>
      <c r="L2103" s="22">
        <f>ROUND(100-(F2106/(M2106/100)),0)</f>
        <v/>
      </c>
      <c r="M2103" s="105" t="n">
        <v>126</v>
      </c>
      <c r="N2103" s="105" t="n">
        <v>110</v>
      </c>
      <c r="O2103" s="20" t="inlineStr">
        <is>
          <t>https://magic-kniga.ru/items/32873</t>
        </is>
      </c>
      <c r="Q2103" s="66" t="inlineStr">
        <is>
          <t>Мало</t>
        </is>
      </c>
      <c r="R2103" s="20" t="n">
        <v>1</v>
      </c>
      <c r="V2103" s="36">
        <f>MATCH(R2106,discounts!A:A)</f>
        <v/>
      </c>
      <c r="W2103" s="36">
        <f>ADDRESS(V2106,$F$7+1,,,"discounts")</f>
        <v/>
      </c>
      <c r="X2103" s="36">
        <f>ROUND(IF(ISNA(IF($F$7=0,0,INDIRECT(W2106))),0,IF($F$7=0,0,INDIRECT(W2106))),0)</f>
        <v/>
      </c>
    </row>
    <row r="2104">
      <c r="B2104" s="86" t="n"/>
      <c r="C2104" s="22" t="n">
        <v>32874</v>
      </c>
      <c r="E2104" s="22" t="inlineStr">
        <is>
          <t>Амулет Кеназ</t>
        </is>
      </c>
      <c r="F2104" s="105">
        <f>ROUNDUP(N2107-(N2107/100*X2107),0)</f>
        <v/>
      </c>
      <c r="H2104" s="22" t="inlineStr">
        <is>
          <t>Magic-Kniga</t>
        </is>
      </c>
      <c r="J2104" s="75" t="inlineStr">
        <is>
          <t>2100000328741</t>
        </is>
      </c>
      <c r="K2104" s="75" t="inlineStr">
        <is>
          <t>Амулеты</t>
        </is>
      </c>
      <c r="L2104" s="22">
        <f>ROUND(100-(F2107/(M2107/100)),0)</f>
        <v/>
      </c>
      <c r="M2104" s="105" t="n">
        <v>126</v>
      </c>
      <c r="N2104" s="105" t="n">
        <v>110</v>
      </c>
      <c r="O2104" s="20" t="inlineStr">
        <is>
          <t>https://magic-kniga.ru/items/32874</t>
        </is>
      </c>
      <c r="Q2104" s="66" t="inlineStr">
        <is>
          <t>Мало</t>
        </is>
      </c>
      <c r="R2104" s="20" t="n">
        <v>1</v>
      </c>
      <c r="V2104" s="36">
        <f>MATCH(R2107,discounts!A:A)</f>
        <v/>
      </c>
      <c r="W2104" s="36">
        <f>ADDRESS(V2107,$F$7+1,,,"discounts")</f>
        <v/>
      </c>
      <c r="X2104" s="36">
        <f>ROUND(IF(ISNA(IF($F$7=0,0,INDIRECT(W2107))),0,IF($F$7=0,0,INDIRECT(W2107))),0)</f>
        <v/>
      </c>
    </row>
    <row r="2105">
      <c r="B2105" s="86" t="n"/>
      <c r="C2105" s="22" t="n">
        <v>32875</v>
      </c>
      <c r="E2105" s="22" t="inlineStr">
        <is>
          <t>Амулет Перт</t>
        </is>
      </c>
      <c r="F2105" s="105">
        <f>ROUNDUP(N2108-(N2108/100*X2108),0)</f>
        <v/>
      </c>
      <c r="H2105" s="22" t="inlineStr">
        <is>
          <t>Magic-Kniga</t>
        </is>
      </c>
      <c r="J2105" s="75" t="inlineStr">
        <is>
          <t>2100000328758</t>
        </is>
      </c>
      <c r="K2105" s="75" t="inlineStr">
        <is>
          <t>Амулеты</t>
        </is>
      </c>
      <c r="L2105" s="22">
        <f>ROUND(100-(F2108/(M2108/100)),0)</f>
        <v/>
      </c>
      <c r="M2105" s="105" t="n">
        <v>126</v>
      </c>
      <c r="N2105" s="105" t="n">
        <v>110</v>
      </c>
      <c r="O2105" s="20" t="inlineStr">
        <is>
          <t>https://magic-kniga.ru/items/32875</t>
        </is>
      </c>
      <c r="Q2105" s="66" t="inlineStr">
        <is>
          <t>Мало</t>
        </is>
      </c>
      <c r="R2105" s="20" t="n">
        <v>1</v>
      </c>
      <c r="V2105" s="36">
        <f>MATCH(R2108,discounts!A:A)</f>
        <v/>
      </c>
      <c r="W2105" s="36">
        <f>ADDRESS(V2108,$F$7+1,,,"discounts")</f>
        <v/>
      </c>
      <c r="X2105" s="36">
        <f>ROUND(IF(ISNA(IF($F$7=0,0,INDIRECT(W2108))),0,IF($F$7=0,0,INDIRECT(W2108))),0)</f>
        <v/>
      </c>
    </row>
    <row r="2106">
      <c r="B2106" s="86" t="n"/>
      <c r="C2106" s="22" t="n">
        <v>32876</v>
      </c>
      <c r="E2106" s="22" t="inlineStr">
        <is>
          <t>Амулет Ингуз</t>
        </is>
      </c>
      <c r="F2106" s="105">
        <f>ROUNDUP(N2109-(N2109/100*X2109),0)</f>
        <v/>
      </c>
      <c r="H2106" s="22" t="inlineStr">
        <is>
          <t>Magic-Kniga</t>
        </is>
      </c>
      <c r="J2106" s="75" t="inlineStr">
        <is>
          <t>2100000328765</t>
        </is>
      </c>
      <c r="K2106" s="75" t="inlineStr">
        <is>
          <t>Амулеты</t>
        </is>
      </c>
      <c r="L2106" s="22">
        <f>ROUND(100-(F2109/(M2109/100)),0)</f>
        <v/>
      </c>
      <c r="M2106" s="105" t="n">
        <v>126</v>
      </c>
      <c r="N2106" s="105" t="n">
        <v>110</v>
      </c>
      <c r="O2106" s="20" t="inlineStr">
        <is>
          <t>https://magic-kniga.ru/items/32876</t>
        </is>
      </c>
      <c r="Q2106" s="66" t="inlineStr">
        <is>
          <t>Мало</t>
        </is>
      </c>
      <c r="R2106" s="20" t="n">
        <v>1</v>
      </c>
      <c r="V2106" s="36">
        <f>MATCH(R2109,discounts!A:A)</f>
        <v/>
      </c>
      <c r="W2106" s="36">
        <f>ADDRESS(V2109,$F$7+1,,,"discounts")</f>
        <v/>
      </c>
      <c r="X2106" s="36">
        <f>ROUND(IF(ISNA(IF($F$7=0,0,INDIRECT(W2109))),0,IF($F$7=0,0,INDIRECT(W2109))),0)</f>
        <v/>
      </c>
    </row>
    <row r="2107">
      <c r="B2107" s="86" t="n"/>
      <c r="C2107" s="22" t="n">
        <v>36530</v>
      </c>
      <c r="E2107" s="22" t="inlineStr">
        <is>
          <t>Рунический став на дереве для привлечения денег</t>
        </is>
      </c>
      <c r="F2107" s="105">
        <f>ROUNDUP(N2110-(N2110/100*X2110),0)</f>
        <v/>
      </c>
      <c r="H2107" s="22" t="inlineStr">
        <is>
          <t>Magic-Kniga</t>
        </is>
      </c>
      <c r="J2107" s="75" t="inlineStr">
        <is>
          <t>2100000365302</t>
        </is>
      </c>
      <c r="K2107" s="75" t="inlineStr">
        <is>
          <t>Амулеты</t>
        </is>
      </c>
      <c r="L2107" s="22">
        <f>ROUND(100-(F2110/(M2110/100)),0)</f>
        <v/>
      </c>
      <c r="M2107" s="105" t="n">
        <v>80</v>
      </c>
      <c r="N2107" s="105" t="n">
        <v>70</v>
      </c>
      <c r="O2107" s="20" t="inlineStr">
        <is>
          <t>https://magic-kniga.ru/items/36530</t>
        </is>
      </c>
      <c r="P2107" s="22" t="n">
        <v>14</v>
      </c>
      <c r="Q2107" s="66" t="inlineStr">
        <is>
          <t>Мало</t>
        </is>
      </c>
      <c r="R2107" s="20" t="n">
        <v>1</v>
      </c>
      <c r="V2107" s="36">
        <f>MATCH(R2110,discounts!A:A)</f>
        <v/>
      </c>
      <c r="W2107" s="36">
        <f>ADDRESS(V2110,$F$7+1,,,"discounts")</f>
        <v/>
      </c>
      <c r="X2107" s="36">
        <f>ROUND(IF(ISNA(IF($F$7=0,0,INDIRECT(W2110))),0,IF($F$7=0,0,INDIRECT(W2110))),0)</f>
        <v/>
      </c>
    </row>
    <row r="2108">
      <c r="B2108" s="86" t="n"/>
      <c r="C2108" s="22" t="n">
        <v>36531</v>
      </c>
      <c r="E2108" s="22" t="inlineStr">
        <is>
          <t>Рунический став на дереве для достижения цели</t>
        </is>
      </c>
      <c r="F2108" s="105">
        <f>ROUNDUP(N2111-(N2111/100*X2111),0)</f>
        <v/>
      </c>
      <c r="H2108" s="22" t="inlineStr">
        <is>
          <t>Magic-Kniga</t>
        </is>
      </c>
      <c r="J2108" s="75" t="inlineStr">
        <is>
          <t>2100000365319</t>
        </is>
      </c>
      <c r="K2108" s="75" t="inlineStr">
        <is>
          <t>Амулеты</t>
        </is>
      </c>
      <c r="L2108" s="22">
        <f>ROUND(100-(F2111/(M2111/100)),0)</f>
        <v/>
      </c>
      <c r="M2108" s="105" t="n">
        <v>80</v>
      </c>
      <c r="N2108" s="105" t="n">
        <v>70</v>
      </c>
      <c r="O2108" s="20" t="inlineStr">
        <is>
          <t>https://magic-kniga.ru/items/36531</t>
        </is>
      </c>
      <c r="Q2108" s="66" t="inlineStr">
        <is>
          <t>Мало</t>
        </is>
      </c>
      <c r="R2108" s="20" t="n">
        <v>1</v>
      </c>
      <c r="V2108" s="36">
        <f>MATCH(R2111,discounts!A:A)</f>
        <v/>
      </c>
      <c r="W2108" s="36">
        <f>ADDRESS(V2111,$F$7+1,,,"discounts")</f>
        <v/>
      </c>
      <c r="X2108" s="36">
        <f>ROUND(IF(ISNA(IF($F$7=0,0,INDIRECT(W2111))),0,IF($F$7=0,0,INDIRECT(W2111))),0)</f>
        <v/>
      </c>
    </row>
    <row r="2109">
      <c r="B2109" s="86" t="n"/>
      <c r="C2109" s="22" t="n">
        <v>36532</v>
      </c>
      <c r="E2109" s="22" t="inlineStr">
        <is>
          <t>Рунический став на дереве на удачу</t>
        </is>
      </c>
      <c r="F2109" s="105">
        <f>ROUNDUP(N2112-(N2112/100*X2112),0)</f>
        <v/>
      </c>
      <c r="H2109" s="22" t="inlineStr">
        <is>
          <t>Magic-Kniga</t>
        </is>
      </c>
      <c r="J2109" s="75" t="inlineStr">
        <is>
          <t>2100000365326</t>
        </is>
      </c>
      <c r="K2109" s="75" t="inlineStr">
        <is>
          <t>Амулеты</t>
        </is>
      </c>
      <c r="L2109" s="22">
        <f>ROUND(100-(F2112/(M2112/100)),0)</f>
        <v/>
      </c>
      <c r="M2109" s="105" t="n">
        <v>228</v>
      </c>
      <c r="N2109" s="105" t="n">
        <v>199</v>
      </c>
      <c r="O2109" s="20" t="inlineStr">
        <is>
          <t>https://magic-kniga.ru/items/36532</t>
        </is>
      </c>
      <c r="Q2109" s="66" t="inlineStr">
        <is>
          <t>Мало</t>
        </is>
      </c>
      <c r="R2109" s="20" t="n">
        <v>1</v>
      </c>
      <c r="V2109" s="36">
        <f>MATCH(R2112,discounts!A:A)</f>
        <v/>
      </c>
      <c r="W2109" s="36">
        <f>ADDRESS(V2112,$F$7+1,,,"discounts")</f>
        <v/>
      </c>
      <c r="X2109" s="36">
        <f>ROUND(IF(ISNA(IF($F$7=0,0,INDIRECT(W2112))),0,IF($F$7=0,0,INDIRECT(W2112))),0)</f>
        <v/>
      </c>
    </row>
    <row r="2110">
      <c r="B2110" s="86" t="n"/>
      <c r="C2110" s="22" t="n">
        <v>38333</v>
      </c>
      <c r="E2110" s="22" t="inlineStr">
        <is>
          <t>Рунический став на дереве для здоровья</t>
        </is>
      </c>
      <c r="F2110" s="105">
        <f>ROUNDUP(N2113-(N2113/100*X2113),0)</f>
        <v/>
      </c>
      <c r="H2110" s="22" t="inlineStr">
        <is>
          <t>Magic-Kniga</t>
        </is>
      </c>
      <c r="I2110" s="22" t="n">
        <v>2019</v>
      </c>
      <c r="J2110" s="75" t="inlineStr">
        <is>
          <t>1600000796201</t>
        </is>
      </c>
      <c r="K2110" s="75" t="inlineStr">
        <is>
          <t>Амулеты</t>
        </is>
      </c>
      <c r="L2110" s="22">
        <f>ROUND(100-(F2113/(M2113/100)),0)</f>
        <v/>
      </c>
      <c r="M2110" s="105" t="n">
        <v>250</v>
      </c>
      <c r="N2110" s="105" t="n">
        <v>218</v>
      </c>
      <c r="O2110" s="20" t="inlineStr">
        <is>
          <t>https://magic-kniga.ru/items/38333</t>
        </is>
      </c>
      <c r="Q2110" s="66" t="inlineStr">
        <is>
          <t>Мало</t>
        </is>
      </c>
      <c r="R2110" s="20" t="n">
        <v>1</v>
      </c>
      <c r="V2110" s="36">
        <f>MATCH(R2113,discounts!A:A)</f>
        <v/>
      </c>
      <c r="W2110" s="36">
        <f>ADDRESS(V2113,$F$7+1,,,"discounts")</f>
        <v/>
      </c>
      <c r="X2110" s="36">
        <f>ROUND(IF(ISNA(IF($F$7=0,0,INDIRECT(W2113))),0,IF($F$7=0,0,INDIRECT(W2113))),0)</f>
        <v/>
      </c>
    </row>
    <row r="2111">
      <c r="B2111" s="86" t="n"/>
      <c r="C2111" s="22" t="n">
        <v>38334</v>
      </c>
      <c r="E2111" s="22" t="inlineStr">
        <is>
          <t>Рунический став на дереве для сохранения любви</t>
        </is>
      </c>
      <c r="F2111" s="105">
        <f>ROUNDUP(N2114-(N2114/100*X2114),0)</f>
        <v/>
      </c>
      <c r="H2111" s="22" t="inlineStr">
        <is>
          <t>Magic-Kniga</t>
        </is>
      </c>
      <c r="I2111" s="22" t="n">
        <v>2019</v>
      </c>
      <c r="J2111" s="75" t="inlineStr">
        <is>
          <t>1600000796218</t>
        </is>
      </c>
      <c r="K2111" s="75" t="inlineStr">
        <is>
          <t>Амулеты</t>
        </is>
      </c>
      <c r="L2111" s="22">
        <f>ROUND(100-(F2114/(M2114/100)),0)</f>
        <v/>
      </c>
      <c r="M2111" s="105" t="n">
        <v>250</v>
      </c>
      <c r="N2111" s="105" t="n">
        <v>218</v>
      </c>
      <c r="O2111" s="20" t="inlineStr">
        <is>
          <t>https://magic-kniga.ru/items/38334</t>
        </is>
      </c>
      <c r="Q2111" s="66" t="inlineStr">
        <is>
          <t>Мало</t>
        </is>
      </c>
      <c r="R2111" s="20" t="n">
        <v>1</v>
      </c>
      <c r="V2111" s="36">
        <f>MATCH(R2114,discounts!A:A)</f>
        <v/>
      </c>
      <c r="W2111" s="36">
        <f>ADDRESS(V2114,$F$7+1,,,"discounts")</f>
        <v/>
      </c>
      <c r="X2111" s="36">
        <f>ROUND(IF(ISNA(IF($F$7=0,0,INDIRECT(W2114))),0,IF($F$7=0,0,INDIRECT(W2114))),0)</f>
        <v/>
      </c>
    </row>
    <row r="2112" ht="20.25" customHeight="1">
      <c r="B2112" s="87" t="inlineStr">
        <is>
          <t>Сувениры</t>
        </is>
      </c>
    </row>
    <row r="2113" ht="15" customHeight="1">
      <c r="B2113" s="88" t="inlineStr">
        <is>
          <t>Основы Таро</t>
        </is>
      </c>
    </row>
    <row r="2114">
      <c r="B2114" s="86" t="n"/>
      <c r="C2114" s="22" t="n">
        <v>27814</v>
      </c>
      <c r="E2114" s="22" t="inlineStr">
        <is>
          <t>Мешочек для карт Таро. Туз Пентаклей</t>
        </is>
      </c>
      <c r="F2114" s="105">
        <f>ROUNDUP(N2117-(N2117/100*X2117),0)</f>
        <v/>
      </c>
      <c r="H2114" s="22" t="inlineStr">
        <is>
          <t>Magic-Kniga</t>
        </is>
      </c>
      <c r="J2114" s="75" t="inlineStr">
        <is>
          <t>2100000278145</t>
        </is>
      </c>
      <c r="K2114" s="75" t="inlineStr">
        <is>
          <t>Сувениры</t>
        </is>
      </c>
      <c r="L2114" s="22">
        <f>ROUND(100-(F2117/(M2117/100)),0)</f>
        <v/>
      </c>
      <c r="M2114" s="105" t="n">
        <v>1110</v>
      </c>
      <c r="N2114" s="105" t="n">
        <v>966</v>
      </c>
      <c r="O2114" s="20" t="inlineStr">
        <is>
          <t>https://magic-kniga.ru/items/27814</t>
        </is>
      </c>
      <c r="Q2114" s="66" t="inlineStr">
        <is>
          <t>Мало</t>
        </is>
      </c>
      <c r="R2114" s="20" t="n">
        <v>1</v>
      </c>
      <c r="V2114" s="36">
        <f>MATCH(R2117,discounts!A:A)</f>
        <v/>
      </c>
      <c r="W2114" s="36">
        <f>ADDRESS(V2117,$F$7+1,,,"discounts")</f>
        <v/>
      </c>
      <c r="X2114" s="36">
        <f>ROUND(IF(ISNA(IF($F$7=0,0,INDIRECT(W2117))),0,IF($F$7=0,0,INDIRECT(W2117))),0)</f>
        <v/>
      </c>
    </row>
    <row r="2115" ht="15" customHeight="1">
      <c r="B2115" s="88" t="inlineStr">
        <is>
          <t>Темные колоды Таро</t>
        </is>
      </c>
    </row>
    <row r="2116">
      <c r="B2116" s="86" t="n"/>
      <c r="C2116" s="22" t="n">
        <v>27813</v>
      </c>
      <c r="E2116" s="22" t="inlineStr">
        <is>
          <t>Мешочек для карт. Таро Демонов</t>
        </is>
      </c>
      <c r="F2116" s="105">
        <f>ROUNDUP(N2119-(N2119/100*X2119),0)</f>
        <v/>
      </c>
      <c r="H2116" s="22" t="inlineStr">
        <is>
          <t>Magic-Kniga</t>
        </is>
      </c>
      <c r="J2116" s="75" t="inlineStr">
        <is>
          <t>2100000278138</t>
        </is>
      </c>
      <c r="K2116" s="75" t="inlineStr">
        <is>
          <t>Сувениры</t>
        </is>
      </c>
      <c r="L2116" s="22">
        <f>ROUND(100-(F2119/(M2119/100)),0)</f>
        <v/>
      </c>
      <c r="M2116" s="105" t="n">
        <v>1110</v>
      </c>
      <c r="N2116" s="105" t="n">
        <v>966</v>
      </c>
      <c r="O2116" s="20" t="inlineStr">
        <is>
          <t>https://magic-kniga.ru/items/27813</t>
        </is>
      </c>
      <c r="Q2116" s="66" t="inlineStr">
        <is>
          <t>Мало</t>
        </is>
      </c>
      <c r="R2116" s="20" t="n">
        <v>1</v>
      </c>
      <c r="V2116" s="36">
        <f>MATCH(R2119,discounts!A:A)</f>
        <v/>
      </c>
      <c r="W2116" s="36">
        <f>ADDRESS(V2119,$F$7+1,,,"discounts")</f>
        <v/>
      </c>
      <c r="X2116" s="36">
        <f>ROUND(IF(ISNA(IF($F$7=0,0,INDIRECT(W2119))),0,IF($F$7=0,0,INDIRECT(W2119))),0)</f>
        <v/>
      </c>
    </row>
    <row r="2117" ht="20.25" customHeight="1">
      <c r="B2117" s="87" t="inlineStr">
        <is>
          <t>Атрибутика</t>
        </is>
      </c>
    </row>
    <row r="2118" ht="15" customHeight="1">
      <c r="B2118" s="88" t="inlineStr">
        <is>
          <t>Черная магия</t>
        </is>
      </c>
    </row>
    <row r="2119">
      <c r="B2119" s="86" t="n"/>
      <c r="C2119" s="22" t="n">
        <v>36966</v>
      </c>
      <c r="E2119" s="22" t="inlineStr">
        <is>
          <t>Подвеска A Swallow Duster</t>
        </is>
      </c>
      <c r="F2119" s="105">
        <f>ROUNDUP(N2122-(N2122/100*X2122),0)</f>
        <v/>
      </c>
      <c r="H2119" s="22" t="inlineStr">
        <is>
          <t>Alchemy Gothic</t>
        </is>
      </c>
      <c r="J2119" s="75" t="inlineStr">
        <is>
          <t>2100000369669</t>
        </is>
      </c>
      <c r="K2119" s="75" t="inlineStr">
        <is>
          <t>Атрибутика</t>
        </is>
      </c>
      <c r="L2119" s="22">
        <f>ROUND(100-(F2122/(M2122/100)),0)</f>
        <v/>
      </c>
      <c r="M2119" s="105" t="n">
        <v>3040</v>
      </c>
      <c r="N2119" s="105" t="n">
        <v>2645</v>
      </c>
      <c r="O2119" s="20" t="inlineStr">
        <is>
          <t>https://magic-kniga.ru/items/36966</t>
        </is>
      </c>
      <c r="Q2119" s="66" t="inlineStr">
        <is>
          <t>Мало</t>
        </is>
      </c>
      <c r="R2119" s="20" t="n">
        <v>13</v>
      </c>
      <c r="V2119" s="36">
        <f>MATCH(R2122,discounts!A:A)</f>
        <v/>
      </c>
      <c r="W2119" s="36">
        <f>ADDRESS(V2122,$F$7+1,,,"discounts")</f>
        <v/>
      </c>
      <c r="X2119" s="36">
        <f>ROUND(_xlfn.SINGLE(IF(ISNA(_xlfn.SINGLE(IF($F$7=0,0,INDIRECT(W2122)))),0,IF($F$7=0,0,INDIRECT(W2122)))),0)</f>
        <v/>
      </c>
    </row>
    <row r="2120">
      <c r="B2120" s="86" t="n"/>
      <c r="C2120" s="22" t="n">
        <v>36587</v>
      </c>
      <c r="E2120" s="22" t="inlineStr">
        <is>
          <t>Панно настенное Безумие, 20х22х6 см</t>
        </is>
      </c>
      <c r="F2120" s="105">
        <f>ROUNDUP(N2123-(N2123/100*X2123),0)</f>
        <v/>
      </c>
      <c r="H2120" s="22" t="inlineStr">
        <is>
          <t>Nemesis Now</t>
        </is>
      </c>
      <c r="J2120" s="75" t="inlineStr">
        <is>
          <t>2100000365876</t>
        </is>
      </c>
      <c r="K2120" s="75" t="inlineStr">
        <is>
          <t>Атрибутика</t>
        </is>
      </c>
      <c r="L2120" s="22">
        <f>ROUND(100-(F2123/(M2123/100)),0)</f>
        <v/>
      </c>
      <c r="M2120" s="105" t="n">
        <v>3094</v>
      </c>
      <c r="N2120" s="105" t="n">
        <v>2692</v>
      </c>
      <c r="O2120" s="20" t="inlineStr">
        <is>
          <t>https://magic-kniga.ru/items/36587</t>
        </is>
      </c>
      <c r="Q2120" s="66" t="inlineStr">
        <is>
          <t>Мало</t>
        </is>
      </c>
      <c r="R2120" s="20" t="n">
        <v>13</v>
      </c>
      <c r="V2120" s="36">
        <f>MATCH(R2123,discounts!A:A)</f>
        <v/>
      </c>
      <c r="W2120" s="36">
        <f>ADDRESS(V2123,$F$7+1,,,"discounts")</f>
        <v/>
      </c>
      <c r="X2120" s="36">
        <f>ROUND(_xlfn.SINGLE(IF(ISNA(_xlfn.SINGLE(IF($F$7=0,0,INDIRECT(W2123)))),0,IF($F$7=0,0,INDIRECT(W2123)))),0)</f>
        <v/>
      </c>
    </row>
    <row r="2121">
      <c r="B2121" s="86" t="n"/>
      <c r="C2121" s="22" t="n">
        <v>36591</v>
      </c>
      <c r="E2121" s="22" t="inlineStr">
        <is>
          <t>Подставка для бутылки Мечи 32 см</t>
        </is>
      </c>
      <c r="F2121" s="105">
        <f>ROUNDUP(N2124-(N2124/100*X2124),0)</f>
        <v/>
      </c>
      <c r="H2121" s="22" t="inlineStr">
        <is>
          <t>Nemesis Now</t>
        </is>
      </c>
      <c r="J2121" s="75" t="inlineStr">
        <is>
          <t>2100000365913</t>
        </is>
      </c>
      <c r="K2121" s="75" t="inlineStr">
        <is>
          <t>Атрибутика</t>
        </is>
      </c>
      <c r="L2121" s="22">
        <f>ROUND(100-(F2124/(M2124/100)),0)</f>
        <v/>
      </c>
      <c r="M2121" s="105" t="n">
        <v>3094</v>
      </c>
      <c r="N2121" s="105" t="n">
        <v>2692</v>
      </c>
      <c r="O2121" s="20" t="inlineStr">
        <is>
          <t>https://magic-kniga.ru/items/36591</t>
        </is>
      </c>
      <c r="Q2121" s="66" t="inlineStr">
        <is>
          <t>Мало</t>
        </is>
      </c>
      <c r="R2121" s="20" t="n">
        <v>13</v>
      </c>
      <c r="V2121" s="36">
        <f>MATCH(R2124,discounts!A:A)</f>
        <v/>
      </c>
      <c r="W2121" s="36">
        <f>ADDRESS(V2124,$F$7+1,,,"discounts")</f>
        <v/>
      </c>
      <c r="X2121" s="36">
        <f>ROUND(_xlfn.SINGLE(IF(ISNA(_xlfn.SINGLE(IF($F$7=0,0,INDIRECT(W2124)))),0,IF($F$7=0,0,INDIRECT(W2124)))),0)</f>
        <v/>
      </c>
    </row>
    <row r="2122" ht="15" customHeight="1">
      <c r="B2122" s="88" t="inlineStr">
        <is>
          <t>Любовная магия</t>
        </is>
      </c>
    </row>
    <row r="2123">
      <c r="B2123" s="86" t="n"/>
      <c r="C2123" s="22" t="n">
        <v>26382</v>
      </c>
      <c r="E2123" s="22" t="inlineStr">
        <is>
          <t>Подвеска Mystic Union</t>
        </is>
      </c>
      <c r="F2123" s="105">
        <f>ROUNDUP(N2126-(N2126/100*X2126),0)</f>
        <v/>
      </c>
      <c r="H2123" s="22" t="inlineStr">
        <is>
          <t>Eastgate Resource</t>
        </is>
      </c>
      <c r="J2123" s="75" t="inlineStr">
        <is>
          <t>2100000263820</t>
        </is>
      </c>
      <c r="K2123" s="75" t="inlineStr">
        <is>
          <t>Атрибутика</t>
        </is>
      </c>
      <c r="L2123" s="22">
        <f>ROUND(100-(F2126/(M2126/100)),0)</f>
        <v/>
      </c>
      <c r="M2123" s="105" t="n">
        <v>228</v>
      </c>
      <c r="N2123" s="105" t="n">
        <v>199</v>
      </c>
      <c r="O2123" s="20" t="inlineStr">
        <is>
          <t>https://magic-kniga.ru/items/26382</t>
        </is>
      </c>
      <c r="Q2123" s="66" t="inlineStr">
        <is>
          <t>Мало</t>
        </is>
      </c>
      <c r="R2123" s="20" t="n">
        <v>13</v>
      </c>
      <c r="V2123" s="36">
        <f>MATCH(R2126,discounts!A:A)</f>
        <v/>
      </c>
      <c r="W2123" s="36">
        <f>ADDRESS(V2126,$F$7+1,,,"discounts")</f>
        <v/>
      </c>
      <c r="X2123" s="36">
        <f>ROUND(_xlfn.SINGLE(IF(ISNA(_xlfn.SINGLE(IF($F$7=0,0,INDIRECT(W2126)))),0,IF($F$7=0,0,INDIRECT(W2126)))),0)</f>
        <v/>
      </c>
    </row>
    <row r="2124">
      <c r="B2124" s="86" t="n"/>
      <c r="C2124" s="22" t="n">
        <v>38307</v>
      </c>
      <c r="E2124" s="22" t="inlineStr">
        <is>
          <t>Подарочный набор для влюбленных</t>
        </is>
      </c>
      <c r="F2124" s="105">
        <f>ROUNDUP(N2127-(N2127/100*X2127),0)</f>
        <v/>
      </c>
      <c r="H2124" s="22" t="inlineStr">
        <is>
          <t>Magic-Kniga</t>
        </is>
      </c>
      <c r="I2124" s="22" t="n">
        <v>2019</v>
      </c>
      <c r="J2124" s="75" t="inlineStr">
        <is>
          <t>1600000796461</t>
        </is>
      </c>
      <c r="K2124" s="75" t="inlineStr">
        <is>
          <t>Атрибутика</t>
        </is>
      </c>
      <c r="L2124" s="22">
        <f>ROUND(100-(F2127/(M2127/100)),0)</f>
        <v/>
      </c>
      <c r="M2124" s="105" t="n">
        <v>490</v>
      </c>
      <c r="N2124" s="105" t="n">
        <v>427</v>
      </c>
      <c r="O2124" s="20" t="inlineStr">
        <is>
          <t>https://magic-kniga.ru/items/38307</t>
        </is>
      </c>
      <c r="Q2124" s="66" t="inlineStr">
        <is>
          <t>Мало</t>
        </is>
      </c>
      <c r="R2124" s="20" t="n">
        <v>1</v>
      </c>
      <c r="V2124" s="36">
        <f>MATCH(R2127,discounts!A:A)</f>
        <v/>
      </c>
      <c r="W2124" s="36">
        <f>ADDRESS(V2127,$F$7+1,,,"discounts")</f>
        <v/>
      </c>
      <c r="X2124" s="36">
        <f>ROUND(_xlfn.SINGLE(IF(ISNA(_xlfn.SINGLE(IF($F$7=0,0,INDIRECT(W2127)))),0,IF($F$7=0,0,INDIRECT(W2127)))),0)</f>
        <v/>
      </c>
    </row>
    <row r="2125" ht="15" customHeight="1">
      <c r="B2125" s="88" t="inlineStr">
        <is>
          <t>Магия успеха</t>
        </is>
      </c>
    </row>
    <row r="2126">
      <c r="B2126" s="86" t="n"/>
      <c r="C2126" s="22" t="n">
        <v>37038</v>
      </c>
      <c r="E2126" s="22" t="inlineStr">
        <is>
          <t>Подвеска Liberation</t>
        </is>
      </c>
      <c r="F2126" s="105">
        <f>ROUNDUP(N2129-(N2129/100*X2129),0)</f>
        <v/>
      </c>
      <c r="H2126" s="22" t="inlineStr">
        <is>
          <t>Eastgate Resource</t>
        </is>
      </c>
      <c r="J2126" s="75" t="inlineStr">
        <is>
          <t>2100000370382</t>
        </is>
      </c>
      <c r="K2126" s="75" t="inlineStr">
        <is>
          <t>Атрибутика</t>
        </is>
      </c>
      <c r="L2126" s="22">
        <f>ROUND(100-(F2129/(M2129/100)),0)</f>
        <v/>
      </c>
      <c r="M2126" s="105" t="n">
        <v>900</v>
      </c>
      <c r="N2126" s="105" t="n">
        <v>783</v>
      </c>
      <c r="O2126" s="20" t="inlineStr">
        <is>
          <t>https://magic-kniga.ru/items/37038</t>
        </is>
      </c>
      <c r="Q2126" s="66" t="inlineStr">
        <is>
          <t>Мало</t>
        </is>
      </c>
      <c r="R2126" s="20" t="n">
        <v>13</v>
      </c>
      <c r="V2126" s="36">
        <f>MATCH(R2129,discounts!A:A)</f>
        <v/>
      </c>
      <c r="W2126" s="36">
        <f>ADDRESS(V2129,$F$7+1,,,"discounts")</f>
        <v/>
      </c>
      <c r="X2126" s="36">
        <f>ROUND(IF(ISNA(IF($F$7=0,0,INDIRECT(W2129))),0,IF($F$7=0,0,INDIRECT(W2129))),0)</f>
        <v/>
      </c>
    </row>
    <row r="2127">
      <c r="B2127" s="86" t="n"/>
      <c r="C2127" s="22" t="n">
        <v>33358</v>
      </c>
      <c r="E2127" s="22" t="inlineStr">
        <is>
          <t>Манеки-Неко на солнечных батарейках, 11 см, белый</t>
        </is>
      </c>
      <c r="F2127" s="105">
        <f>ROUNDUP(N2130-(N2130/100*X2130),0)</f>
        <v/>
      </c>
      <c r="H2127" s="22" t="inlineStr">
        <is>
          <t>Китай</t>
        </is>
      </c>
      <c r="J2127" s="75" t="inlineStr">
        <is>
          <t>2100000333585</t>
        </is>
      </c>
      <c r="K2127" s="75" t="inlineStr">
        <is>
          <t>Атрибутика</t>
        </is>
      </c>
      <c r="L2127" s="22">
        <f>ROUND(100-(F2130/(M2130/100)),0)</f>
        <v/>
      </c>
      <c r="M2127" s="105" t="n">
        <v>667</v>
      </c>
      <c r="N2127" s="105" t="n">
        <v>581</v>
      </c>
      <c r="O2127" s="20" t="inlineStr">
        <is>
          <t>https://magic-kniga.ru/items/33358</t>
        </is>
      </c>
      <c r="Q2127" s="66" t="inlineStr">
        <is>
          <t>Мало</t>
        </is>
      </c>
      <c r="R2127" s="20" t="n">
        <v>11</v>
      </c>
      <c r="V2127" s="36">
        <f>MATCH(R2130,discounts!A:A)</f>
        <v/>
      </c>
      <c r="W2127" s="36">
        <f>ADDRESS(V2130,$F$7+1,,,"discounts")</f>
        <v/>
      </c>
      <c r="X2127" s="36">
        <f>ROUND(IF(ISNA(IF($F$7=0,0,INDIRECT(W2130))),0,IF($F$7=0,0,INDIRECT(W2130))),0)</f>
        <v/>
      </c>
    </row>
    <row r="2128">
      <c r="B2128" s="86" t="n"/>
      <c r="C2128" s="22" t="n">
        <v>33367</v>
      </c>
      <c r="E2128" s="22" t="inlineStr">
        <is>
          <t>Манеки-неко, 11.5 см белый</t>
        </is>
      </c>
      <c r="F2128" s="105">
        <f>ROUNDUP(N2131-(N2131/100*X2131),0)</f>
        <v/>
      </c>
      <c r="H2128" s="22" t="inlineStr">
        <is>
          <t>Китай</t>
        </is>
      </c>
      <c r="J2128" s="75" t="inlineStr">
        <is>
          <t>2100000333677</t>
        </is>
      </c>
      <c r="K2128" s="75" t="inlineStr">
        <is>
          <t>Атрибутика</t>
        </is>
      </c>
      <c r="L2128" s="22">
        <f>ROUND(100-(F2131/(M2131/100)),0)</f>
        <v/>
      </c>
      <c r="M2128" s="105" t="n">
        <v>667</v>
      </c>
      <c r="N2128" s="105" t="n">
        <v>581</v>
      </c>
      <c r="O2128" s="20" t="inlineStr">
        <is>
          <t>https://magic-kniga.ru/items/33367</t>
        </is>
      </c>
      <c r="Q2128" s="66" t="inlineStr">
        <is>
          <t>Мало</t>
        </is>
      </c>
      <c r="R2128" s="20" t="n">
        <v>11</v>
      </c>
      <c r="V2128" s="36">
        <f>MATCH(R2131,discounts!A:A)</f>
        <v/>
      </c>
      <c r="W2128" s="36">
        <f>ADDRESS(V2131,$F$7+1,,,"discounts")</f>
        <v/>
      </c>
      <c r="X2128" s="36">
        <f>ROUND(IF(ISNA(IF($F$7=0,0,INDIRECT(W2131))),0,IF($F$7=0,0,INDIRECT(W2131))),0)</f>
        <v/>
      </c>
    </row>
    <row r="2129">
      <c r="B2129" s="86" t="n"/>
      <c r="C2129" s="22" t="n">
        <v>33369</v>
      </c>
      <c r="E2129" s="22" t="inlineStr">
        <is>
          <t>Манеки-неко, 11.5 см золотой</t>
        </is>
      </c>
      <c r="F2129" s="105">
        <f>ROUNDUP(N2132-(N2132/100*X2132),0)</f>
        <v/>
      </c>
      <c r="H2129" s="22" t="inlineStr">
        <is>
          <t>Китай</t>
        </is>
      </c>
      <c r="J2129" s="75" t="inlineStr">
        <is>
          <t>2100000333691</t>
        </is>
      </c>
      <c r="K2129" s="75" t="inlineStr">
        <is>
          <t>Атрибутика</t>
        </is>
      </c>
      <c r="L2129" s="22">
        <f>ROUND(100-(F2132/(M2132/100)),0)</f>
        <v/>
      </c>
      <c r="M2129" s="105" t="n">
        <v>667</v>
      </c>
      <c r="N2129" s="105" t="n">
        <v>581</v>
      </c>
      <c r="O2129" s="20" t="inlineStr">
        <is>
          <t>https://magic-kniga.ru/items/33369</t>
        </is>
      </c>
      <c r="Q2129" s="66" t="inlineStr">
        <is>
          <t>Мало</t>
        </is>
      </c>
      <c r="R2129" s="20" t="n">
        <v>13</v>
      </c>
      <c r="V2129" s="36">
        <f>MATCH(R2132,discounts!A:A)</f>
        <v/>
      </c>
      <c r="W2129" s="36">
        <f>ADDRESS(V2132,$F$7+1,,,"discounts")</f>
        <v/>
      </c>
      <c r="X2129" s="36">
        <f>ROUND(IF(ISNA(IF($F$7=0,0,INDIRECT(W2132))),0,IF($F$7=0,0,INDIRECT(W2132))),0)</f>
        <v/>
      </c>
    </row>
    <row r="2130">
      <c r="B2130" s="86" t="n"/>
      <c r="C2130" s="22" t="n">
        <v>36186</v>
      </c>
      <c r="E2130" s="22" t="inlineStr">
        <is>
          <t>Брелок Хамса</t>
        </is>
      </c>
      <c r="F2130" s="105">
        <f>ROUNDUP(N2133-(N2133/100*X2133),0)</f>
        <v/>
      </c>
      <c r="H2130" s="22" t="inlineStr">
        <is>
          <t>Magic-Kniga</t>
        </is>
      </c>
      <c r="J2130" s="75" t="inlineStr">
        <is>
          <t>2100000361861</t>
        </is>
      </c>
      <c r="K2130" s="75" t="inlineStr">
        <is>
          <t>Атрибутика</t>
        </is>
      </c>
      <c r="L2130" s="22">
        <f>ROUND(100-(F2133/(M2133/100)),0)</f>
        <v/>
      </c>
      <c r="M2130" s="105" t="n">
        <v>30</v>
      </c>
      <c r="N2130" s="105" t="n">
        <v>27</v>
      </c>
      <c r="O2130" s="20" t="inlineStr">
        <is>
          <t>https://magic-kniga.ru/items/36186</t>
        </is>
      </c>
      <c r="Q2130" s="66" t="inlineStr">
        <is>
          <t>Мало</t>
        </is>
      </c>
      <c r="R2130" s="20" t="n">
        <v>1</v>
      </c>
      <c r="V2130" s="36">
        <f>MATCH(R2133,discounts!A:A)</f>
        <v/>
      </c>
      <c r="W2130" s="36">
        <f>ADDRESS(V2133,$F$7+1,,,"discounts")</f>
        <v/>
      </c>
      <c r="X2130" s="36">
        <f>ROUND(IF(ISNA(IF($F$7=0,0,INDIRECT(W2133))),0,IF($F$7=0,0,INDIRECT(W2133))),0)</f>
        <v/>
      </c>
    </row>
    <row r="2131">
      <c r="B2131" s="86" t="n"/>
      <c r="C2131" s="22" t="n">
        <v>31989</v>
      </c>
      <c r="E2131" s="22" t="inlineStr">
        <is>
          <t>Браслет с подвеской №17 Черепаха</t>
        </is>
      </c>
      <c r="F2131" s="105">
        <f>ROUNDUP(N2134-(N2134/100*X2134),0)</f>
        <v/>
      </c>
      <c r="H2131" s="22" t="inlineStr">
        <is>
          <t>Giftman</t>
        </is>
      </c>
      <c r="J2131" s="75" t="inlineStr">
        <is>
          <t>4690498127486</t>
        </is>
      </c>
      <c r="K2131" s="75" t="inlineStr">
        <is>
          <t>Атрибутика</t>
        </is>
      </c>
      <c r="L2131" s="22">
        <f>ROUND(100-(F2134/(M2134/100)),0)</f>
        <v/>
      </c>
      <c r="M2131" s="105" t="n">
        <v>820</v>
      </c>
      <c r="N2131" s="105" t="n">
        <v>714</v>
      </c>
      <c r="O2131" s="20" t="inlineStr">
        <is>
          <t>https://magic-kniga.ru/items/31989</t>
        </is>
      </c>
      <c r="Q2131" s="66" t="inlineStr">
        <is>
          <t>Мало</t>
        </is>
      </c>
      <c r="R2131" s="20" t="n">
        <v>12</v>
      </c>
      <c r="V2131" s="36">
        <f>MATCH(R2134,discounts!A:A)</f>
        <v/>
      </c>
      <c r="W2131" s="36">
        <f>ADDRESS(V2134,$F$7+1,,,"discounts")</f>
        <v/>
      </c>
      <c r="X2131" s="36">
        <f>ROUND(IF(ISNA(IF($F$7=0,0,INDIRECT(W2134))),0,IF($F$7=0,0,INDIRECT(W2134))),0)</f>
        <v/>
      </c>
    </row>
    <row r="2132" ht="15" customHeight="1">
      <c r="B2132" s="88" t="inlineStr">
        <is>
          <t>Оккультизм</t>
        </is>
      </c>
    </row>
    <row r="2133">
      <c r="B2133" s="86" t="n"/>
      <c r="C2133" s="22" t="n">
        <v>29666</v>
      </c>
      <c r="E2133" s="22" t="inlineStr">
        <is>
          <t>Печать Баала, 9,5 см</t>
        </is>
      </c>
      <c r="F2133" s="105">
        <f>ROUNDUP(N2136-(N2136/100*X2136),0)</f>
        <v/>
      </c>
      <c r="H2133" s="22" t="inlineStr">
        <is>
          <t>Magic-Kniga</t>
        </is>
      </c>
      <c r="J2133" s="75" t="inlineStr">
        <is>
          <t>2100000296668</t>
        </is>
      </c>
      <c r="K2133" s="75" t="inlineStr">
        <is>
          <t>Атрибутика</t>
        </is>
      </c>
      <c r="L2133" s="22">
        <f>ROUND(100-(F2136/(M2136/100)),0)</f>
        <v/>
      </c>
      <c r="M2133" s="105" t="n">
        <v>30</v>
      </c>
      <c r="N2133" s="105" t="n">
        <v>27</v>
      </c>
      <c r="O2133" s="20" t="inlineStr">
        <is>
          <t>https://magic-kniga.ru/items/29666</t>
        </is>
      </c>
      <c r="P2133" s="22" t="n">
        <v>16</v>
      </c>
      <c r="Q2133" s="66" t="inlineStr">
        <is>
          <t>Мало</t>
        </is>
      </c>
      <c r="R2133" s="20" t="n">
        <v>1</v>
      </c>
      <c r="V2133" s="36">
        <f>MATCH(R2136,discounts!A:A)</f>
        <v/>
      </c>
      <c r="W2133" s="36">
        <f>ADDRESS(V2136,$F$7+1,,,"discounts")</f>
        <v/>
      </c>
      <c r="X2133" s="36">
        <f>ROUND(IF(ISNA(IF($F$7=0,0,INDIRECT(W2136))),0,IF($F$7=0,0,INDIRECT(W2136))),0)</f>
        <v/>
      </c>
    </row>
    <row r="2134">
      <c r="B2134" s="86" t="n"/>
      <c r="C2134" s="22" t="n">
        <v>34001</v>
      </c>
      <c r="E2134" s="22" t="inlineStr">
        <is>
          <t>Алтарный круг Лунный календарь</t>
        </is>
      </c>
      <c r="F2134" s="105">
        <f>ROUNDUP(N2137-(N2137/100*X2137),0)</f>
        <v/>
      </c>
      <c r="H2134" s="22" t="inlineStr">
        <is>
          <t>Magic-Kniga</t>
        </is>
      </c>
      <c r="J2134" s="75" t="inlineStr">
        <is>
          <t>2100000340019</t>
        </is>
      </c>
      <c r="K2134" s="75" t="inlineStr">
        <is>
          <t>Атрибутика</t>
        </is>
      </c>
      <c r="L2134" s="22">
        <f>ROUND(100-(F2137/(M2137/100)),0)</f>
        <v/>
      </c>
      <c r="M2134" s="105" t="n">
        <v>1179</v>
      </c>
      <c r="N2134" s="105" t="n">
        <v>1026</v>
      </c>
      <c r="O2134" s="20" t="inlineStr">
        <is>
          <t>https://magic-kniga.ru/items/34001</t>
        </is>
      </c>
      <c r="P2134" s="22" t="n">
        <v>158</v>
      </c>
      <c r="Q2134" s="66" t="inlineStr">
        <is>
          <t>Мало</t>
        </is>
      </c>
      <c r="R2134" s="20" t="n">
        <v>1</v>
      </c>
      <c r="V2134" s="36">
        <f>MATCH(R2137,discounts!A:A)</f>
        <v/>
      </c>
      <c r="W2134" s="36">
        <f>ADDRESS(V2137,$F$7+1,,,"discounts")</f>
        <v/>
      </c>
      <c r="X2134" s="36">
        <f>ROUND(IF(ISNA(IF($F$7=0,0,INDIRECT(W2137))),0,IF($F$7=0,0,INDIRECT(W2137))),0)</f>
        <v/>
      </c>
    </row>
    <row r="2135">
      <c r="B2135" s="86" t="n"/>
      <c r="C2135" s="22" t="n">
        <v>34007</v>
      </c>
      <c r="E2135" s="22" t="inlineStr">
        <is>
          <t>Алтарный пентакль Кот</t>
        </is>
      </c>
      <c r="F2135" s="105">
        <f>ROUNDUP(N2138-(N2138/100*X2138),0)</f>
        <v/>
      </c>
      <c r="H2135" s="22" t="inlineStr">
        <is>
          <t>Magic-Kniga</t>
        </is>
      </c>
      <c r="J2135" s="75" t="inlineStr">
        <is>
          <t>2100000340071</t>
        </is>
      </c>
      <c r="K2135" s="75" t="inlineStr">
        <is>
          <t>Атрибутика</t>
        </is>
      </c>
      <c r="L2135" s="22">
        <f>ROUND(100-(F2138/(M2138/100)),0)</f>
        <v/>
      </c>
      <c r="M2135" s="105" t="n">
        <v>978</v>
      </c>
      <c r="N2135" s="105" t="n">
        <v>851</v>
      </c>
      <c r="O2135" s="20" t="inlineStr">
        <is>
          <t>https://magic-kniga.ru/items/34007</t>
        </is>
      </c>
      <c r="Q2135" s="66" t="inlineStr">
        <is>
          <t>Мало</t>
        </is>
      </c>
      <c r="R2135" s="20" t="n">
        <v>1</v>
      </c>
      <c r="V2135" s="36">
        <f>MATCH(R2138,discounts!A:A)</f>
        <v/>
      </c>
      <c r="W2135" s="36">
        <f>ADDRESS(V2138,$F$7+1,,,"discounts")</f>
        <v/>
      </c>
      <c r="X2135" s="36">
        <f>ROUND(IF(ISNA(IF($F$7=0,0,INDIRECT(W2138))),0,IF($F$7=0,0,INDIRECT(W2138))),0)</f>
        <v/>
      </c>
    </row>
    <row r="2136">
      <c r="B2136" s="86" t="n"/>
      <c r="C2136" s="22" t="n">
        <v>34666</v>
      </c>
      <c r="E2136" s="22" t="inlineStr">
        <is>
          <t>Печать Баала, 19 см</t>
        </is>
      </c>
      <c r="F2136" s="105">
        <f>ROUNDUP(N2139-(N2139/100*X2139),0)</f>
        <v/>
      </c>
      <c r="H2136" s="22" t="inlineStr">
        <is>
          <t>Magic-Kniga</t>
        </is>
      </c>
      <c r="J2136" s="75" t="inlineStr">
        <is>
          <t>2100000346660</t>
        </is>
      </c>
      <c r="K2136" s="75" t="inlineStr">
        <is>
          <t>Атрибутика</t>
        </is>
      </c>
      <c r="L2136" s="22">
        <f>ROUND(100-(F2139/(M2139/100)),0)</f>
        <v/>
      </c>
      <c r="M2136" s="105" t="n">
        <v>675</v>
      </c>
      <c r="N2136" s="105" t="n">
        <v>588</v>
      </c>
      <c r="O2136" s="20" t="inlineStr">
        <is>
          <t>https://magic-kniga.ru/items/34666</t>
        </is>
      </c>
      <c r="Q2136" s="66" t="inlineStr">
        <is>
          <t>Мало</t>
        </is>
      </c>
      <c r="R2136" s="20" t="n">
        <v>1</v>
      </c>
      <c r="V2136" s="36">
        <f>MATCH(R2139,discounts!A:A)</f>
        <v/>
      </c>
      <c r="W2136" s="36">
        <f>ADDRESS(V2139,$F$7+1,,,"discounts")</f>
        <v/>
      </c>
      <c r="X2136" s="36">
        <f>ROUND(IF(ISNA(IF($F$7=0,0,INDIRECT(W2139))),0,IF($F$7=0,0,INDIRECT(W2139))),0)</f>
        <v/>
      </c>
    </row>
    <row r="2137">
      <c r="B2137" s="86" t="n"/>
      <c r="C2137" s="22" t="n">
        <v>35003</v>
      </c>
      <c r="E2137" s="22" t="inlineStr">
        <is>
          <t>Печать Белиала 9,5 см</t>
        </is>
      </c>
      <c r="F2137" s="105">
        <f>ROUNDUP(N2140-(N2140/100*X2140),0)</f>
        <v/>
      </c>
      <c r="H2137" s="22" t="inlineStr">
        <is>
          <t>Magic-Kniga</t>
        </is>
      </c>
      <c r="J2137" s="75" t="inlineStr">
        <is>
          <t>2100000350032</t>
        </is>
      </c>
      <c r="K2137" s="75" t="inlineStr">
        <is>
          <t>Атрибутика</t>
        </is>
      </c>
      <c r="L2137" s="22">
        <f>ROUND(100-(F2140/(M2140/100)),0)</f>
        <v/>
      </c>
      <c r="M2137" s="105" t="n">
        <v>30</v>
      </c>
      <c r="N2137" s="105" t="n">
        <v>27</v>
      </c>
      <c r="O2137" s="20" t="inlineStr">
        <is>
          <t>https://magic-kniga.ru/items/35003</t>
        </is>
      </c>
      <c r="P2137" s="22" t="n">
        <v>31</v>
      </c>
      <c r="Q2137" s="66" t="inlineStr">
        <is>
          <t>Мало</t>
        </is>
      </c>
      <c r="R2137" s="20" t="n">
        <v>1</v>
      </c>
      <c r="V2137" s="36">
        <f>MATCH(R2140,discounts!A:A)</f>
        <v/>
      </c>
      <c r="W2137" s="36">
        <f>ADDRESS(V2140,$F$7+1,,,"discounts")</f>
        <v/>
      </c>
      <c r="X2137" s="36">
        <f>ROUND(IF(ISNA(IF($F$7=0,0,INDIRECT(W2140))),0,IF($F$7=0,0,INDIRECT(W2140))),0)</f>
        <v/>
      </c>
    </row>
    <row r="2138">
      <c r="B2138" s="86" t="n"/>
      <c r="C2138" s="22" t="n">
        <v>36001</v>
      </c>
      <c r="E2138" s="22" t="inlineStr">
        <is>
          <t>Подставка под телефон Пентаграмма</t>
        </is>
      </c>
      <c r="F2138" s="105">
        <f>ROUNDUP(N2141-(N2141/100*X2141),0)</f>
        <v/>
      </c>
      <c r="H2138" s="22" t="inlineStr">
        <is>
          <t>Magic-Kniga</t>
        </is>
      </c>
      <c r="J2138" s="75" t="inlineStr">
        <is>
          <t>2100000360017</t>
        </is>
      </c>
      <c r="K2138" s="75" t="inlineStr">
        <is>
          <t>Атрибутика</t>
        </is>
      </c>
      <c r="L2138" s="22">
        <f>ROUND(100-(F2141/(M2141/100)),0)</f>
        <v/>
      </c>
      <c r="M2138" s="105" t="n">
        <v>361</v>
      </c>
      <c r="N2138" s="105" t="n">
        <v>315</v>
      </c>
      <c r="O2138" s="20" t="inlineStr">
        <is>
          <t>https://magic-kniga.ru/items/36001</t>
        </is>
      </c>
      <c r="Q2138" s="66" t="inlineStr">
        <is>
          <t>Мало</t>
        </is>
      </c>
      <c r="R2138" s="20" t="n">
        <v>1</v>
      </c>
      <c r="V2138" s="36">
        <f>MATCH(R2141,discounts!A:A)</f>
        <v/>
      </c>
      <c r="W2138" s="36">
        <f>ADDRESS(V2141,$F$7+1,,,"discounts")</f>
        <v/>
      </c>
      <c r="X2138" s="36">
        <f>ROUND(IF(ISNA(IF($F$7=0,0,INDIRECT(W2141))),0,IF($F$7=0,0,INDIRECT(W2141))),0)</f>
        <v/>
      </c>
    </row>
    <row r="2139">
      <c r="B2139" s="86" t="n"/>
      <c r="C2139" s="22" t="n">
        <v>36010</v>
      </c>
      <c r="E2139" s="22" t="inlineStr">
        <is>
          <t>Подсвечник Всеславец в комплекте со свечой</t>
        </is>
      </c>
      <c r="F2139" s="105">
        <f>ROUNDUP(N2142-(N2142/100*X2142),0)</f>
        <v/>
      </c>
      <c r="H2139" s="22" t="inlineStr">
        <is>
          <t>Magic-Kniga</t>
        </is>
      </c>
      <c r="J2139" s="75" t="inlineStr">
        <is>
          <t>2100000360109</t>
        </is>
      </c>
      <c r="K2139" s="75" t="inlineStr">
        <is>
          <t>Атрибутика</t>
        </is>
      </c>
      <c r="L2139" s="22">
        <f>ROUND(100-(F2142/(M2142/100)),0)</f>
        <v/>
      </c>
      <c r="M2139" s="105" t="n">
        <v>150</v>
      </c>
      <c r="N2139" s="105" t="n">
        <v>131</v>
      </c>
      <c r="O2139" s="20" t="inlineStr">
        <is>
          <t>https://magic-kniga.ru/items/36010</t>
        </is>
      </c>
      <c r="Q2139" s="66" t="inlineStr">
        <is>
          <t>Мало</t>
        </is>
      </c>
      <c r="R2139" s="20" t="n">
        <v>1</v>
      </c>
      <c r="V2139" s="36">
        <f>MATCH(R2142,discounts!A:A)</f>
        <v/>
      </c>
      <c r="W2139" s="36">
        <f>ADDRESS(V2142,$F$7+1,,,"discounts")</f>
        <v/>
      </c>
      <c r="X2139" s="36">
        <f>ROUND(IF(ISNA(IF($F$7=0,0,INDIRECT(W2142))),0,IF($F$7=0,0,INDIRECT(W2142))),0)</f>
        <v/>
      </c>
    </row>
    <row r="2140">
      <c r="B2140" s="86" t="n"/>
      <c r="C2140" s="22" t="n">
        <v>36011</v>
      </c>
      <c r="E2140" s="22" t="inlineStr">
        <is>
          <t>Подсвечник Ладинец в комплекте со свечой</t>
        </is>
      </c>
      <c r="F2140" s="105">
        <f>ROUNDUP(N2143-(N2143/100*X2143),0)</f>
        <v/>
      </c>
      <c r="H2140" s="22" t="inlineStr">
        <is>
          <t>Magic-Kniga</t>
        </is>
      </c>
      <c r="J2140" s="75" t="inlineStr">
        <is>
          <t>2100000360116</t>
        </is>
      </c>
      <c r="K2140" s="75" t="inlineStr">
        <is>
          <t>Атрибутика</t>
        </is>
      </c>
      <c r="L2140" s="22">
        <f>ROUND(100-(F2143/(M2143/100)),0)</f>
        <v/>
      </c>
      <c r="M2140" s="105" t="n">
        <v>150</v>
      </c>
      <c r="N2140" s="105" t="n">
        <v>131</v>
      </c>
      <c r="O2140" s="20" t="inlineStr">
        <is>
          <t>https://magic-kniga.ru/items/36011</t>
        </is>
      </c>
      <c r="Q2140" s="66" t="inlineStr">
        <is>
          <t>Мало</t>
        </is>
      </c>
      <c r="R2140" s="20" t="n">
        <v>1</v>
      </c>
      <c r="V2140" s="36">
        <f>MATCH(R2143,discounts!A:A)</f>
        <v/>
      </c>
      <c r="W2140" s="36">
        <f>ADDRESS(V2143,$F$7+1,,,"discounts")</f>
        <v/>
      </c>
      <c r="X2140" s="36">
        <f>ROUND(IF(ISNA(IF($F$7=0,0,INDIRECT(W2143))),0,IF($F$7=0,0,INDIRECT(W2143))),0)</f>
        <v/>
      </c>
    </row>
    <row r="2141">
      <c r="B2141" s="86" t="n"/>
      <c r="C2141" s="22" t="n">
        <v>36012</v>
      </c>
      <c r="E2141" s="22" t="inlineStr">
        <is>
          <t>Подсвечник Звезда Лады со свечой</t>
        </is>
      </c>
      <c r="F2141" s="105">
        <f>ROUNDUP(N2144-(N2144/100*X2144),0)</f>
        <v/>
      </c>
      <c r="H2141" s="22" t="inlineStr">
        <is>
          <t>Magic-Kniga</t>
        </is>
      </c>
      <c r="J2141" s="75" t="inlineStr">
        <is>
          <t>2100000360123</t>
        </is>
      </c>
      <c r="K2141" s="75" t="inlineStr">
        <is>
          <t>Атрибутика</t>
        </is>
      </c>
      <c r="L2141" s="22">
        <f>ROUND(100-(F2144/(M2144/100)),0)</f>
        <v/>
      </c>
      <c r="M2141" s="105" t="n">
        <v>150</v>
      </c>
      <c r="N2141" s="105" t="n">
        <v>131</v>
      </c>
      <c r="O2141" s="20" t="inlineStr">
        <is>
          <t>https://magic-kniga.ru/items/36012</t>
        </is>
      </c>
      <c r="Q2141" s="66" t="inlineStr">
        <is>
          <t>Мало</t>
        </is>
      </c>
      <c r="R2141" s="20" t="n">
        <v>1</v>
      </c>
      <c r="V2141" s="36">
        <f>MATCH(R2144,discounts!A:A)</f>
        <v/>
      </c>
      <c r="W2141" s="36">
        <f>ADDRESS(V2144,$F$7+1,,,"discounts")</f>
        <v/>
      </c>
      <c r="X2141" s="36">
        <f>ROUND(IF(ISNA(IF($F$7=0,0,INDIRECT(W2144))),0,IF($F$7=0,0,INDIRECT(W2144))),0)</f>
        <v/>
      </c>
    </row>
    <row r="2142">
      <c r="B2142" s="86" t="n"/>
      <c r="C2142" s="22" t="n">
        <v>36013</v>
      </c>
      <c r="E2142" s="22" t="inlineStr">
        <is>
          <t>Подсвечник Светоч со свечой</t>
        </is>
      </c>
      <c r="F2142" s="105">
        <f>ROUNDUP(N2145-(N2145/100*X2145),0)</f>
        <v/>
      </c>
      <c r="H2142" s="22" t="inlineStr">
        <is>
          <t>Magic-Kniga</t>
        </is>
      </c>
      <c r="J2142" s="75" t="inlineStr">
        <is>
          <t>2100000360130</t>
        </is>
      </c>
      <c r="K2142" s="75" t="inlineStr">
        <is>
          <t>Атрибутика</t>
        </is>
      </c>
      <c r="L2142" s="22">
        <f>ROUND(100-(F2145/(M2145/100)),0)</f>
        <v/>
      </c>
      <c r="M2142" s="105" t="n">
        <v>150</v>
      </c>
      <c r="N2142" s="105" t="n">
        <v>131</v>
      </c>
      <c r="O2142" s="20" t="inlineStr">
        <is>
          <t>https://magic-kniga.ru/items/36013</t>
        </is>
      </c>
      <c r="Q2142" s="66" t="inlineStr">
        <is>
          <t>Мало</t>
        </is>
      </c>
      <c r="R2142" s="20" t="n">
        <v>1</v>
      </c>
      <c r="V2142" s="36">
        <f>MATCH(R2145,discounts!A:A)</f>
        <v/>
      </c>
      <c r="W2142" s="36">
        <f>ADDRESS(V2145,$F$7+1,,,"discounts")</f>
        <v/>
      </c>
      <c r="X2142" s="36">
        <f>ROUND(IF(ISNA(IF($F$7=0,0,INDIRECT(W2145))),0,IF($F$7=0,0,INDIRECT(W2145))),0)</f>
        <v/>
      </c>
    </row>
    <row r="2143">
      <c r="B2143" s="86" t="n"/>
      <c r="C2143" s="22" t="n">
        <v>36015</v>
      </c>
      <c r="E2143" s="22" t="inlineStr">
        <is>
          <t>Подсвечник Змеевик со свечой</t>
        </is>
      </c>
      <c r="F2143" s="105">
        <f>ROUNDUP(N2146-(N2146/100*X2146),0)</f>
        <v/>
      </c>
      <c r="H2143" s="22" t="inlineStr">
        <is>
          <t>Magic-Kniga</t>
        </is>
      </c>
      <c r="J2143" s="75" t="inlineStr">
        <is>
          <t>2100000360154</t>
        </is>
      </c>
      <c r="K2143" s="75" t="inlineStr">
        <is>
          <t>Атрибутика</t>
        </is>
      </c>
      <c r="L2143" s="22">
        <f>ROUND(100-(F2146/(M2146/100)),0)</f>
        <v/>
      </c>
      <c r="M2143" s="105" t="n">
        <v>150</v>
      </c>
      <c r="N2143" s="105" t="n">
        <v>131</v>
      </c>
      <c r="O2143" s="20" t="inlineStr">
        <is>
          <t>https://magic-kniga.ru/items/36015</t>
        </is>
      </c>
      <c r="Q2143" s="66" t="inlineStr">
        <is>
          <t>Мало</t>
        </is>
      </c>
      <c r="R2143" s="20" t="n">
        <v>1</v>
      </c>
      <c r="V2143" s="36">
        <f>MATCH(R2146,discounts!A:A)</f>
        <v/>
      </c>
      <c r="W2143" s="36">
        <f>ADDRESS(V2146,$F$7+1,,,"discounts")</f>
        <v/>
      </c>
      <c r="X2143" s="36">
        <f>ROUND(IF(ISNA(IF($F$7=0,0,INDIRECT(W2146))),0,IF($F$7=0,0,INDIRECT(W2146))),0)</f>
        <v/>
      </c>
    </row>
    <row r="2144">
      <c r="B2144" s="86" t="n"/>
      <c r="C2144" s="22" t="n">
        <v>36016</v>
      </c>
      <c r="E2144" s="22" t="inlineStr">
        <is>
          <t>Подсвечник Лунница со свечой</t>
        </is>
      </c>
      <c r="F2144" s="105">
        <f>ROUNDUP(N2147-(N2147/100*X2147),0)</f>
        <v/>
      </c>
      <c r="H2144" s="22" t="inlineStr">
        <is>
          <t>Magic-Kniga</t>
        </is>
      </c>
      <c r="J2144" s="75" t="inlineStr">
        <is>
          <t>2100000360161</t>
        </is>
      </c>
      <c r="K2144" s="75" t="inlineStr">
        <is>
          <t>Атрибутика</t>
        </is>
      </c>
      <c r="L2144" s="22">
        <f>ROUND(100-(F2147/(M2147/100)),0)</f>
        <v/>
      </c>
      <c r="M2144" s="105" t="n">
        <v>150</v>
      </c>
      <c r="N2144" s="105" t="n">
        <v>131</v>
      </c>
      <c r="O2144" s="20" t="inlineStr">
        <is>
          <t>https://magic-kniga.ru/items/36016</t>
        </is>
      </c>
      <c r="Q2144" s="66" t="inlineStr">
        <is>
          <t>Мало</t>
        </is>
      </c>
      <c r="R2144" s="20" t="n">
        <v>1</v>
      </c>
      <c r="V2144" s="36">
        <f>MATCH(R2147,discounts!A:A)</f>
        <v/>
      </c>
      <c r="W2144" s="36">
        <f>ADDRESS(V2147,$F$7+1,,,"discounts")</f>
        <v/>
      </c>
      <c r="X2144" s="36">
        <f>ROUND(IF(ISNA(IF($F$7=0,0,INDIRECT(W2147))),0,IF($F$7=0,0,INDIRECT(W2147))),0)</f>
        <v/>
      </c>
    </row>
    <row r="2145">
      <c r="B2145" s="86" t="n"/>
      <c r="C2145" s="22" t="n">
        <v>26654</v>
      </c>
      <c r="E2145" s="22" t="inlineStr">
        <is>
          <t>Шкатулка Золотой дракон</t>
        </is>
      </c>
      <c r="F2145" s="105">
        <f>ROUNDUP(N2148-(N2148/100*X2148),0)</f>
        <v/>
      </c>
      <c r="H2145" s="22" t="inlineStr">
        <is>
          <t>Nemesis Now</t>
        </is>
      </c>
      <c r="I2145" s="22" t="n">
        <v>2014</v>
      </c>
      <c r="J2145" s="75" t="inlineStr">
        <is>
          <t>2100000266548</t>
        </is>
      </c>
      <c r="K2145" s="75" t="inlineStr">
        <is>
          <t>Атрибутика</t>
        </is>
      </c>
      <c r="L2145" s="22">
        <f>ROUND(100-(F2148/(M2148/100)),0)</f>
        <v/>
      </c>
      <c r="M2145" s="105" t="n">
        <v>3500</v>
      </c>
      <c r="N2145" s="105" t="n">
        <v>3045</v>
      </c>
      <c r="O2145" s="20" t="inlineStr">
        <is>
          <t>https://magic-kniga.ru/items/26654</t>
        </is>
      </c>
      <c r="Q2145" s="66" t="inlineStr">
        <is>
          <t>Мало</t>
        </is>
      </c>
      <c r="R2145" s="20" t="n">
        <v>12</v>
      </c>
      <c r="V2145" s="36">
        <f>MATCH(R2148,discounts!A:A)</f>
        <v/>
      </c>
      <c r="W2145" s="36">
        <f>ADDRESS(V2148,$F$7+1,,,"discounts")</f>
        <v/>
      </c>
      <c r="X2145" s="36">
        <f>ROUND(IF(ISNA(IF($F$7=0,0,INDIRECT(W2148))),0,IF($F$7=0,0,INDIRECT(W2148))),0)</f>
        <v/>
      </c>
    </row>
    <row r="2146" ht="15" customHeight="1">
      <c r="B2146" s="88" t="inlineStr">
        <is>
          <t>Йога</t>
        </is>
      </c>
    </row>
    <row r="2147">
      <c r="B2147" s="86" t="n"/>
      <c r="C2147" s="22" t="n">
        <v>38801</v>
      </c>
      <c r="E2147" s="22" t="inlineStr">
        <is>
          <t>Чакровый подсвечник Аджна</t>
        </is>
      </c>
      <c r="F2147" s="105">
        <f>ROUNDUP(N2150-(N2150/100*X2150),0)</f>
        <v/>
      </c>
      <c r="H2147" s="22" t="inlineStr">
        <is>
          <t>Magic-Kniga</t>
        </is>
      </c>
      <c r="I2147" s="22" t="n">
        <v>2019</v>
      </c>
      <c r="J2147" s="75" t="inlineStr">
        <is>
          <t>1600000796331</t>
        </is>
      </c>
      <c r="K2147" s="75" t="inlineStr">
        <is>
          <t>Атрибутика</t>
        </is>
      </c>
      <c r="L2147" s="22">
        <f>ROUND(100-(F2150/(M2150/100)),0)</f>
        <v/>
      </c>
      <c r="M2147" s="105" t="n">
        <v>80</v>
      </c>
      <c r="N2147" s="105" t="n">
        <v>70</v>
      </c>
      <c r="O2147" s="20" t="inlineStr">
        <is>
          <t>https://magic-kniga.ru/items/38801</t>
        </is>
      </c>
      <c r="Q2147" s="66" t="inlineStr">
        <is>
          <t>Мало</t>
        </is>
      </c>
      <c r="R2147" s="20" t="n">
        <v>1</v>
      </c>
      <c r="V2147" s="36">
        <f>MATCH(R2150,discounts!A:A)</f>
        <v/>
      </c>
      <c r="W2147" s="36">
        <f>ADDRESS(V2150,$F$7+1,,,"discounts")</f>
        <v/>
      </c>
      <c r="X2147" s="36">
        <f>ROUND(IF(ISNA(IF($F$7=0,0,INDIRECT(W2150))),0,IF($F$7=0,0,INDIRECT(W2150))),0)</f>
        <v/>
      </c>
    </row>
    <row r="2148">
      <c r="B2148" s="86" t="n"/>
      <c r="C2148" s="22" t="n">
        <v>38802</v>
      </c>
      <c r="E2148" s="22" t="inlineStr">
        <is>
          <t>Чакровый подсвечник Вишуддха</t>
        </is>
      </c>
      <c r="F2148" s="105">
        <f>ROUNDUP(N2151-(N2151/100*X2151),0)</f>
        <v/>
      </c>
      <c r="H2148" s="22" t="inlineStr">
        <is>
          <t>Magic-Kniga</t>
        </is>
      </c>
      <c r="I2148" s="22" t="n">
        <v>2019</v>
      </c>
      <c r="J2148" s="75" t="inlineStr">
        <is>
          <t>1600000796348</t>
        </is>
      </c>
      <c r="K2148" s="75" t="inlineStr">
        <is>
          <t>Атрибутика</t>
        </is>
      </c>
      <c r="L2148" s="22">
        <f>ROUND(100-(F2151/(M2151/100)),0)</f>
        <v/>
      </c>
      <c r="M2148" s="105" t="n">
        <v>120</v>
      </c>
      <c r="N2148" s="105" t="n">
        <v>105</v>
      </c>
      <c r="O2148" s="20" t="inlineStr">
        <is>
          <t>https://magic-kniga.ru/items/38802</t>
        </is>
      </c>
      <c r="Q2148" s="66" t="inlineStr">
        <is>
          <t>Мало</t>
        </is>
      </c>
      <c r="R2148" s="20" t="n">
        <v>1</v>
      </c>
      <c r="V2148" s="36">
        <f>MATCH(R2151,discounts!A:A)</f>
        <v/>
      </c>
      <c r="W2148" s="36">
        <f>ADDRESS(V2151,$F$7+1,,,"discounts")</f>
        <v/>
      </c>
      <c r="X2148" s="36">
        <f>ROUND(IF(ISNA(IF($F$7=0,0,INDIRECT(W2151))),0,IF($F$7=0,0,INDIRECT(W2151))),0)</f>
        <v/>
      </c>
    </row>
    <row r="2149">
      <c r="B2149" s="86" t="n"/>
      <c r="C2149" s="22" t="n">
        <v>38803</v>
      </c>
      <c r="E2149" s="22" t="inlineStr">
        <is>
          <t>Чакровый подсвечник Анахата</t>
        </is>
      </c>
      <c r="F2149" s="105">
        <f>ROUNDUP(N2152-(N2152/100*X2152),0)</f>
        <v/>
      </c>
      <c r="H2149" s="22" t="inlineStr">
        <is>
          <t>Magic-Kniga</t>
        </is>
      </c>
      <c r="I2149" s="22" t="n">
        <v>2019</v>
      </c>
      <c r="J2149" s="75" t="inlineStr">
        <is>
          <t>1600000796355</t>
        </is>
      </c>
      <c r="K2149" s="75" t="inlineStr">
        <is>
          <t>Атрибутика</t>
        </is>
      </c>
      <c r="L2149" s="22">
        <f>ROUND(100-(F2152/(M2152/100)),0)</f>
        <v/>
      </c>
      <c r="M2149" s="105" t="n">
        <v>80</v>
      </c>
      <c r="N2149" s="105" t="n">
        <v>70</v>
      </c>
      <c r="O2149" s="20" t="inlineStr">
        <is>
          <t>https://magic-kniga.ru/items/38803</t>
        </is>
      </c>
      <c r="Q2149" s="66" t="inlineStr">
        <is>
          <t>Мало</t>
        </is>
      </c>
      <c r="R2149" s="20" t="n">
        <v>1</v>
      </c>
      <c r="V2149" s="36">
        <f>MATCH(R2152,discounts!A:A)</f>
        <v/>
      </c>
      <c r="W2149" s="36">
        <f>ADDRESS(V2152,$F$7+1,,,"discounts")</f>
        <v/>
      </c>
      <c r="X2149" s="36">
        <f>ROUND(IF(ISNA(IF($F$7=0,0,INDIRECT(W2152))),0,IF($F$7=0,0,INDIRECT(W2152))),0)</f>
        <v/>
      </c>
    </row>
    <row r="2150">
      <c r="B2150" s="86" t="n"/>
      <c r="C2150" s="22" t="n">
        <v>38804</v>
      </c>
      <c r="E2150" s="22" t="inlineStr">
        <is>
          <t>Чакровый подсвечник Манипура</t>
        </is>
      </c>
      <c r="F2150" s="105">
        <f>ROUNDUP(N2153-(N2153/100*X2153),0)</f>
        <v/>
      </c>
      <c r="H2150" s="22" t="inlineStr">
        <is>
          <t>Magic-Kniga</t>
        </is>
      </c>
      <c r="I2150" s="22" t="n">
        <v>2019</v>
      </c>
      <c r="J2150" s="75" t="inlineStr">
        <is>
          <t>1600000796362</t>
        </is>
      </c>
      <c r="K2150" s="75" t="inlineStr">
        <is>
          <t>Атрибутика</t>
        </is>
      </c>
      <c r="L2150" s="22">
        <f>ROUND(100-(F2153/(M2153/100)),0)</f>
        <v/>
      </c>
      <c r="M2150" s="105" t="n">
        <v>80</v>
      </c>
      <c r="N2150" s="105" t="n">
        <v>70</v>
      </c>
      <c r="O2150" s="20" t="inlineStr">
        <is>
          <t>https://magic-kniga.ru/items/38804</t>
        </is>
      </c>
      <c r="Q2150" s="66" t="inlineStr">
        <is>
          <t>Мало</t>
        </is>
      </c>
      <c r="R2150" s="20" t="n">
        <v>1</v>
      </c>
      <c r="V2150" s="36">
        <f>MATCH(R2153,discounts!A:A)</f>
        <v/>
      </c>
      <c r="W2150" s="36">
        <f>ADDRESS(V2153,$F$7+1,,,"discounts")</f>
        <v/>
      </c>
      <c r="X2150" s="36">
        <f>ROUND(IF(ISNA(IF($F$7=0,0,INDIRECT(W2153))),0,IF($F$7=0,0,INDIRECT(W2153))),0)</f>
        <v/>
      </c>
    </row>
    <row r="2151">
      <c r="B2151" s="86" t="n"/>
      <c r="C2151" s="22" t="n">
        <v>38805</v>
      </c>
      <c r="E2151" s="22" t="inlineStr">
        <is>
          <t>Чакровый подсвечник Свадхистана</t>
        </is>
      </c>
      <c r="F2151" s="105">
        <f>ROUNDUP(N2154-(N2154/100*X2154),0)</f>
        <v/>
      </c>
      <c r="H2151" s="22" t="inlineStr">
        <is>
          <t>Magic-Kniga</t>
        </is>
      </c>
      <c r="I2151" s="22" t="n">
        <v>2019</v>
      </c>
      <c r="J2151" s="75" t="inlineStr">
        <is>
          <t>1600000796379</t>
        </is>
      </c>
      <c r="K2151" s="75" t="inlineStr">
        <is>
          <t>Атрибутика</t>
        </is>
      </c>
      <c r="L2151" s="22">
        <f>ROUND(100-(F2154/(M2154/100)),0)</f>
        <v/>
      </c>
      <c r="M2151" s="105" t="n">
        <v>80</v>
      </c>
      <c r="N2151" s="105" t="n">
        <v>70</v>
      </c>
      <c r="O2151" s="20" t="inlineStr">
        <is>
          <t>https://magic-kniga.ru/items/38805</t>
        </is>
      </c>
      <c r="Q2151" s="66" t="inlineStr">
        <is>
          <t>Мало</t>
        </is>
      </c>
      <c r="R2151" s="20" t="n">
        <v>1</v>
      </c>
      <c r="V2151" s="36">
        <f>MATCH(R2154,discounts!A:A)</f>
        <v/>
      </c>
      <c r="W2151" s="36">
        <f>ADDRESS(V2154,$F$7+1,,,"discounts")</f>
        <v/>
      </c>
      <c r="X2151" s="36">
        <f>ROUND(IF(ISNA(IF($F$7=0,0,INDIRECT(W2154))),0,IF($F$7=0,0,INDIRECT(W2154))),0)</f>
        <v/>
      </c>
    </row>
    <row r="2152">
      <c r="B2152" s="86" t="n"/>
      <c r="C2152" s="22" t="n">
        <v>38806</v>
      </c>
      <c r="E2152" s="22" t="inlineStr">
        <is>
          <t>Чакровый подсвечник Муладхара</t>
        </is>
      </c>
      <c r="F2152" s="105">
        <f>ROUNDUP(N2155-(N2155/100*X2155),0)</f>
        <v/>
      </c>
      <c r="H2152" s="22" t="inlineStr">
        <is>
          <t>Magic-Kniga</t>
        </is>
      </c>
      <c r="I2152" s="22" t="n">
        <v>2019</v>
      </c>
      <c r="J2152" s="75" t="inlineStr">
        <is>
          <t>1600000796386</t>
        </is>
      </c>
      <c r="K2152" s="75" t="inlineStr">
        <is>
          <t>Атрибутика</t>
        </is>
      </c>
      <c r="L2152" s="22">
        <f>ROUND(100-(F2155/(M2155/100)),0)</f>
        <v/>
      </c>
      <c r="M2152" s="105" t="n">
        <v>80</v>
      </c>
      <c r="N2152" s="105" t="n">
        <v>70</v>
      </c>
      <c r="O2152" s="20" t="inlineStr">
        <is>
          <t>https://magic-kniga.ru/items/38806</t>
        </is>
      </c>
      <c r="Q2152" s="66" t="inlineStr">
        <is>
          <t>Мало</t>
        </is>
      </c>
      <c r="R2152" s="20" t="n">
        <v>1</v>
      </c>
      <c r="V2152" s="36">
        <f>MATCH(R2155,discounts!A:A)</f>
        <v/>
      </c>
      <c r="W2152" s="36">
        <f>ADDRESS(V2155,$F$7+1,,,"discounts")</f>
        <v/>
      </c>
      <c r="X2152" s="36">
        <f>ROUND(IF(ISNA(IF($F$7=0,0,INDIRECT(W2155))),0,IF($F$7=0,0,INDIRECT(W2155))),0)</f>
        <v/>
      </c>
    </row>
    <row r="2153">
      <c r="B2153" s="86" t="n"/>
      <c r="C2153" s="22" t="n">
        <v>38900</v>
      </c>
      <c r="E2153" s="22" t="inlineStr">
        <is>
          <t>Янтра на богатство</t>
        </is>
      </c>
      <c r="F2153" s="105">
        <f>ROUNDUP(N2156-(N2156/100*X2156),0)</f>
        <v/>
      </c>
      <c r="H2153" s="22" t="inlineStr">
        <is>
          <t>Magic-Kniga</t>
        </is>
      </c>
      <c r="I2153" s="22" t="n">
        <v>2019</v>
      </c>
      <c r="J2153" s="75" t="inlineStr">
        <is>
          <t>1600000796393</t>
        </is>
      </c>
      <c r="K2153" s="75" t="inlineStr">
        <is>
          <t>Атрибутика</t>
        </is>
      </c>
      <c r="L2153" s="22">
        <f>ROUND(100-(F2156/(M2156/100)),0)</f>
        <v/>
      </c>
      <c r="M2153" s="105" t="n">
        <v>380</v>
      </c>
      <c r="N2153" s="105" t="n">
        <v>331</v>
      </c>
      <c r="O2153" s="20" t="inlineStr">
        <is>
          <t>https://magic-kniga.ru/items/38900</t>
        </is>
      </c>
      <c r="Q2153" s="66" t="inlineStr">
        <is>
          <t>Мало</t>
        </is>
      </c>
      <c r="R2153" s="20" t="n">
        <v>1</v>
      </c>
      <c r="V2153" s="36">
        <f>MATCH(R2156,discounts!A:A)</f>
        <v/>
      </c>
      <c r="W2153" s="36">
        <f>ADDRESS(V2156,$F$7+1,,,"discounts")</f>
        <v/>
      </c>
      <c r="X2153" s="36">
        <f>ROUND(IF(ISNA(IF($F$7=0,0,INDIRECT(W2156))),0,IF($F$7=0,0,INDIRECT(W2156))),0)</f>
        <v/>
      </c>
    </row>
    <row r="2154" ht="15" customHeight="1">
      <c r="B2154" s="88" t="inlineStr">
        <is>
          <t>Защита от порчи и сглаза</t>
        </is>
      </c>
    </row>
    <row r="2155">
      <c r="B2155" s="86" t="n"/>
      <c r="C2155" s="22" t="n">
        <v>37068</v>
      </c>
      <c r="E2155" s="22" t="inlineStr">
        <is>
          <t>Подвеска Турецкий глаз NS184</t>
        </is>
      </c>
      <c r="F2155" s="105">
        <f>ROUNDUP(N2158-(N2158/100*X2158),0)</f>
        <v/>
      </c>
      <c r="H2155" s="22" t="inlineStr">
        <is>
          <t>Китай</t>
        </is>
      </c>
      <c r="J2155" s="75" t="inlineStr">
        <is>
          <t>2100000370689</t>
        </is>
      </c>
      <c r="K2155" s="75" t="inlineStr">
        <is>
          <t>Атрибутика</t>
        </is>
      </c>
      <c r="L2155" s="22">
        <f>ROUND(100-(F2158/(M2158/100)),0)</f>
        <v/>
      </c>
      <c r="M2155" s="105" t="n">
        <v>170</v>
      </c>
      <c r="N2155" s="105" t="n">
        <v>148</v>
      </c>
      <c r="O2155" s="20" t="inlineStr">
        <is>
          <t>https://magic-kniga.ru/items/37068</t>
        </is>
      </c>
      <c r="Q2155" s="66" t="inlineStr">
        <is>
          <t>Мало</t>
        </is>
      </c>
      <c r="R2155" s="20" t="n">
        <v>13</v>
      </c>
      <c r="V2155" s="36">
        <f>MATCH(R2158,discounts!A:A)</f>
        <v/>
      </c>
      <c r="W2155" s="36">
        <f>ADDRESS(V2158,$F$7+1,,,"discounts")</f>
        <v/>
      </c>
      <c r="X2155" s="36">
        <f>ROUND(IF(ISNA(IF($F$7=0,0,INDIRECT(W2158))),0,IF($F$7=0,0,INDIRECT(W2158))),0)</f>
        <v/>
      </c>
    </row>
    <row r="2156">
      <c r="B2156" s="86" t="n"/>
      <c r="C2156" s="22" t="n">
        <v>26682</v>
      </c>
      <c r="E2156" s="22" t="inlineStr">
        <is>
          <t>Лента желаний На всестороннюю защиту</t>
        </is>
      </c>
      <c r="F2156" s="105">
        <f>ROUNDUP(N2159-(N2159/100*X2159),0)</f>
        <v/>
      </c>
      <c r="H2156" s="22" t="inlineStr">
        <is>
          <t>АртСимвол</t>
        </is>
      </c>
      <c r="J2156" s="75" t="inlineStr">
        <is>
          <t>2100000266821</t>
        </is>
      </c>
      <c r="K2156" s="75" t="inlineStr">
        <is>
          <t>Атрибутика</t>
        </is>
      </c>
      <c r="L2156" s="22">
        <f>ROUND(100-(F2159/(M2159/100)),0)</f>
        <v/>
      </c>
      <c r="M2156" s="105" t="n">
        <v>60</v>
      </c>
      <c r="N2156" s="105" t="n">
        <v>53</v>
      </c>
      <c r="O2156" s="20" t="inlineStr">
        <is>
          <t>https://magic-kniga.ru/items/26682</t>
        </is>
      </c>
      <c r="Q2156" s="66" t="inlineStr">
        <is>
          <t>Мало</t>
        </is>
      </c>
      <c r="R2156" s="20" t="n">
        <v>7</v>
      </c>
      <c r="V2156" s="36">
        <f>MATCH(R2159,discounts!A:A)</f>
        <v/>
      </c>
      <c r="W2156" s="36">
        <f>ADDRESS(V2159,$F$7+1,,,"discounts")</f>
        <v/>
      </c>
      <c r="X2156" s="36">
        <f>ROUND(IF(ISNA(IF($F$7=0,0,INDIRECT(W2159))),0,IF($F$7=0,0,INDIRECT(W2159))),0)</f>
        <v/>
      </c>
    </row>
    <row r="2157">
      <c r="B2157" s="86" t="n"/>
      <c r="C2157" s="22" t="n">
        <v>28682</v>
      </c>
      <c r="E2157" s="22" t="inlineStr">
        <is>
          <t>Браслет Рука-оберег</t>
        </is>
      </c>
      <c r="F2157" s="105">
        <f>ROUNDUP(N2160-(N2160/100*X2160),0)</f>
        <v/>
      </c>
      <c r="H2157" s="22" t="inlineStr">
        <is>
          <t>Giftman</t>
        </is>
      </c>
      <c r="I2157" s="22" t="n">
        <v>2019</v>
      </c>
      <c r="J2157" s="75" t="inlineStr">
        <is>
          <t>4690498141000</t>
        </is>
      </c>
      <c r="K2157" s="75" t="inlineStr">
        <is>
          <t>Атрибутика</t>
        </is>
      </c>
      <c r="L2157" s="22">
        <f>ROUND(100-(F2160/(M2160/100)),0)</f>
        <v/>
      </c>
      <c r="M2157" s="105" t="n">
        <v>60</v>
      </c>
      <c r="N2157" s="105" t="n">
        <v>53</v>
      </c>
      <c r="O2157" s="20" t="inlineStr">
        <is>
          <t>https://magic-kniga.ru/items/28682</t>
        </is>
      </c>
      <c r="Q2157" s="66" t="inlineStr">
        <is>
          <t>Мало</t>
        </is>
      </c>
      <c r="R2157" s="20" t="n">
        <v>12</v>
      </c>
      <c r="V2157" s="36">
        <f>MATCH(R2160,discounts!A:A)</f>
        <v/>
      </c>
      <c r="W2157" s="36">
        <f>ADDRESS(V2160,$F$7+1,,,"discounts")</f>
        <v/>
      </c>
      <c r="X2157" s="36">
        <f>ROUND(IF(ISNA(IF($F$7=0,0,INDIRECT(W2160))),0,IF($F$7=0,0,INDIRECT(W2160))),0)</f>
        <v/>
      </c>
    </row>
    <row r="2158">
      <c r="B2158" s="86" t="n"/>
      <c r="C2158" s="22" t="n">
        <v>29953</v>
      </c>
      <c r="E2158" s="22" t="inlineStr">
        <is>
          <t>Булавка от сглаза и порчи</t>
        </is>
      </c>
      <c r="F2158" s="105">
        <f>ROUNDUP(N2161-(N2161/100*X2161),0)</f>
        <v/>
      </c>
      <c r="H2158" s="22" t="inlineStr">
        <is>
          <t>Китай</t>
        </is>
      </c>
      <c r="J2158" s="75" t="inlineStr">
        <is>
          <t>2100000299539</t>
        </is>
      </c>
      <c r="K2158" s="75" t="inlineStr">
        <is>
          <t>Атрибутика</t>
        </is>
      </c>
      <c r="L2158" s="22">
        <f>ROUND(100-(F2161/(M2161/100)),0)</f>
        <v/>
      </c>
      <c r="M2158" s="105" t="n">
        <v>220</v>
      </c>
      <c r="N2158" s="105" t="n">
        <v>192</v>
      </c>
      <c r="O2158" s="20" t="inlineStr">
        <is>
          <t>https://magic-kniga.ru/items/29953</t>
        </is>
      </c>
      <c r="Q2158" s="66" t="inlineStr">
        <is>
          <t>Мало</t>
        </is>
      </c>
      <c r="R2158" s="20" t="n">
        <v>11</v>
      </c>
      <c r="V2158" s="36">
        <f>MATCH(R2161,discounts!A:A)</f>
        <v/>
      </c>
      <c r="W2158" s="36">
        <f>ADDRESS(V2161,$F$7+1,,,"discounts")</f>
        <v/>
      </c>
      <c r="X2158" s="36">
        <f>ROUND(IF(ISNA(IF($F$7=0,0,INDIRECT(W2161))),0,IF($F$7=0,0,INDIRECT(W2161))),0)</f>
        <v/>
      </c>
    </row>
    <row r="2159">
      <c r="B2159" s="86" t="n"/>
      <c r="C2159" s="22" t="n">
        <v>30539</v>
      </c>
      <c r="E2159" s="22" t="inlineStr">
        <is>
          <t>Браслет с подвеской №03 Мудрый филин</t>
        </is>
      </c>
      <c r="F2159" s="105">
        <f>ROUNDUP(N2162-(N2162/100*X2162),0)</f>
        <v/>
      </c>
      <c r="H2159" s="22" t="inlineStr">
        <is>
          <t>Giftman</t>
        </is>
      </c>
      <c r="I2159" s="22" t="n">
        <v>2017</v>
      </c>
      <c r="J2159" s="75" t="inlineStr">
        <is>
          <t>4690498127554</t>
        </is>
      </c>
      <c r="K2159" s="75" t="inlineStr">
        <is>
          <t>Атрибутика</t>
        </is>
      </c>
      <c r="L2159" s="22">
        <f>ROUND(100-(F2162/(M2162/100)),0)</f>
        <v/>
      </c>
      <c r="M2159" s="105" t="n">
        <v>35</v>
      </c>
      <c r="N2159" s="105" t="n">
        <v>31</v>
      </c>
      <c r="O2159" s="20" t="inlineStr">
        <is>
          <t>https://magic-kniga.ru/items/30539</t>
        </is>
      </c>
      <c r="Q2159" s="66" t="inlineStr">
        <is>
          <t>Мало</t>
        </is>
      </c>
      <c r="R2159" s="20" t="n">
        <v>13</v>
      </c>
      <c r="V2159" s="36">
        <f>MATCH(R2162,discounts!A:A)</f>
        <v/>
      </c>
      <c r="W2159" s="36">
        <f>ADDRESS(V2162,$F$7+1,,,"discounts")</f>
        <v/>
      </c>
      <c r="X2159" s="36">
        <f>ROUND(IF(ISNA(IF($F$7=0,0,INDIRECT(W2162))),0,IF($F$7=0,0,INDIRECT(W2162))),0)</f>
        <v/>
      </c>
    </row>
    <row r="2160">
      <c r="B2160" s="86" t="n"/>
      <c r="C2160" s="22" t="n">
        <v>30562</v>
      </c>
      <c r="E2160" s="22" t="inlineStr">
        <is>
          <t>Браслет с подвеской №28 Пегас</t>
        </is>
      </c>
      <c r="F2160" s="105">
        <f>ROUNDUP(N2163-(N2163/100*X2163),0)</f>
        <v/>
      </c>
      <c r="H2160" s="22" t="inlineStr">
        <is>
          <t>Giftman</t>
        </is>
      </c>
      <c r="I2160" s="22" t="n">
        <v>2017</v>
      </c>
      <c r="J2160" s="75" t="inlineStr">
        <is>
          <t>4690498127332</t>
        </is>
      </c>
      <c r="K2160" s="75" t="inlineStr">
        <is>
          <t>Атрибутика</t>
        </is>
      </c>
      <c r="L2160" s="22">
        <f>ROUND(100-(F2163/(M2163/100)),0)</f>
        <v/>
      </c>
      <c r="M2160" s="105" t="n">
        <v>1000</v>
      </c>
      <c r="N2160" s="105" t="n">
        <v>870</v>
      </c>
      <c r="O2160" s="20" t="inlineStr">
        <is>
          <t>https://magic-kniga.ru/items/30562</t>
        </is>
      </c>
      <c r="Q2160" s="66" t="inlineStr">
        <is>
          <t>Мало</t>
        </is>
      </c>
      <c r="R2160" s="20" t="n">
        <v>12</v>
      </c>
      <c r="V2160" s="36">
        <f>MATCH(R2163,discounts!A:A)</f>
        <v/>
      </c>
      <c r="W2160" s="36">
        <f>ADDRESS(V2163,$F$7+1,,,"discounts")</f>
        <v/>
      </c>
      <c r="X2160" s="36">
        <f>ROUND(IF(ISNA(IF($F$7=0,0,INDIRECT(W2163))),0,IF($F$7=0,0,INDIRECT(W2163))),0)</f>
        <v/>
      </c>
    </row>
    <row r="2161">
      <c r="B2161" s="86" t="n"/>
      <c r="C2161" s="22" t="n">
        <v>32172</v>
      </c>
      <c r="E2161" s="22" t="inlineStr">
        <is>
          <t>Подвеска Три человека на ящере</t>
        </is>
      </c>
      <c r="F2161" s="105">
        <f>ROUNDUP(N2164-(N2164/100*X2164),0)</f>
        <v/>
      </c>
      <c r="H2161" s="22" t="inlineStr">
        <is>
          <t>Мастерская Алешиных</t>
        </is>
      </c>
      <c r="J2161" s="75" t="inlineStr">
        <is>
          <t>4627146217992</t>
        </is>
      </c>
      <c r="K2161" s="75" t="inlineStr">
        <is>
          <t>Атрибутика</t>
        </is>
      </c>
      <c r="L2161" s="22">
        <f>ROUND(100-(F2164/(M2164/100)),0)</f>
        <v/>
      </c>
      <c r="M2161" s="105" t="n">
        <v>637</v>
      </c>
      <c r="N2161" s="105" t="n">
        <v>555</v>
      </c>
      <c r="O2161" s="20" t="inlineStr">
        <is>
          <t>https://magic-kniga.ru/items/32172</t>
        </is>
      </c>
      <c r="Q2161" s="66" t="inlineStr">
        <is>
          <t>Мало</t>
        </is>
      </c>
      <c r="R2161" s="20" t="n">
        <v>12</v>
      </c>
      <c r="V2161" s="36">
        <f>MATCH(R2164,discounts!A:A)</f>
        <v/>
      </c>
      <c r="W2161" s="36">
        <f>ADDRESS(V2164,$F$7+1,,,"discounts")</f>
        <v/>
      </c>
      <c r="X2161" s="36">
        <f>ROUND(IF(ISNA(IF($F$7=0,0,INDIRECT(W2164))),0,IF($F$7=0,0,INDIRECT(W2164))),0)</f>
        <v/>
      </c>
    </row>
    <row r="2162">
      <c r="B2162" s="86" t="n"/>
      <c r="C2162" s="22" t="n">
        <v>36198</v>
      </c>
      <c r="E2162" s="22" t="inlineStr">
        <is>
          <t>Браслет Бусина Дзи</t>
        </is>
      </c>
      <c r="F2162" s="105">
        <f>ROUNDUP(N2165-(N2165/100*X2165),0)</f>
        <v/>
      </c>
      <c r="H2162" s="22" t="inlineStr">
        <is>
          <t>Китай</t>
        </is>
      </c>
      <c r="J2162" s="75" t="inlineStr">
        <is>
          <t>2100000361984</t>
        </is>
      </c>
      <c r="K2162" s="75" t="inlineStr">
        <is>
          <t>Атрибутика</t>
        </is>
      </c>
      <c r="L2162" s="22">
        <f>ROUND(100-(F2165/(M2165/100)),0)</f>
        <v/>
      </c>
      <c r="M2162" s="105" t="n">
        <v>30</v>
      </c>
      <c r="N2162" s="105" t="n">
        <v>27</v>
      </c>
      <c r="O2162" s="20" t="inlineStr">
        <is>
          <t>https://magic-kniga.ru/items/36198</t>
        </is>
      </c>
      <c r="Q2162" s="66" t="inlineStr">
        <is>
          <t>Мало</t>
        </is>
      </c>
      <c r="R2162" s="20" t="n">
        <v>13</v>
      </c>
      <c r="V2162" s="36">
        <f>MATCH(R2165,discounts!A:A)</f>
        <v/>
      </c>
      <c r="W2162" s="36">
        <f>ADDRESS(V2165,$F$7+1,,,"discounts")</f>
        <v/>
      </c>
      <c r="X2162" s="36">
        <f>ROUND(IF(ISNA(IF($F$7=0,0,INDIRECT(W2165))),0,IF($F$7=0,0,INDIRECT(W2165))),0)</f>
        <v/>
      </c>
    </row>
    <row r="2163" ht="15" customHeight="1">
      <c r="B2163" s="88" t="inlineStr">
        <is>
          <t>Спиритизм</t>
        </is>
      </c>
    </row>
    <row r="2164">
      <c r="B2164" s="86" t="n"/>
      <c r="C2164" s="22" t="n">
        <v>35004</v>
      </c>
      <c r="E2164" s="22" t="inlineStr">
        <is>
          <t>Печать Белиала, 19 см</t>
        </is>
      </c>
      <c r="F2164" s="105">
        <f>ROUNDUP(N2167-(N2167/100*X2167),0)</f>
        <v/>
      </c>
      <c r="H2164" s="22" t="inlineStr">
        <is>
          <t>Magic-Kniga</t>
        </is>
      </c>
      <c r="J2164" s="75" t="inlineStr">
        <is>
          <t>2100000350049</t>
        </is>
      </c>
      <c r="K2164" s="75" t="inlineStr">
        <is>
          <t>Атрибутика</t>
        </is>
      </c>
      <c r="L2164" s="22">
        <f>ROUND(100-(F2167/(M2167/100)),0)</f>
        <v/>
      </c>
      <c r="M2164" s="105" t="n">
        <v>120</v>
      </c>
      <c r="N2164" s="105" t="n">
        <v>105</v>
      </c>
      <c r="O2164" s="20" t="inlineStr">
        <is>
          <t>https://magic-kniga.ru/items/35004</t>
        </is>
      </c>
      <c r="Q2164" s="66" t="inlineStr">
        <is>
          <t>Мало</t>
        </is>
      </c>
      <c r="R2164" s="20" t="n">
        <v>1</v>
      </c>
      <c r="V2164" s="36">
        <f>MATCH(R2167,discounts!A:A)</f>
        <v/>
      </c>
      <c r="W2164" s="36">
        <f>ADDRESS(V2167,$F$7+1,,,"discounts")</f>
        <v/>
      </c>
      <c r="X2164" s="36">
        <f>ROUND(IF(ISNA(IF($F$7=0,0,INDIRECT(W2167))),0,IF($F$7=0,0,INDIRECT(W2167))),0)</f>
        <v/>
      </c>
    </row>
    <row r="2165" ht="15" customHeight="1">
      <c r="B2165" s="88" t="inlineStr">
        <is>
          <t>Эзотерика Востока</t>
        </is>
      </c>
    </row>
    <row r="2166">
      <c r="B2166" s="86" t="n"/>
      <c r="C2166" s="22" t="n">
        <v>33364</v>
      </c>
      <c r="E2166" s="22" t="inlineStr">
        <is>
          <t>Фигура Ганеша KL-13, 8.5 см</t>
        </is>
      </c>
      <c r="F2166" s="105">
        <f>ROUNDUP(N2169-(N2169/100*X2169),0)</f>
        <v/>
      </c>
      <c r="H2166" s="22" t="inlineStr">
        <is>
          <t>Китай</t>
        </is>
      </c>
      <c r="J2166" s="75" t="inlineStr">
        <is>
          <t>2100000333646</t>
        </is>
      </c>
      <c r="K2166" s="75" t="inlineStr">
        <is>
          <t>Атрибутика</t>
        </is>
      </c>
      <c r="L2166" s="22">
        <f>ROUND(100-(F2169/(M2169/100)),0)</f>
        <v/>
      </c>
      <c r="M2166" s="105" t="n">
        <v>667</v>
      </c>
      <c r="N2166" s="105" t="n">
        <v>581</v>
      </c>
      <c r="O2166" s="20" t="inlineStr">
        <is>
          <t>https://magic-kniga.ru/items/33364</t>
        </is>
      </c>
      <c r="Q2166" s="66" t="inlineStr">
        <is>
          <t>Мало</t>
        </is>
      </c>
      <c r="R2166" s="20" t="n">
        <v>13</v>
      </c>
      <c r="V2166" s="36">
        <f>MATCH(R2169,discounts!A:A)</f>
        <v/>
      </c>
      <c r="W2166" s="36">
        <f>ADDRESS(V2169,$F$7+1,,,"discounts")</f>
        <v/>
      </c>
      <c r="X2166" s="36">
        <f>ROUND(IF(ISNA(IF($F$7=0,0,INDIRECT(W2169))),0,IF($F$7=0,0,INDIRECT(W2169))),0)</f>
        <v/>
      </c>
    </row>
    <row r="2167">
      <c r="B2167" s="86" t="n"/>
      <c r="C2167" s="22" t="n">
        <v>33371</v>
      </c>
      <c r="E2167" s="22" t="inlineStr">
        <is>
          <t>Ганеша серебряный, 12.5 см</t>
        </is>
      </c>
      <c r="F2167" s="105">
        <f>ROUNDUP(N2170-(N2170/100*X2170),0)</f>
        <v/>
      </c>
      <c r="H2167" s="22" t="inlineStr">
        <is>
          <t>Китай</t>
        </is>
      </c>
      <c r="J2167" s="75" t="inlineStr">
        <is>
          <t>2100000333714</t>
        </is>
      </c>
      <c r="K2167" s="75" t="inlineStr">
        <is>
          <t>Атрибутика</t>
        </is>
      </c>
      <c r="L2167" s="22">
        <f>ROUND(100-(F2170/(M2170/100)),0)</f>
        <v/>
      </c>
      <c r="M2167" s="105" t="n">
        <v>667</v>
      </c>
      <c r="N2167" s="105" t="n">
        <v>581</v>
      </c>
      <c r="O2167" s="20" t="inlineStr">
        <is>
          <t>https://magic-kniga.ru/items/33371</t>
        </is>
      </c>
      <c r="Q2167" s="66" t="inlineStr">
        <is>
          <t>Мало</t>
        </is>
      </c>
      <c r="R2167" s="20" t="n">
        <v>13</v>
      </c>
      <c r="V2167" s="36">
        <f>MATCH(R2170,discounts!A:A)</f>
        <v/>
      </c>
      <c r="W2167" s="36">
        <f>ADDRESS(V2170,$F$7+1,,,"discounts")</f>
        <v/>
      </c>
      <c r="X2167" s="36">
        <f>ROUND(IF(ISNA(IF($F$7=0,0,INDIRECT(W2170))),0,IF($F$7=0,0,INDIRECT(W2170))),0)</f>
        <v/>
      </c>
    </row>
    <row r="2168">
      <c r="B2168" s="86" t="n"/>
      <c r="C2168" s="22" t="n">
        <v>33372</v>
      </c>
      <c r="E2168" s="22" t="inlineStr">
        <is>
          <t>Буддистская статуэтка NS-66</t>
        </is>
      </c>
      <c r="F2168" s="105">
        <f>ROUNDUP(N2171-(N2171/100*X2171),0)</f>
        <v/>
      </c>
      <c r="H2168" s="22" t="inlineStr">
        <is>
          <t>Китай</t>
        </is>
      </c>
      <c r="J2168" s="75" t="inlineStr">
        <is>
          <t>2100000333721</t>
        </is>
      </c>
      <c r="K2168" s="75" t="inlineStr">
        <is>
          <t>Атрибутика</t>
        </is>
      </c>
      <c r="L2168" s="22">
        <f>ROUND(100-(F2171/(M2171/100)),0)</f>
        <v/>
      </c>
      <c r="M2168" s="105" t="n">
        <v>667</v>
      </c>
      <c r="N2168" s="105" t="n">
        <v>581</v>
      </c>
      <c r="O2168" s="20" t="inlineStr">
        <is>
          <t>https://magic-kniga.ru/items/33372</t>
        </is>
      </c>
      <c r="Q2168" s="66" t="inlineStr">
        <is>
          <t>Мало</t>
        </is>
      </c>
      <c r="R2168" s="20" t="n">
        <v>13</v>
      </c>
      <c r="V2168" s="36">
        <f>MATCH(R2171,discounts!A:A)</f>
        <v/>
      </c>
      <c r="W2168" s="36">
        <f>ADDRESS(V2171,$F$7+1,,,"discounts")</f>
        <v/>
      </c>
      <c r="X2168" s="36">
        <f>ROUND(IF(ISNA(IF($F$7=0,0,INDIRECT(W2171))),0,IF($F$7=0,0,INDIRECT(W2171))),0)</f>
        <v/>
      </c>
    </row>
    <row r="2169">
      <c r="B2169" s="86" t="n"/>
      <c r="C2169" s="22" t="n">
        <v>36198</v>
      </c>
      <c r="E2169" s="22" t="inlineStr">
        <is>
          <t>Браслет Бусина Дзи</t>
        </is>
      </c>
      <c r="F2169" s="105">
        <f>ROUNDUP(N2172-(N2172/100*X2172),0)</f>
        <v/>
      </c>
      <c r="H2169" s="22" t="inlineStr">
        <is>
          <t>Китай</t>
        </is>
      </c>
      <c r="J2169" s="75" t="inlineStr">
        <is>
          <t>2100000361984</t>
        </is>
      </c>
      <c r="K2169" s="75" t="inlineStr">
        <is>
          <t>Атрибутика</t>
        </is>
      </c>
      <c r="L2169" s="22">
        <f>ROUND(100-(F2172/(M2172/100)),0)</f>
        <v/>
      </c>
      <c r="M2169" s="105" t="n">
        <v>30</v>
      </c>
      <c r="N2169" s="105" t="n">
        <v>27</v>
      </c>
      <c r="O2169" s="20" t="inlineStr">
        <is>
          <t>https://magic-kniga.ru/items/36198</t>
        </is>
      </c>
      <c r="Q2169" s="66" t="inlineStr">
        <is>
          <t>Мало</t>
        </is>
      </c>
      <c r="R2169" s="20" t="n">
        <v>13</v>
      </c>
      <c r="V2169" s="36">
        <f>MATCH(R2172,discounts!A:A)</f>
        <v/>
      </c>
      <c r="W2169" s="36">
        <f>ADDRESS(V2172,$F$7+1,,,"discounts")</f>
        <v/>
      </c>
      <c r="X2169" s="36">
        <f>ROUND(IF(ISNA(IF($F$7=0,0,INDIRECT(W2172))),0,IF($F$7=0,0,INDIRECT(W2172))),0)</f>
        <v/>
      </c>
    </row>
    <row r="2170">
      <c r="B2170" s="86" t="n"/>
      <c r="C2170" s="22" t="n">
        <v>30830</v>
      </c>
      <c r="E2170" s="22" t="inlineStr">
        <is>
          <t>Подвеска турецкий глаз средняя</t>
        </is>
      </c>
      <c r="F2170" s="105">
        <f>ROUNDUP(N2173-(N2173/100*X2173),0)</f>
        <v/>
      </c>
      <c r="H2170" s="22" t="inlineStr">
        <is>
          <t>Китай</t>
        </is>
      </c>
      <c r="J2170" s="75" t="inlineStr">
        <is>
          <t>2100000308309</t>
        </is>
      </c>
      <c r="K2170" s="75" t="inlineStr">
        <is>
          <t>Атрибутика</t>
        </is>
      </c>
      <c r="L2170" s="22">
        <f>ROUND(100-(F2173/(M2173/100)),0)</f>
        <v/>
      </c>
      <c r="M2170" s="105" t="n">
        <v>507</v>
      </c>
      <c r="N2170" s="105" t="n">
        <v>442</v>
      </c>
      <c r="O2170" s="20" t="inlineStr">
        <is>
          <t>https://magic-kniga.ru/items/30830</t>
        </is>
      </c>
      <c r="Q2170" s="66" t="inlineStr">
        <is>
          <t>Мало</t>
        </is>
      </c>
      <c r="R2170" s="20" t="n">
        <v>11</v>
      </c>
      <c r="V2170" s="36">
        <f>MATCH(R2173,discounts!A:A)</f>
        <v/>
      </c>
      <c r="W2170" s="36">
        <f>ADDRESS(V2173,$F$7+1,,,"discounts")</f>
        <v/>
      </c>
      <c r="X2170" s="36">
        <f>ROUND(IF(ISNA(IF($F$7=0,0,INDIRECT(W2173))),0,IF($F$7=0,0,INDIRECT(W2173))),0)</f>
        <v/>
      </c>
    </row>
    <row r="2171">
      <c r="B2171" s="86" t="n"/>
      <c r="C2171" s="22" t="n">
        <v>30836</v>
      </c>
      <c r="E2171" s="22" t="inlineStr">
        <is>
          <t>Подвеска турецкий глаз малая</t>
        </is>
      </c>
      <c r="F2171" s="105">
        <f>ROUNDUP(N2174-(N2174/100*X2174),0)</f>
        <v/>
      </c>
      <c r="H2171" s="22" t="inlineStr">
        <is>
          <t>Китай</t>
        </is>
      </c>
      <c r="J2171" s="75" t="inlineStr">
        <is>
          <t>2100000308361</t>
        </is>
      </c>
      <c r="K2171" s="75" t="inlineStr">
        <is>
          <t>Атрибутика</t>
        </is>
      </c>
      <c r="L2171" s="22">
        <f>ROUND(100-(F2174/(M2174/100)),0)</f>
        <v/>
      </c>
      <c r="M2171" s="105" t="n">
        <v>675</v>
      </c>
      <c r="N2171" s="105" t="n">
        <v>588</v>
      </c>
      <c r="O2171" s="20" t="inlineStr">
        <is>
          <t>https://magic-kniga.ru/items/30836</t>
        </is>
      </c>
      <c r="Q2171" s="66" t="inlineStr">
        <is>
          <t>Мало</t>
        </is>
      </c>
      <c r="R2171" s="20" t="n">
        <v>11</v>
      </c>
      <c r="V2171" s="36">
        <f>MATCH(R2174,discounts!A:A)</f>
        <v/>
      </c>
      <c r="W2171" s="36">
        <f>ADDRESS(V2174,$F$7+1,,,"discounts")</f>
        <v/>
      </c>
      <c r="X2171" s="36">
        <f>ROUND(IF(ISNA(IF($F$7=0,0,INDIRECT(W2174))),0,IF($F$7=0,0,INDIRECT(W2174))),0)</f>
        <v/>
      </c>
    </row>
    <row r="2172">
      <c r="B2172" s="86" t="n"/>
      <c r="C2172" s="22" t="n">
        <v>30837</v>
      </c>
      <c r="E2172" s="22" t="inlineStr">
        <is>
          <t>Подвеска турецкий глаз круглая</t>
        </is>
      </c>
      <c r="F2172" s="105">
        <f>ROUNDUP(N2175-(N2175/100*X2175),0)</f>
        <v/>
      </c>
      <c r="H2172" s="22" t="inlineStr">
        <is>
          <t>Китай</t>
        </is>
      </c>
      <c r="J2172" s="75" t="inlineStr">
        <is>
          <t>2100000308378</t>
        </is>
      </c>
      <c r="K2172" s="75" t="inlineStr">
        <is>
          <t>Атрибутика</t>
        </is>
      </c>
      <c r="L2172" s="22">
        <f>ROUND(100-(F2175/(M2175/100)),0)</f>
        <v/>
      </c>
      <c r="M2172" s="105" t="n">
        <v>675</v>
      </c>
      <c r="N2172" s="105" t="n">
        <v>588</v>
      </c>
      <c r="O2172" s="20" t="inlineStr">
        <is>
          <t>https://magic-kniga.ru/items/30837</t>
        </is>
      </c>
      <c r="Q2172" s="66" t="inlineStr">
        <is>
          <t>Мало</t>
        </is>
      </c>
      <c r="R2172" s="20" t="n">
        <v>13</v>
      </c>
      <c r="V2172" s="36">
        <f>MATCH(R2175,discounts!A:A)</f>
        <v/>
      </c>
      <c r="W2172" s="36">
        <f>ADDRESS(V2175,$F$7+1,,,"discounts")</f>
        <v/>
      </c>
      <c r="X2172" s="36">
        <f>ROUND(IF(ISNA(IF($F$7=0,0,INDIRECT(W2175))),0,IF($F$7=0,0,INDIRECT(W2175))),0)</f>
        <v/>
      </c>
    </row>
    <row r="2173">
      <c r="B2173" s="86" t="n"/>
      <c r="C2173" s="22" t="n">
        <v>30860</v>
      </c>
      <c r="E2173" s="22" t="inlineStr">
        <is>
          <t>Статуэтка черепаха денежная NS24</t>
        </is>
      </c>
      <c r="F2173" s="105">
        <f>ROUNDUP(N2176-(N2176/100*X2176),0)</f>
        <v/>
      </c>
      <c r="H2173" s="22" t="inlineStr">
        <is>
          <t>Китай</t>
        </is>
      </c>
      <c r="J2173" s="75" t="inlineStr">
        <is>
          <t>2100000308606</t>
        </is>
      </c>
      <c r="K2173" s="75" t="inlineStr">
        <is>
          <t>Атрибутика</t>
        </is>
      </c>
      <c r="L2173" s="22">
        <f>ROUND(100-(F2176/(M2176/100)),0)</f>
        <v/>
      </c>
      <c r="M2173" s="105" t="n">
        <v>248</v>
      </c>
      <c r="N2173" s="105" t="n">
        <v>216</v>
      </c>
      <c r="O2173" s="20" t="inlineStr">
        <is>
          <t>https://magic-kniga.ru/items/30860</t>
        </is>
      </c>
      <c r="Q2173" s="66" t="inlineStr">
        <is>
          <t>Мало</t>
        </is>
      </c>
      <c r="R2173" s="20" t="n">
        <v>11</v>
      </c>
      <c r="V2173" s="36">
        <f>MATCH(R2176,discounts!A:A)</f>
        <v/>
      </c>
      <c r="W2173" s="36">
        <f>ADDRESS(V2176,$F$7+1,,,"discounts")</f>
        <v/>
      </c>
      <c r="X2173" s="36">
        <f>ROUND(IF(ISNA(IF($F$7=0,0,INDIRECT(W2176))),0,IF($F$7=0,0,INDIRECT(W2176))),0)</f>
        <v/>
      </c>
    </row>
    <row r="2174" ht="15" customHeight="1">
      <c r="B2174" s="88" t="inlineStr">
        <is>
          <t>Практическая магия</t>
        </is>
      </c>
    </row>
    <row r="2175">
      <c r="B2175" s="86" t="n"/>
      <c r="C2175" s="22" t="n">
        <v>29949</v>
      </c>
      <c r="E2175" s="22" t="inlineStr">
        <is>
          <t>Браслет, 15 бусин</t>
        </is>
      </c>
      <c r="F2175" s="105">
        <f>ROUNDUP(N2178-(N2178/100*X2178),0)</f>
        <v/>
      </c>
      <c r="H2175" s="22" t="inlineStr">
        <is>
          <t>Китай</t>
        </is>
      </c>
      <c r="J2175" s="75" t="inlineStr">
        <is>
          <t>2100000299492</t>
        </is>
      </c>
      <c r="K2175" s="75" t="inlineStr">
        <is>
          <t>Атрибутика</t>
        </is>
      </c>
      <c r="L2175" s="22">
        <f>ROUND(100-(F2178/(M2178/100)),0)</f>
        <v/>
      </c>
      <c r="M2175" s="105" t="n">
        <v>100</v>
      </c>
      <c r="N2175" s="105" t="n">
        <v>87</v>
      </c>
      <c r="O2175" s="20" t="inlineStr">
        <is>
          <t>https://magic-kniga.ru/items/29949</t>
        </is>
      </c>
      <c r="Q2175" s="66" t="inlineStr">
        <is>
          <t>Мало</t>
        </is>
      </c>
      <c r="R2175" s="20" t="n">
        <v>13</v>
      </c>
      <c r="V2175" s="36">
        <f>MATCH(R2178,discounts!A:A)</f>
        <v/>
      </c>
      <c r="W2175" s="36">
        <f>ADDRESS(V2178,$F$7+1,,,"discounts")</f>
        <v/>
      </c>
      <c r="X2175" s="36">
        <f>ROUND(IF(ISNA(IF($F$7=0,0,INDIRECT(W2178))),0,IF($F$7=0,0,INDIRECT(W2178))),0)</f>
        <v/>
      </c>
    </row>
    <row r="2176">
      <c r="B2176" s="86" t="n"/>
      <c r="C2176" s="22" t="n">
        <v>29950</v>
      </c>
      <c r="E2176" s="22" t="inlineStr">
        <is>
          <t>Браслет из рудракши</t>
        </is>
      </c>
      <c r="F2176" s="105">
        <f>ROUNDUP(N2179-(N2179/100*X2179),0)</f>
        <v/>
      </c>
      <c r="H2176" s="22" t="inlineStr">
        <is>
          <t>Китай</t>
        </is>
      </c>
      <c r="J2176" s="75" t="inlineStr">
        <is>
          <t>2100000299508</t>
        </is>
      </c>
      <c r="K2176" s="75" t="inlineStr">
        <is>
          <t>Атрибутика</t>
        </is>
      </c>
      <c r="L2176" s="22">
        <f>ROUND(100-(F2179/(M2179/100)),0)</f>
        <v/>
      </c>
      <c r="M2176" s="105" t="n">
        <v>220</v>
      </c>
      <c r="N2176" s="105" t="n">
        <v>192</v>
      </c>
      <c r="O2176" s="20" t="inlineStr">
        <is>
          <t>https://magic-kniga.ru/items/29950</t>
        </is>
      </c>
      <c r="Q2176" s="66" t="inlineStr">
        <is>
          <t>Мало</t>
        </is>
      </c>
      <c r="R2176" s="20" t="n">
        <v>13</v>
      </c>
      <c r="V2176" s="36">
        <f>MATCH(R2179,discounts!A:A)</f>
        <v/>
      </c>
      <c r="W2176" s="36">
        <f>ADDRESS(V2179,$F$7+1,,,"discounts")</f>
        <v/>
      </c>
      <c r="X2176" s="36">
        <f>ROUND(IF(ISNA(IF($F$7=0,0,INDIRECT(W2179))),0,IF($F$7=0,0,INDIRECT(W2179))),0)</f>
        <v/>
      </c>
    </row>
    <row r="2177">
      <c r="B2177" s="86" t="n"/>
      <c r="C2177" s="22" t="n">
        <v>26654</v>
      </c>
      <c r="E2177" s="22" t="inlineStr">
        <is>
          <t>Шкатулка Золотой дракон</t>
        </is>
      </c>
      <c r="F2177" s="105">
        <f>ROUNDUP(N2180-(N2180/100*X2180),0)</f>
        <v/>
      </c>
      <c r="H2177" s="22" t="inlineStr">
        <is>
          <t>Nemesis Now</t>
        </is>
      </c>
      <c r="I2177" s="22" t="n">
        <v>2014</v>
      </c>
      <c r="J2177" s="75" t="inlineStr">
        <is>
          <t>2100000266548</t>
        </is>
      </c>
      <c r="K2177" s="75" t="inlineStr">
        <is>
          <t>Атрибутика</t>
        </is>
      </c>
      <c r="L2177" s="22">
        <f>ROUND(100-(F2180/(M2180/100)),0)</f>
        <v/>
      </c>
      <c r="M2177" s="105" t="n">
        <v>3500</v>
      </c>
      <c r="N2177" s="105" t="n">
        <v>3045</v>
      </c>
      <c r="O2177" s="20" t="inlineStr">
        <is>
          <t>https://magic-kniga.ru/items/26654</t>
        </is>
      </c>
      <c r="Q2177" s="66" t="inlineStr">
        <is>
          <t>Мало</t>
        </is>
      </c>
      <c r="R2177" s="20" t="n">
        <v>12</v>
      </c>
      <c r="V2177" s="36">
        <f>MATCH(R2180,discounts!A:A)</f>
        <v/>
      </c>
      <c r="W2177" s="36">
        <f>ADDRESS(V2180,$F$7+1,,,"discounts")</f>
        <v/>
      </c>
      <c r="X2177" s="36">
        <f>ROUND(IF(ISNA(IF($F$7=0,0,INDIRECT(W2180))),0,IF($F$7=0,0,INDIRECT(W2180))),0)</f>
        <v/>
      </c>
    </row>
    <row r="2178">
      <c r="B2178" s="86" t="n"/>
      <c r="C2178" s="22" t="n">
        <v>26682</v>
      </c>
      <c r="E2178" s="22" t="inlineStr">
        <is>
          <t>Лента желаний На всестороннюю защиту</t>
        </is>
      </c>
      <c r="F2178" s="105">
        <f>ROUNDUP(N2181-(N2181/100*X2181),0)</f>
        <v/>
      </c>
      <c r="H2178" s="22" t="inlineStr">
        <is>
          <t>АртСимвол</t>
        </is>
      </c>
      <c r="J2178" s="75" t="inlineStr">
        <is>
          <t>2100000266821</t>
        </is>
      </c>
      <c r="K2178" s="75" t="inlineStr">
        <is>
          <t>Атрибутика</t>
        </is>
      </c>
      <c r="L2178" s="22">
        <f>ROUND(100-(F2181/(M2181/100)),0)</f>
        <v/>
      </c>
      <c r="M2178" s="105" t="n">
        <v>60</v>
      </c>
      <c r="N2178" s="105" t="n">
        <v>53</v>
      </c>
      <c r="O2178" s="20" t="inlineStr">
        <is>
          <t>https://magic-kniga.ru/items/26682</t>
        </is>
      </c>
      <c r="Q2178" s="66" t="inlineStr">
        <is>
          <t>Мало</t>
        </is>
      </c>
      <c r="R2178" s="20" t="n">
        <v>7</v>
      </c>
      <c r="V2178" s="36">
        <f>MATCH(R2181,discounts!A:A)</f>
        <v/>
      </c>
      <c r="W2178" s="36">
        <f>ADDRESS(V2181,$F$7+1,,,"discounts")</f>
        <v/>
      </c>
      <c r="X2178" s="36">
        <f>ROUND(IF(ISNA(IF($F$7=0,0,INDIRECT(W2181))),0,IF($F$7=0,0,INDIRECT(W2181))),0)</f>
        <v/>
      </c>
    </row>
    <row r="2179">
      <c r="B2179" s="86" t="n"/>
      <c r="C2179" s="22" t="n">
        <v>28779</v>
      </c>
      <c r="E2179" s="22" t="inlineStr">
        <is>
          <t>Набор «Женские чары» Женское счастье</t>
        </is>
      </c>
      <c r="F2179" s="105">
        <f>ROUNDUP(N2182-(N2182/100*X2182),0)</f>
        <v/>
      </c>
      <c r="H2179" s="22" t="inlineStr">
        <is>
          <t>АртСимвол</t>
        </is>
      </c>
      <c r="I2179" s="22" t="n">
        <v>2019</v>
      </c>
      <c r="J2179" s="75" t="inlineStr">
        <is>
          <t>2100000287796</t>
        </is>
      </c>
      <c r="K2179" s="75" t="inlineStr">
        <is>
          <t>Атрибутика</t>
        </is>
      </c>
      <c r="L2179" s="22">
        <f>ROUND(100-(F2182/(M2182/100)),0)</f>
        <v/>
      </c>
      <c r="M2179" s="105" t="n">
        <v>170</v>
      </c>
      <c r="N2179" s="105" t="n">
        <v>148</v>
      </c>
      <c r="O2179" s="20" t="inlineStr">
        <is>
          <t>https://magic-kniga.ru/items/28779</t>
        </is>
      </c>
      <c r="Q2179" s="66" t="inlineStr">
        <is>
          <t>Мало</t>
        </is>
      </c>
      <c r="R2179" s="20" t="n">
        <v>7</v>
      </c>
      <c r="V2179" s="36">
        <f>MATCH(R2182,discounts!A:A)</f>
        <v/>
      </c>
      <c r="W2179" s="36">
        <f>ADDRESS(V2182,$F$7+1,,,"discounts")</f>
        <v/>
      </c>
      <c r="X2179" s="36">
        <f>ROUND(IF(ISNA(IF($F$7=0,0,INDIRECT(W2182))),0,IF($F$7=0,0,INDIRECT(W2182))),0)</f>
        <v/>
      </c>
    </row>
    <row r="2180">
      <c r="B2180" s="86" t="n"/>
      <c r="C2180" s="22" t="n">
        <v>28920</v>
      </c>
      <c r="E2180" s="22" t="inlineStr">
        <is>
          <t>Набор Женские чары Леди совершенство</t>
        </is>
      </c>
      <c r="F2180" s="105">
        <f>ROUNDUP(N2183-(N2183/100*X2183),0)</f>
        <v/>
      </c>
      <c r="H2180" s="22" t="inlineStr">
        <is>
          <t>АртСимвол</t>
        </is>
      </c>
      <c r="J2180" s="75" t="inlineStr">
        <is>
          <t>2100000289202</t>
        </is>
      </c>
      <c r="K2180" s="75" t="inlineStr">
        <is>
          <t>Атрибутика</t>
        </is>
      </c>
      <c r="L2180" s="22">
        <f>ROUND(100-(F2183/(M2183/100)),0)</f>
        <v/>
      </c>
      <c r="M2180" s="105" t="n">
        <v>170</v>
      </c>
      <c r="N2180" s="105" t="n">
        <v>148</v>
      </c>
      <c r="O2180" s="20" t="inlineStr">
        <is>
          <t>https://magic-kniga.ru/items/28920</t>
        </is>
      </c>
      <c r="Q2180" s="66" t="inlineStr">
        <is>
          <t>Мало</t>
        </is>
      </c>
      <c r="R2180" s="20" t="n">
        <v>7</v>
      </c>
      <c r="V2180" s="36">
        <f>MATCH(R2183,discounts!A:A)</f>
        <v/>
      </c>
      <c r="W2180" s="36">
        <f>ADDRESS(V2183,$F$7+1,,,"discounts")</f>
        <v/>
      </c>
      <c r="X2180" s="36">
        <f>ROUND(IF(ISNA(IF($F$7=0,0,INDIRECT(W2183))),0,IF($F$7=0,0,INDIRECT(W2183))),0)</f>
        <v/>
      </c>
    </row>
    <row r="2181">
      <c r="B2181" s="86" t="n"/>
      <c r="C2181" s="22" t="n">
        <v>36760</v>
      </c>
      <c r="E2181" s="22" t="inlineStr">
        <is>
          <t>Набор «Мужская магия» «Сила и здоровье»</t>
        </is>
      </c>
      <c r="F2181" s="105">
        <f>ROUNDUP(N2184-(N2184/100*X2184),0)</f>
        <v/>
      </c>
      <c r="H2181" s="22" t="inlineStr">
        <is>
          <t>АртСимвол</t>
        </is>
      </c>
      <c r="I2181" s="22" t="n">
        <v>2019</v>
      </c>
      <c r="J2181" s="75" t="inlineStr">
        <is>
          <t>2100000367603</t>
        </is>
      </c>
      <c r="K2181" s="75" t="inlineStr">
        <is>
          <t>Атрибутика</t>
        </is>
      </c>
      <c r="L2181" s="22">
        <f>ROUND(100-(F2184/(M2184/100)),0)</f>
        <v/>
      </c>
      <c r="M2181" s="105" t="n">
        <v>307</v>
      </c>
      <c r="N2181" s="105" t="n">
        <v>268</v>
      </c>
      <c r="O2181" s="20" t="inlineStr">
        <is>
          <t>https://magic-kniga.ru/items/36760</t>
        </is>
      </c>
      <c r="Q2181" s="66" t="inlineStr">
        <is>
          <t>Мало</t>
        </is>
      </c>
      <c r="R2181" s="20" t="n">
        <v>7</v>
      </c>
      <c r="V2181" s="36">
        <f>MATCH(R2184,discounts!A:A)</f>
        <v/>
      </c>
      <c r="W2181" s="36">
        <f>ADDRESS(V2184,$F$7+1,,,"discounts")</f>
        <v/>
      </c>
      <c r="X2181" s="36">
        <f>ROUND(IF(ISNA(IF($F$7=0,0,INDIRECT(W2184))),0,IF($F$7=0,0,INDIRECT(W2184))),0)</f>
        <v/>
      </c>
    </row>
    <row r="2182">
      <c r="B2182" s="86" t="n"/>
      <c r="C2182" s="22" t="n">
        <v>36966</v>
      </c>
      <c r="E2182" s="22" t="inlineStr">
        <is>
          <t>Подвеска A Swallow Duster</t>
        </is>
      </c>
      <c r="F2182" s="105">
        <f>ROUNDUP(N2185-(N2185/100*X2185),0)</f>
        <v/>
      </c>
      <c r="H2182" s="22" t="inlineStr">
        <is>
          <t>Alchemy Gothic</t>
        </is>
      </c>
      <c r="J2182" s="75" t="inlineStr">
        <is>
          <t>2100000369669</t>
        </is>
      </c>
      <c r="K2182" s="75" t="inlineStr">
        <is>
          <t>Атрибутика</t>
        </is>
      </c>
      <c r="L2182" s="22">
        <f>ROUND(100-(F2185/(M2185/100)),0)</f>
        <v/>
      </c>
      <c r="M2182" s="105" t="n">
        <v>3040</v>
      </c>
      <c r="N2182" s="105" t="n">
        <v>2645</v>
      </c>
      <c r="O2182" s="20" t="inlineStr">
        <is>
          <t>https://magic-kniga.ru/items/36966</t>
        </is>
      </c>
      <c r="Q2182" s="66" t="inlineStr">
        <is>
          <t>Мало</t>
        </is>
      </c>
      <c r="R2182" s="20" t="n">
        <v>13</v>
      </c>
      <c r="V2182" s="36">
        <f>MATCH(R2185,discounts!A:A)</f>
        <v/>
      </c>
      <c r="W2182" s="36">
        <f>ADDRESS(V2185,$F$7+1,,,"discounts")</f>
        <v/>
      </c>
      <c r="X2182" s="36">
        <f>ROUND(IF(ISNA(IF($F$7=0,0,INDIRECT(W2185))),0,IF($F$7=0,0,INDIRECT(W2185))),0)</f>
        <v/>
      </c>
    </row>
    <row r="2183">
      <c r="B2183" s="86" t="n"/>
      <c r="C2183" s="22" t="n">
        <v>36198</v>
      </c>
      <c r="E2183" s="22" t="inlineStr">
        <is>
          <t>Браслет Бусина Дзи</t>
        </is>
      </c>
      <c r="F2183" s="105">
        <f>ROUNDUP(N2186-(N2186/100*X2186),0)</f>
        <v/>
      </c>
      <c r="H2183" s="22" t="inlineStr">
        <is>
          <t>Китай</t>
        </is>
      </c>
      <c r="J2183" s="75" t="inlineStr">
        <is>
          <t>2100000361984</t>
        </is>
      </c>
      <c r="K2183" s="75" t="inlineStr">
        <is>
          <t>Атрибутика</t>
        </is>
      </c>
      <c r="L2183" s="22">
        <f>ROUND(100-(F2186/(M2186/100)),0)</f>
        <v/>
      </c>
      <c r="M2183" s="105" t="n">
        <v>30</v>
      </c>
      <c r="N2183" s="105" t="n">
        <v>27</v>
      </c>
      <c r="O2183" s="20" t="inlineStr">
        <is>
          <t>https://magic-kniga.ru/items/36198</t>
        </is>
      </c>
      <c r="Q2183" s="66" t="inlineStr">
        <is>
          <t>Мало</t>
        </is>
      </c>
      <c r="R2183" s="20" t="n">
        <v>13</v>
      </c>
      <c r="V2183" s="36">
        <f>MATCH(R2186,discounts!A:A)</f>
        <v/>
      </c>
      <c r="W2183" s="36">
        <f>ADDRESS(V2186,$F$7+1,,,"discounts")</f>
        <v/>
      </c>
      <c r="X2183" s="36">
        <f>ROUND(IF(ISNA(IF($F$7=0,0,INDIRECT(W2186))),0,IF($F$7=0,0,INDIRECT(W2186))),0)</f>
        <v/>
      </c>
    </row>
    <row r="2184">
      <c r="B2184" s="86" t="n"/>
      <c r="C2184" s="22" t="n">
        <v>36200</v>
      </c>
      <c r="E2184" s="22" t="inlineStr">
        <is>
          <t>Компас 6 см простой</t>
        </is>
      </c>
      <c r="F2184" s="105">
        <f>ROUNDUP(N2187-(N2187/100*X2187),0)</f>
        <v/>
      </c>
      <c r="H2184" s="22" t="inlineStr">
        <is>
          <t>Китай</t>
        </is>
      </c>
      <c r="J2184" s="75" t="inlineStr">
        <is>
          <t>2100000362004</t>
        </is>
      </c>
      <c r="K2184" s="75" t="inlineStr">
        <is>
          <t>Атрибутика</t>
        </is>
      </c>
      <c r="L2184" s="22">
        <f>ROUND(100-(F2187/(M2187/100)),0)</f>
        <v/>
      </c>
      <c r="M2184" s="105" t="n">
        <v>30</v>
      </c>
      <c r="N2184" s="105" t="n">
        <v>27</v>
      </c>
      <c r="O2184" s="20" t="inlineStr">
        <is>
          <t>https://magic-kniga.ru/items/36200</t>
        </is>
      </c>
      <c r="Q2184" s="66" t="inlineStr">
        <is>
          <t>Мало</t>
        </is>
      </c>
      <c r="R2184" s="20" t="n">
        <v>13</v>
      </c>
      <c r="V2184" s="36">
        <f>MATCH(R2187,discounts!A:A)</f>
        <v/>
      </c>
      <c r="W2184" s="36">
        <f>ADDRESS(V2187,$F$7+1,,,"discounts")</f>
        <v/>
      </c>
      <c r="X2184" s="36">
        <f>ROUND(IF(ISNA(IF($F$7=0,0,INDIRECT(W2187))),0,IF($F$7=0,0,INDIRECT(W2187))),0)</f>
        <v/>
      </c>
    </row>
    <row r="2185">
      <c r="B2185" s="86" t="n"/>
      <c r="C2185" s="22" t="n">
        <v>36587</v>
      </c>
      <c r="E2185" s="22" t="inlineStr">
        <is>
          <t>Панно настенное Безумие, 20х22х6 см</t>
        </is>
      </c>
      <c r="F2185" s="105">
        <f>ROUNDUP(N2188-(N2188/100*X2188),0)</f>
        <v/>
      </c>
      <c r="H2185" s="22" t="inlineStr">
        <is>
          <t>Nemesis Now</t>
        </is>
      </c>
      <c r="J2185" s="75" t="inlineStr">
        <is>
          <t>2100000365876</t>
        </is>
      </c>
      <c r="K2185" s="75" t="inlineStr">
        <is>
          <t>Атрибутика</t>
        </is>
      </c>
      <c r="L2185" s="22">
        <f>ROUND(100-(F2188/(M2188/100)),0)</f>
        <v/>
      </c>
      <c r="M2185" s="105" t="n">
        <v>3094</v>
      </c>
      <c r="N2185" s="105" t="n">
        <v>2692</v>
      </c>
      <c r="O2185" s="20" t="inlineStr">
        <is>
          <t>https://magic-kniga.ru/items/36587</t>
        </is>
      </c>
      <c r="Q2185" s="66" t="inlineStr">
        <is>
          <t>Мало</t>
        </is>
      </c>
      <c r="R2185" s="20" t="n">
        <v>13</v>
      </c>
      <c r="V2185" s="36">
        <f>MATCH(R2188,discounts!A:A)</f>
        <v/>
      </c>
      <c r="W2185" s="36">
        <f>ADDRESS(V2188,$F$7+1,,,"discounts")</f>
        <v/>
      </c>
      <c r="X2185" s="36">
        <f>ROUND(IF(ISNA(IF($F$7=0,0,INDIRECT(W2188))),0,IF($F$7=0,0,INDIRECT(W2188))),0)</f>
        <v/>
      </c>
    </row>
    <row r="2186">
      <c r="B2186" s="86" t="n"/>
      <c r="C2186" s="22" t="n">
        <v>36591</v>
      </c>
      <c r="E2186" s="22" t="inlineStr">
        <is>
          <t>Подставка для бутылки Мечи 32 см</t>
        </is>
      </c>
      <c r="F2186" s="105">
        <f>ROUNDUP(N2189-(N2189/100*X2189),0)</f>
        <v/>
      </c>
      <c r="H2186" s="22" t="inlineStr">
        <is>
          <t>Nemesis Now</t>
        </is>
      </c>
      <c r="J2186" s="75" t="inlineStr">
        <is>
          <t>2100000365913</t>
        </is>
      </c>
      <c r="K2186" s="75" t="inlineStr">
        <is>
          <t>Атрибутика</t>
        </is>
      </c>
      <c r="L2186" s="22">
        <f>ROUND(100-(F2189/(M2189/100)),0)</f>
        <v/>
      </c>
      <c r="M2186" s="105" t="n">
        <v>3094</v>
      </c>
      <c r="N2186" s="105" t="n">
        <v>2692</v>
      </c>
      <c r="O2186" s="20" t="inlineStr">
        <is>
          <t>https://magic-kniga.ru/items/36591</t>
        </is>
      </c>
      <c r="Q2186" s="66" t="inlineStr">
        <is>
          <t>Мало</t>
        </is>
      </c>
      <c r="R2186" s="20" t="n">
        <v>13</v>
      </c>
      <c r="V2186" s="36">
        <f>MATCH(R2189,discounts!A:A)</f>
        <v/>
      </c>
      <c r="W2186" s="36">
        <f>ADDRESS(V2189,$F$7+1,,,"discounts")</f>
        <v/>
      </c>
      <c r="X2186" s="36">
        <f>ROUND(IF(ISNA(IF($F$7=0,0,INDIRECT(W2189))),0,IF($F$7=0,0,INDIRECT(W2189))),0)</f>
        <v/>
      </c>
    </row>
    <row r="2187" ht="15" customHeight="1">
      <c r="B2187" s="88" t="inlineStr">
        <is>
          <t>Магия Славян</t>
        </is>
      </c>
    </row>
    <row r="2188">
      <c r="B2188" s="86" t="n"/>
      <c r="C2188" s="22" t="n">
        <v>32886</v>
      </c>
      <c r="E2188" s="22" t="inlineStr">
        <is>
          <t>Киевская крестообразная подвеска (латунь)</t>
        </is>
      </c>
      <c r="F2188" s="105">
        <f>ROUNDUP(N2191-(N2191/100*X2191),0)</f>
        <v/>
      </c>
      <c r="H2188" s="22" t="inlineStr">
        <is>
          <t>Мастерская Алешиных</t>
        </is>
      </c>
      <c r="J2188" s="75" t="inlineStr">
        <is>
          <t>4627146592679</t>
        </is>
      </c>
      <c r="K2188" s="75" t="inlineStr">
        <is>
          <t>Атрибутика</t>
        </is>
      </c>
      <c r="L2188" s="22">
        <f>ROUND(100-(F2191/(M2191/100)),0)</f>
        <v/>
      </c>
      <c r="M2188" s="105" t="n">
        <v>126</v>
      </c>
      <c r="N2188" s="105" t="n">
        <v>110</v>
      </c>
      <c r="O2188" s="20" t="inlineStr">
        <is>
          <t>https://magic-kniga.ru/items/32886</t>
        </is>
      </c>
      <c r="Q2188" s="66" t="inlineStr">
        <is>
          <t>Мало</t>
        </is>
      </c>
      <c r="R2188" s="20" t="n">
        <v>12</v>
      </c>
      <c r="V2188" s="36">
        <f>MATCH(R2191,discounts!A:A)</f>
        <v/>
      </c>
      <c r="W2188" s="36">
        <f>ADDRESS(V2191,$F$7+1,,,"discounts")</f>
        <v/>
      </c>
      <c r="X2188" s="36">
        <f>ROUND(IF(ISNA(IF($F$7=0,0,INDIRECT(W2191))),0,IF($F$7=0,0,INDIRECT(W2191))),0)</f>
        <v/>
      </c>
    </row>
    <row r="2189">
      <c r="B2189" s="86" t="n"/>
      <c r="C2189" s="22" t="n">
        <v>32889</v>
      </c>
      <c r="E2189" s="22" t="inlineStr">
        <is>
          <t>Накладка «Левосторонний коловрат» (латунь)</t>
        </is>
      </c>
      <c r="F2189" s="105">
        <f>ROUNDUP(N2192-(N2192/100*X2192),0)</f>
        <v/>
      </c>
      <c r="H2189" s="22" t="inlineStr">
        <is>
          <t>Мастерская Алешиных</t>
        </is>
      </c>
      <c r="J2189" s="75" t="inlineStr">
        <is>
          <t>4627146217718</t>
        </is>
      </c>
      <c r="K2189" s="75" t="inlineStr">
        <is>
          <t>Атрибутика</t>
        </is>
      </c>
      <c r="L2189" s="22">
        <f>ROUND(100-(F2192/(M2192/100)),0)</f>
        <v/>
      </c>
      <c r="M2189" s="105" t="n">
        <v>401</v>
      </c>
      <c r="N2189" s="105" t="n">
        <v>349</v>
      </c>
      <c r="O2189" s="20" t="inlineStr">
        <is>
          <t>https://magic-kniga.ru/items/32889</t>
        </is>
      </c>
      <c r="Q2189" s="66" t="inlineStr">
        <is>
          <t>Мало</t>
        </is>
      </c>
      <c r="R2189" s="20" t="n">
        <v>12</v>
      </c>
      <c r="V2189" s="36">
        <f>MATCH(R2192,discounts!A:A)</f>
        <v/>
      </c>
      <c r="W2189" s="36">
        <f>ADDRESS(V2192,$F$7+1,,,"discounts")</f>
        <v/>
      </c>
      <c r="X2189" s="36">
        <f>ROUND(IF(ISNA(IF($F$7=0,0,INDIRECT(W2192))),0,IF($F$7=0,0,INDIRECT(W2192))),0)</f>
        <v/>
      </c>
    </row>
    <row r="2190">
      <c r="B2190" s="86" t="n"/>
      <c r="C2190" s="22" t="n">
        <v>32895</v>
      </c>
      <c r="E2190" s="22" t="inlineStr">
        <is>
          <t>Подвеска-печать с птицей (латунь)</t>
        </is>
      </c>
      <c r="F2190" s="105">
        <f>ROUNDUP(N2193-(N2193/100*X2193),0)</f>
        <v/>
      </c>
      <c r="H2190" s="22" t="inlineStr">
        <is>
          <t>Мастерская Алешиных</t>
        </is>
      </c>
      <c r="J2190" s="75" t="inlineStr">
        <is>
          <t>4627146592730</t>
        </is>
      </c>
      <c r="K2190" s="75" t="inlineStr">
        <is>
          <t>Атрибутика</t>
        </is>
      </c>
      <c r="L2190" s="22">
        <f>ROUND(100-(F2193/(M2193/100)),0)</f>
        <v/>
      </c>
      <c r="M2190" s="105" t="n">
        <v>401</v>
      </c>
      <c r="N2190" s="105" t="n">
        <v>349</v>
      </c>
      <c r="O2190" s="20" t="inlineStr">
        <is>
          <t>https://magic-kniga.ru/items/32895</t>
        </is>
      </c>
      <c r="Q2190" s="66" t="inlineStr">
        <is>
          <t>Мало</t>
        </is>
      </c>
      <c r="R2190" s="20" t="n">
        <v>12</v>
      </c>
      <c r="V2190" s="36">
        <f>MATCH(R2193,discounts!A:A)</f>
        <v/>
      </c>
      <c r="W2190" s="36">
        <f>ADDRESS(V2193,$F$7+1,,,"discounts")</f>
        <v/>
      </c>
      <c r="X2190" s="36">
        <f>ROUND(IF(ISNA(IF($F$7=0,0,INDIRECT(W2193))),0,IF($F$7=0,0,INDIRECT(W2193))),0)</f>
        <v/>
      </c>
    </row>
    <row r="2191">
      <c r="B2191" s="86" t="n"/>
      <c r="C2191" s="22" t="n">
        <v>32901</v>
      </c>
      <c r="E2191" s="22" t="inlineStr">
        <is>
          <t>Пуговица-кафтанка «Солнце» (латунь)</t>
        </is>
      </c>
      <c r="F2191" s="105">
        <f>ROUNDUP(N2194-(N2194/100*X2194),0)</f>
        <v/>
      </c>
      <c r="H2191" s="22" t="inlineStr">
        <is>
          <t>Мастерская Алешиных</t>
        </is>
      </c>
      <c r="J2191" s="75" t="inlineStr">
        <is>
          <t>4627146596158</t>
        </is>
      </c>
      <c r="K2191" s="75" t="inlineStr">
        <is>
          <t>Атрибутика</t>
        </is>
      </c>
      <c r="L2191" s="22">
        <f>ROUND(100-(F2194/(M2194/100)),0)</f>
        <v/>
      </c>
      <c r="M2191" s="105" t="n">
        <v>999</v>
      </c>
      <c r="N2191" s="105" t="n">
        <v>870</v>
      </c>
      <c r="O2191" s="20" t="inlineStr">
        <is>
          <t>https://magic-kniga.ru/items/32901</t>
        </is>
      </c>
      <c r="Q2191" s="66" t="inlineStr">
        <is>
          <t>Мало</t>
        </is>
      </c>
      <c r="R2191" s="20" t="n">
        <v>12</v>
      </c>
      <c r="V2191" s="36">
        <f>MATCH(R2194,discounts!A:A)</f>
        <v/>
      </c>
      <c r="W2191" s="36">
        <f>ADDRESS(V2194,$F$7+1,,,"discounts")</f>
        <v/>
      </c>
      <c r="X2191" s="36">
        <f>ROUND(IF(ISNA(IF($F$7=0,0,INDIRECT(W2194))),0,IF($F$7=0,0,INDIRECT(W2194))),0)</f>
        <v/>
      </c>
    </row>
    <row r="2192">
      <c r="B2192" s="86" t="n"/>
      <c r="C2192" s="22" t="n">
        <v>32902</v>
      </c>
      <c r="E2192" s="22" t="inlineStr">
        <is>
          <t>Пуговица-кафтанка простая (латунь)</t>
        </is>
      </c>
      <c r="F2192" s="105">
        <f>ROUNDUP(N2195-(N2195/100*X2195),0)</f>
        <v/>
      </c>
      <c r="H2192" s="22" t="inlineStr">
        <is>
          <t>Мастерская Алешиных</t>
        </is>
      </c>
      <c r="J2192" s="75" t="inlineStr">
        <is>
          <t>4627146596189</t>
        </is>
      </c>
      <c r="K2192" s="75" t="inlineStr">
        <is>
          <t>Атрибутика</t>
        </is>
      </c>
      <c r="L2192" s="22">
        <f>ROUND(100-(F2195/(M2195/100)),0)</f>
        <v/>
      </c>
      <c r="M2192" s="105" t="n">
        <v>999</v>
      </c>
      <c r="N2192" s="105" t="n">
        <v>870</v>
      </c>
      <c r="O2192" s="20" t="inlineStr">
        <is>
          <t>https://magic-kniga.ru/items/32902</t>
        </is>
      </c>
      <c r="Q2192" s="66" t="inlineStr">
        <is>
          <t>Мало</t>
        </is>
      </c>
      <c r="R2192" s="20" t="n">
        <v>12</v>
      </c>
      <c r="V2192" s="36">
        <f>MATCH(R2195,discounts!A:A)</f>
        <v/>
      </c>
      <c r="W2192" s="36">
        <f>ADDRESS(V2195,$F$7+1,,,"discounts")</f>
        <v/>
      </c>
      <c r="X2192" s="36">
        <f>ROUND(IF(ISNA(IF($F$7=0,0,INDIRECT(W2195))),0,IF($F$7=0,0,INDIRECT(W2195))),0)</f>
        <v/>
      </c>
    </row>
    <row r="2193">
      <c r="B2193" s="86" t="n"/>
      <c r="C2193" s="22" t="n">
        <v>32910</v>
      </c>
      <c r="E2193" s="22" t="inlineStr">
        <is>
          <t>Вятичский решетчатый перстень (латунь)</t>
        </is>
      </c>
      <c r="F2193" s="105">
        <f>ROUNDUP(N2196-(N2196/100*X2196),0)</f>
        <v/>
      </c>
      <c r="H2193" s="22" t="inlineStr">
        <is>
          <t>Мастерская Алешиных</t>
        </is>
      </c>
      <c r="J2193" s="75" t="inlineStr">
        <is>
          <t>4627146216001</t>
        </is>
      </c>
      <c r="K2193" s="75" t="inlineStr">
        <is>
          <t>Атрибутика</t>
        </is>
      </c>
      <c r="L2193" s="22">
        <f>ROUND(100-(F2196/(M2196/100)),0)</f>
        <v/>
      </c>
      <c r="M2193" s="105" t="n">
        <v>999</v>
      </c>
      <c r="N2193" s="105" t="n">
        <v>870</v>
      </c>
      <c r="O2193" s="20" t="inlineStr">
        <is>
          <t>https://magic-kniga.ru/items/32910</t>
        </is>
      </c>
      <c r="Q2193" s="66" t="inlineStr">
        <is>
          <t>Мало</t>
        </is>
      </c>
      <c r="R2193" s="20" t="n">
        <v>12</v>
      </c>
      <c r="V2193" s="36">
        <f>MATCH(R2196,discounts!A:A)</f>
        <v/>
      </c>
      <c r="W2193" s="36">
        <f>ADDRESS(V2196,$F$7+1,,,"discounts")</f>
        <v/>
      </c>
      <c r="X2193" s="36">
        <f>ROUND(IF(ISNA(IF($F$7=0,0,INDIRECT(W2196))),0,IF($F$7=0,0,INDIRECT(W2196))),0)</f>
        <v/>
      </c>
    </row>
    <row r="2194">
      <c r="B2194" s="86" t="n"/>
      <c r="C2194" s="22" t="n">
        <v>32911</v>
      </c>
      <c r="E2194" s="22" t="inlineStr">
        <is>
          <t>Вятичский решетчатый перстень (посеребрение)</t>
        </is>
      </c>
      <c r="F2194" s="105">
        <f>ROUNDUP(N2197-(N2197/100*X2197),0)</f>
        <v/>
      </c>
      <c r="H2194" s="22" t="inlineStr">
        <is>
          <t>Мастерская Алешиных</t>
        </is>
      </c>
      <c r="J2194" s="75" t="inlineStr">
        <is>
          <t>4627146216018</t>
        </is>
      </c>
      <c r="K2194" s="75" t="inlineStr">
        <is>
          <t>Атрибутика</t>
        </is>
      </c>
      <c r="L2194" s="22">
        <f>ROUND(100-(F2197/(M2197/100)),0)</f>
        <v/>
      </c>
      <c r="M2194" s="105" t="n">
        <v>999</v>
      </c>
      <c r="N2194" s="105" t="n">
        <v>870</v>
      </c>
      <c r="O2194" s="20" t="inlineStr">
        <is>
          <t>https://magic-kniga.ru/items/32911</t>
        </is>
      </c>
      <c r="Q2194" s="66" t="inlineStr">
        <is>
          <t>Мало</t>
        </is>
      </c>
      <c r="R2194" s="20" t="n">
        <v>12</v>
      </c>
      <c r="V2194" s="36">
        <f>MATCH(R2197,discounts!A:A)</f>
        <v/>
      </c>
      <c r="W2194" s="36">
        <f>ADDRESS(V2197,$F$7+1,,,"discounts")</f>
        <v/>
      </c>
      <c r="X2194" s="36">
        <f>ROUND(IF(ISNA(IF($F$7=0,0,INDIRECT(W2197))),0,IF($F$7=0,0,INDIRECT(W2197))),0)</f>
        <v/>
      </c>
    </row>
    <row r="2195">
      <c r="B2195" s="86" t="n"/>
      <c r="C2195" s="22" t="n">
        <v>32913</v>
      </c>
      <c r="E2195" s="22" t="inlineStr">
        <is>
          <t>Древнерусский перстень (латунь)</t>
        </is>
      </c>
      <c r="F2195" s="105">
        <f>ROUNDUP(N2198-(N2198/100*X2198),0)</f>
        <v/>
      </c>
      <c r="H2195" s="22" t="inlineStr">
        <is>
          <t>Мастерская Алешиных</t>
        </is>
      </c>
      <c r="J2195" s="75" t="inlineStr">
        <is>
          <t>4627146216032</t>
        </is>
      </c>
      <c r="K2195" s="75" t="inlineStr">
        <is>
          <t>Атрибутика</t>
        </is>
      </c>
      <c r="L2195" s="22">
        <f>ROUND(100-(F2198/(M2198/100)),0)</f>
        <v/>
      </c>
      <c r="M2195" s="105" t="n">
        <v>999</v>
      </c>
      <c r="N2195" s="105" t="n">
        <v>870</v>
      </c>
      <c r="O2195" s="20" t="inlineStr">
        <is>
          <t>https://magic-kniga.ru/items/32913</t>
        </is>
      </c>
      <c r="Q2195" s="66" t="inlineStr">
        <is>
          <t>Мало</t>
        </is>
      </c>
      <c r="R2195" s="20" t="n">
        <v>12</v>
      </c>
      <c r="V2195" s="36">
        <f>MATCH(R2198,discounts!A:A)</f>
        <v/>
      </c>
      <c r="W2195" s="36">
        <f>ADDRESS(V2198,$F$7+1,,,"discounts")</f>
        <v/>
      </c>
      <c r="X2195" s="36">
        <f>ROUND(IF(ISNA(IF($F$7=0,0,INDIRECT(W2198))),0,IF($F$7=0,0,INDIRECT(W2198))),0)</f>
        <v/>
      </c>
    </row>
    <row r="2196">
      <c r="B2196" s="86" t="n"/>
      <c r="C2196" s="22" t="n">
        <v>32915</v>
      </c>
      <c r="E2196" s="22" t="inlineStr">
        <is>
          <t>Новгородский решетчатый перстень (медь)</t>
        </is>
      </c>
      <c r="F2196" s="105">
        <f>ROUNDUP(N2199-(N2199/100*X2199),0)</f>
        <v/>
      </c>
      <c r="H2196" s="22" t="inlineStr">
        <is>
          <t>Мастерская Алешиных</t>
        </is>
      </c>
      <c r="J2196" s="75" t="inlineStr">
        <is>
          <t>4627146216056</t>
        </is>
      </c>
      <c r="K2196" s="75" t="inlineStr">
        <is>
          <t>Атрибутика</t>
        </is>
      </c>
      <c r="L2196" s="22">
        <f>ROUND(100-(F2199/(M2199/100)),0)</f>
        <v/>
      </c>
      <c r="M2196" s="105" t="n">
        <v>650</v>
      </c>
      <c r="N2196" s="105" t="n">
        <v>566</v>
      </c>
      <c r="O2196" s="20" t="inlineStr">
        <is>
          <t>https://magic-kniga.ru/items/32915</t>
        </is>
      </c>
      <c r="Q2196" s="66" t="inlineStr">
        <is>
          <t>Мало</t>
        </is>
      </c>
      <c r="R2196" s="20" t="n">
        <v>12</v>
      </c>
      <c r="V2196" s="36">
        <f>MATCH(R2199,discounts!A:A)</f>
        <v/>
      </c>
      <c r="W2196" s="36">
        <f>ADDRESS(V2199,$F$7+1,,,"discounts")</f>
        <v/>
      </c>
      <c r="X2196" s="36">
        <f>ROUND(IF(ISNA(IF($F$7=0,0,INDIRECT(W2199))),0,IF($F$7=0,0,INDIRECT(W2199))),0)</f>
        <v/>
      </c>
    </row>
    <row r="2197">
      <c r="B2197" s="86" t="n"/>
      <c r="C2197" s="22" t="n">
        <v>32929</v>
      </c>
      <c r="E2197" s="22" t="inlineStr">
        <is>
          <t>Кольцо «Косичка» (посеребрение)</t>
        </is>
      </c>
      <c r="F2197" s="105">
        <f>ROUNDUP(N2200-(N2200/100*X2200),0)</f>
        <v/>
      </c>
      <c r="H2197" s="22" t="inlineStr">
        <is>
          <t>Мастерская Алешиных</t>
        </is>
      </c>
      <c r="J2197" s="75" t="inlineStr">
        <is>
          <t>4627146216223</t>
        </is>
      </c>
      <c r="K2197" s="75" t="inlineStr">
        <is>
          <t>Атрибутика</t>
        </is>
      </c>
      <c r="L2197" s="22">
        <f>ROUND(100-(F2200/(M2200/100)),0)</f>
        <v/>
      </c>
      <c r="M2197" s="105" t="n">
        <v>650</v>
      </c>
      <c r="N2197" s="105" t="n">
        <v>566</v>
      </c>
      <c r="O2197" s="20" t="inlineStr">
        <is>
          <t>https://magic-kniga.ru/items/32929</t>
        </is>
      </c>
      <c r="Q2197" s="66" t="inlineStr">
        <is>
          <t>Мало</t>
        </is>
      </c>
      <c r="R2197" s="20" t="n">
        <v>12</v>
      </c>
      <c r="V2197" s="36">
        <f>MATCH(R2200,discounts!A:A)</f>
        <v/>
      </c>
      <c r="W2197" s="36">
        <f>ADDRESS(V2200,$F$7+1,,,"discounts")</f>
        <v/>
      </c>
      <c r="X2197" s="36">
        <f>ROUND(IF(ISNA(IF($F$7=0,0,INDIRECT(W2200))),0,IF($F$7=0,0,INDIRECT(W2200))),0)</f>
        <v/>
      </c>
    </row>
    <row r="2198">
      <c r="B2198" s="86" t="n"/>
      <c r="C2198" s="22" t="n">
        <v>32933</v>
      </c>
      <c r="E2198" s="22" t="inlineStr">
        <is>
          <t>Кольцо «Береста» (латунь)</t>
        </is>
      </c>
      <c r="F2198" s="105">
        <f>ROUNDUP(N2201-(N2201/100*X2201),0)</f>
        <v/>
      </c>
      <c r="H2198" s="22" t="inlineStr">
        <is>
          <t>Мастерская Алешиных</t>
        </is>
      </c>
      <c r="J2198" s="75" t="inlineStr">
        <is>
          <t>4627146216278</t>
        </is>
      </c>
      <c r="K2198" s="75" t="inlineStr">
        <is>
          <t>Атрибутика</t>
        </is>
      </c>
      <c r="L2198" s="22">
        <f>ROUND(100-(F2201/(M2201/100)),0)</f>
        <v/>
      </c>
      <c r="M2198" s="105" t="n">
        <v>450</v>
      </c>
      <c r="N2198" s="105" t="n">
        <v>392</v>
      </c>
      <c r="O2198" s="20" t="inlineStr">
        <is>
          <t>https://magic-kniga.ru/items/32933</t>
        </is>
      </c>
      <c r="Q2198" s="66" t="inlineStr">
        <is>
          <t>Мало</t>
        </is>
      </c>
      <c r="R2198" s="20" t="n">
        <v>12</v>
      </c>
      <c r="V2198" s="36">
        <f>MATCH(R2201,discounts!A:A)</f>
        <v/>
      </c>
      <c r="W2198" s="36">
        <f>ADDRESS(V2201,$F$7+1,,,"discounts")</f>
        <v/>
      </c>
      <c r="X2198" s="36">
        <f>ROUND(IF(ISNA(IF($F$7=0,0,INDIRECT(W2201))),0,IF($F$7=0,0,INDIRECT(W2201))),0)</f>
        <v/>
      </c>
    </row>
    <row r="2199">
      <c r="B2199" s="86" t="n"/>
      <c r="C2199" s="22" t="n">
        <v>32958</v>
      </c>
      <c r="E2199" s="22" t="inlineStr">
        <is>
          <t>Кольцо «Руслана» (латунь)</t>
        </is>
      </c>
      <c r="F2199" s="105">
        <f>ROUNDUP(N2202-(N2202/100*X2202),0)</f>
        <v/>
      </c>
      <c r="H2199" s="22" t="inlineStr">
        <is>
          <t>Мастерская Алешиных</t>
        </is>
      </c>
      <c r="J2199" s="75" t="inlineStr">
        <is>
          <t>4627146732266</t>
        </is>
      </c>
      <c r="K2199" s="75" t="inlineStr">
        <is>
          <t>Атрибутика</t>
        </is>
      </c>
      <c r="L2199" s="22">
        <f>ROUND(100-(F2202/(M2202/100)),0)</f>
        <v/>
      </c>
      <c r="M2199" s="105" t="n">
        <v>319</v>
      </c>
      <c r="N2199" s="105" t="n">
        <v>278</v>
      </c>
      <c r="O2199" s="20" t="inlineStr">
        <is>
          <t>https://magic-kniga.ru/items/32958</t>
        </is>
      </c>
      <c r="Q2199" s="66" t="inlineStr">
        <is>
          <t>Мало</t>
        </is>
      </c>
      <c r="R2199" s="20" t="n">
        <v>12</v>
      </c>
      <c r="V2199" s="36">
        <f>MATCH(R2202,discounts!A:A)</f>
        <v/>
      </c>
      <c r="W2199" s="36">
        <f>ADDRESS(V2202,$F$7+1,,,"discounts")</f>
        <v/>
      </c>
      <c r="X2199" s="36">
        <f>ROUND(IF(ISNA(IF($F$7=0,0,INDIRECT(W2202))),0,IF($F$7=0,0,INDIRECT(W2202))),0)</f>
        <v/>
      </c>
    </row>
    <row r="2200">
      <c r="B2200" s="86" t="n"/>
      <c r="C2200" s="22" t="n">
        <v>32959</v>
      </c>
      <c r="E2200" s="22" t="inlineStr">
        <is>
          <t>Кольцо «Руслана» нетонированное (медь)</t>
        </is>
      </c>
      <c r="F2200" s="105">
        <f>ROUNDUP(N2203-(N2203/100*X2203),0)</f>
        <v/>
      </c>
      <c r="H2200" s="22" t="inlineStr">
        <is>
          <t>Мастерская Алешиных</t>
        </is>
      </c>
      <c r="J2200" s="75" t="inlineStr">
        <is>
          <t>4627146732280</t>
        </is>
      </c>
      <c r="K2200" s="75" t="inlineStr">
        <is>
          <t>Атрибутика</t>
        </is>
      </c>
      <c r="L2200" s="22">
        <f>ROUND(100-(F2203/(M2203/100)),0)</f>
        <v/>
      </c>
      <c r="M2200" s="105" t="n">
        <v>880</v>
      </c>
      <c r="N2200" s="105" t="n">
        <v>766</v>
      </c>
      <c r="O2200" s="20" t="inlineStr">
        <is>
          <t>https://magic-kniga.ru/items/32959</t>
        </is>
      </c>
      <c r="Q2200" s="66" t="inlineStr">
        <is>
          <t>Мало</t>
        </is>
      </c>
      <c r="R2200" s="20" t="n">
        <v>12</v>
      </c>
      <c r="V2200" s="36">
        <f>MATCH(R2203,discounts!A:A)</f>
        <v/>
      </c>
      <c r="W2200" s="36">
        <f>ADDRESS(V2203,$F$7+1,,,"discounts")</f>
        <v/>
      </c>
      <c r="X2200" s="36">
        <f>ROUND(IF(ISNA(IF($F$7=0,0,INDIRECT(W2203))),0,IF($F$7=0,0,INDIRECT(W2203))),0)</f>
        <v/>
      </c>
    </row>
    <row r="2201">
      <c r="B2201" s="86" t="n"/>
      <c r="C2201" s="22" t="n">
        <v>32961</v>
      </c>
      <c r="E2201" s="22" t="inlineStr">
        <is>
          <t>Кольцо «Мирослав» (медь)</t>
        </is>
      </c>
      <c r="F2201" s="105">
        <f>ROUNDUP(N2204-(N2204/100*X2204),0)</f>
        <v/>
      </c>
      <c r="H2201" s="22" t="inlineStr">
        <is>
          <t>Мастерская Алешиных</t>
        </is>
      </c>
      <c r="J2201" s="75" t="inlineStr">
        <is>
          <t>4627146732341</t>
        </is>
      </c>
      <c r="K2201" s="75" t="inlineStr">
        <is>
          <t>Атрибутика</t>
        </is>
      </c>
      <c r="L2201" s="22">
        <f>ROUND(100-(F2204/(M2204/100)),0)</f>
        <v/>
      </c>
      <c r="M2201" s="105" t="n">
        <v>880</v>
      </c>
      <c r="N2201" s="105" t="n">
        <v>766</v>
      </c>
      <c r="O2201" s="20" t="inlineStr">
        <is>
          <t>https://magic-kniga.ru/items/32961</t>
        </is>
      </c>
      <c r="Q2201" s="66" t="inlineStr">
        <is>
          <t>Мало</t>
        </is>
      </c>
      <c r="R2201" s="20" t="n">
        <v>12</v>
      </c>
      <c r="V2201" s="36">
        <f>MATCH(R2204,discounts!A:A)</f>
        <v/>
      </c>
      <c r="W2201" s="36">
        <f>ADDRESS(V2204,$F$7+1,,,"discounts")</f>
        <v/>
      </c>
      <c r="X2201" s="36">
        <f>ROUND(IF(ISNA(IF($F$7=0,0,INDIRECT(W2204))),0,IF($F$7=0,0,INDIRECT(W2204))),0)</f>
        <v/>
      </c>
    </row>
    <row r="2202">
      <c r="B2202" s="86" t="n"/>
      <c r="C2202" s="22" t="n">
        <v>32962</v>
      </c>
      <c r="E2202" s="22" t="inlineStr">
        <is>
          <t>Кольцо «Мирослав» (латунь)</t>
        </is>
      </c>
      <c r="F2202" s="105">
        <f>ROUNDUP(N2205-(N2205/100*X2205),0)</f>
        <v/>
      </c>
      <c r="H2202" s="22" t="inlineStr">
        <is>
          <t>Мастерская Алешиных</t>
        </is>
      </c>
      <c r="J2202" s="75" t="inlineStr">
        <is>
          <t>4627146732358</t>
        </is>
      </c>
      <c r="K2202" s="75" t="inlineStr">
        <is>
          <t>Атрибутика</t>
        </is>
      </c>
      <c r="L2202" s="22">
        <f>ROUND(100-(F2205/(M2205/100)),0)</f>
        <v/>
      </c>
      <c r="M2202" s="105" t="n">
        <v>880</v>
      </c>
      <c r="N2202" s="105" t="n">
        <v>766</v>
      </c>
      <c r="O2202" s="20" t="inlineStr">
        <is>
          <t>https://magic-kniga.ru/items/32962</t>
        </is>
      </c>
      <c r="Q2202" s="66" t="inlineStr">
        <is>
          <t>Мало</t>
        </is>
      </c>
      <c r="R2202" s="20" t="n">
        <v>12</v>
      </c>
      <c r="V2202" s="36">
        <f>MATCH(R2205,discounts!A:A)</f>
        <v/>
      </c>
      <c r="W2202" s="36">
        <f>ADDRESS(V2205,$F$7+1,,,"discounts")</f>
        <v/>
      </c>
      <c r="X2202" s="36">
        <f>ROUND(IF(ISNA(IF($F$7=0,0,INDIRECT(W2205))),0,IF($F$7=0,0,INDIRECT(W2205))),0)</f>
        <v/>
      </c>
    </row>
    <row r="2203">
      <c r="B2203" s="86" t="n"/>
      <c r="C2203" s="22" t="n">
        <v>32965</v>
      </c>
      <c r="E2203" s="22" t="inlineStr">
        <is>
          <t>Кольцо «Аркан» (латунь)</t>
        </is>
      </c>
      <c r="F2203" s="105">
        <f>ROUNDUP(N2206-(N2206/100*X2206),0)</f>
        <v/>
      </c>
      <c r="H2203" s="22" t="inlineStr">
        <is>
          <t>Мастерская Алешиных</t>
        </is>
      </c>
      <c r="J2203" s="75" t="inlineStr">
        <is>
          <t>4627146732419</t>
        </is>
      </c>
      <c r="K2203" s="75" t="inlineStr">
        <is>
          <t>Атрибутика</t>
        </is>
      </c>
      <c r="L2203" s="22">
        <f>ROUND(100-(F2206/(M2206/100)),0)</f>
        <v/>
      </c>
      <c r="M2203" s="105" t="n">
        <v>880</v>
      </c>
      <c r="N2203" s="105" t="n">
        <v>766</v>
      </c>
      <c r="O2203" s="20" t="inlineStr">
        <is>
          <t>https://magic-kniga.ru/items/32965</t>
        </is>
      </c>
      <c r="Q2203" s="66" t="inlineStr">
        <is>
          <t>Мало</t>
        </is>
      </c>
      <c r="R2203" s="20" t="n">
        <v>12</v>
      </c>
      <c r="V2203" s="36">
        <f>MATCH(R2206,discounts!A:A)</f>
        <v/>
      </c>
      <c r="W2203" s="36">
        <f>ADDRESS(V2206,$F$7+1,,,"discounts")</f>
        <v/>
      </c>
      <c r="X2203" s="36">
        <f>ROUND(IF(ISNA(IF($F$7=0,0,INDIRECT(W2206))),0,IF($F$7=0,0,INDIRECT(W2206))),0)</f>
        <v/>
      </c>
    </row>
    <row r="2204">
      <c r="B2204" s="86" t="n"/>
      <c r="C2204" s="22" t="n">
        <v>33074</v>
      </c>
      <c r="E2204" s="22" t="inlineStr">
        <is>
          <t>Подвеска с острова Хиддензе (латунь)</t>
        </is>
      </c>
      <c r="F2204" s="105">
        <f>ROUNDUP(N2207-(N2207/100*X2207),0)</f>
        <v/>
      </c>
      <c r="H2204" s="22" t="inlineStr">
        <is>
          <t>Мастерская Алешиных</t>
        </is>
      </c>
      <c r="J2204" s="75" t="inlineStr">
        <is>
          <t>4627146599715</t>
        </is>
      </c>
      <c r="K2204" s="75" t="inlineStr">
        <is>
          <t>Атрибутика</t>
        </is>
      </c>
      <c r="L2204" s="22">
        <f>ROUND(100-(F2207/(M2207/100)),0)</f>
        <v/>
      </c>
      <c r="M2204" s="105" t="n">
        <v>910</v>
      </c>
      <c r="N2204" s="105" t="n">
        <v>792</v>
      </c>
      <c r="O2204" s="20" t="inlineStr">
        <is>
          <t>https://magic-kniga.ru/items/33074</t>
        </is>
      </c>
      <c r="Q2204" s="66" t="inlineStr">
        <is>
          <t>Мало</t>
        </is>
      </c>
      <c r="R2204" s="20" t="n">
        <v>12</v>
      </c>
      <c r="V2204" s="36">
        <f>MATCH(R2207,discounts!A:A)</f>
        <v/>
      </c>
      <c r="W2204" s="36">
        <f>ADDRESS(V2207,$F$7+1,,,"discounts")</f>
        <v/>
      </c>
      <c r="X2204" s="36">
        <f>ROUND(IF(ISNA(IF($F$7=0,0,INDIRECT(W2207))),0,IF($F$7=0,0,INDIRECT(W2207))),0)</f>
        <v/>
      </c>
    </row>
    <row r="2205">
      <c r="B2205" s="86" t="n"/>
      <c r="C2205" s="22" t="n">
        <v>33090</v>
      </c>
      <c r="E2205" s="22" t="inlineStr">
        <is>
          <t>Рясна 011 (латунь)</t>
        </is>
      </c>
      <c r="F2205" s="105">
        <f>ROUNDUP(N2208-(N2208/100*X2208),0)</f>
        <v/>
      </c>
      <c r="H2205" s="22" t="inlineStr">
        <is>
          <t>Мастерская Алешиных</t>
        </is>
      </c>
      <c r="J2205" s="75" t="inlineStr">
        <is>
          <t>4627146596691</t>
        </is>
      </c>
      <c r="K2205" s="75" t="inlineStr">
        <is>
          <t>Атрибутика</t>
        </is>
      </c>
      <c r="L2205" s="22">
        <f>ROUND(100-(F2208/(M2208/100)),0)</f>
        <v/>
      </c>
      <c r="M2205" s="105" t="n">
        <v>750</v>
      </c>
      <c r="N2205" s="105" t="n">
        <v>653</v>
      </c>
      <c r="O2205" s="20" t="inlineStr">
        <is>
          <t>https://magic-kniga.ru/items/33090</t>
        </is>
      </c>
      <c r="Q2205" s="66" t="inlineStr">
        <is>
          <t>Мало</t>
        </is>
      </c>
      <c r="R2205" s="20" t="n">
        <v>12</v>
      </c>
      <c r="V2205" s="36">
        <f>MATCH(R2208,discounts!A:A)</f>
        <v/>
      </c>
      <c r="W2205" s="36">
        <f>ADDRESS(V2208,$F$7+1,,,"discounts")</f>
        <v/>
      </c>
      <c r="X2205" s="36">
        <f>ROUND(IF(ISNA(IF($F$7=0,0,INDIRECT(W2208))),0,IF($F$7=0,0,INDIRECT(W2208))),0)</f>
        <v/>
      </c>
    </row>
    <row r="2206">
      <c r="B2206" s="86" t="n"/>
      <c r="C2206" s="22" t="n">
        <v>33103</v>
      </c>
      <c r="E2206" s="22" t="inlineStr">
        <is>
          <t>Подвеска «Заяц» (медь)</t>
        </is>
      </c>
      <c r="F2206" s="105">
        <f>ROUNDUP(N2209-(N2209/100*X2209),0)</f>
        <v/>
      </c>
      <c r="H2206" s="22" t="inlineStr">
        <is>
          <t>Мастерская Алешиных</t>
        </is>
      </c>
      <c r="J2206" s="75" t="inlineStr">
        <is>
          <t>4627146593027</t>
        </is>
      </c>
      <c r="K2206" s="75" t="inlineStr">
        <is>
          <t>Атрибутика</t>
        </is>
      </c>
      <c r="L2206" s="22">
        <f>ROUND(100-(F2209/(M2209/100)),0)</f>
        <v/>
      </c>
      <c r="M2206" s="105" t="n">
        <v>1423</v>
      </c>
      <c r="N2206" s="105" t="n">
        <v>1239</v>
      </c>
      <c r="O2206" s="20" t="inlineStr">
        <is>
          <t>https://magic-kniga.ru/items/33103</t>
        </is>
      </c>
      <c r="Q2206" s="66" t="inlineStr">
        <is>
          <t>Мало</t>
        </is>
      </c>
      <c r="R2206" s="20" t="n">
        <v>12</v>
      </c>
      <c r="V2206" s="36">
        <f>MATCH(R2209,discounts!A:A)</f>
        <v/>
      </c>
      <c r="W2206" s="36">
        <f>ADDRESS(V2209,$F$7+1,,,"discounts")</f>
        <v/>
      </c>
      <c r="X2206" s="36">
        <f>ROUND(IF(ISNA(IF($F$7=0,0,INDIRECT(W2209))),0,IF($F$7=0,0,INDIRECT(W2209))),0)</f>
        <v/>
      </c>
    </row>
    <row r="2207">
      <c r="B2207" s="86" t="n"/>
      <c r="C2207" s="22" t="n">
        <v>33117</v>
      </c>
      <c r="E2207" s="22" t="inlineStr">
        <is>
          <t>Подвеска «Печать князя» (латунь)</t>
        </is>
      </c>
      <c r="F2207" s="105">
        <f>ROUNDUP(N2210-(N2210/100*X2210),0)</f>
        <v/>
      </c>
      <c r="H2207" s="22" t="inlineStr">
        <is>
          <t>Мастерская Алешиных</t>
        </is>
      </c>
      <c r="J2207" s="75" t="inlineStr">
        <is>
          <t>4627146593270</t>
        </is>
      </c>
      <c r="K2207" s="75" t="inlineStr">
        <is>
          <t>Атрибутика</t>
        </is>
      </c>
      <c r="L2207" s="22">
        <f>ROUND(100-(F2210/(M2210/100)),0)</f>
        <v/>
      </c>
      <c r="M2207" s="105" t="n">
        <v>350</v>
      </c>
      <c r="N2207" s="105" t="n">
        <v>305</v>
      </c>
      <c r="O2207" s="20" t="inlineStr">
        <is>
          <t>https://magic-kniga.ru/items/33117</t>
        </is>
      </c>
      <c r="Q2207" s="66" t="inlineStr">
        <is>
          <t>Мало</t>
        </is>
      </c>
      <c r="R2207" s="20" t="n">
        <v>12</v>
      </c>
      <c r="V2207" s="36">
        <f>MATCH(R2210,discounts!A:A)</f>
        <v/>
      </c>
      <c r="W2207" s="36">
        <f>ADDRESS(V2210,$F$7+1,,,"discounts")</f>
        <v/>
      </c>
      <c r="X2207" s="36">
        <f>ROUND(IF(ISNA(IF($F$7=0,0,INDIRECT(W2210))),0,IF($F$7=0,0,INDIRECT(W2210))),0)</f>
        <v/>
      </c>
    </row>
    <row r="2208">
      <c r="B2208" s="86" t="n"/>
      <c r="C2208" s="22" t="n">
        <v>33134</v>
      </c>
      <c r="E2208" s="22" t="inlineStr">
        <is>
          <t>Подвеска «Скифский грифон» (латунь)</t>
        </is>
      </c>
      <c r="F2208" s="105">
        <f>ROUNDUP(N2211-(N2211/100*X2211),0)</f>
        <v/>
      </c>
      <c r="H2208" s="22" t="inlineStr">
        <is>
          <t>Мастерская Алешиных</t>
        </is>
      </c>
      <c r="J2208" s="75" t="inlineStr">
        <is>
          <t>4627146593577</t>
        </is>
      </c>
      <c r="K2208" s="75" t="inlineStr">
        <is>
          <t>Атрибутика</t>
        </is>
      </c>
      <c r="L2208" s="22">
        <f>ROUND(100-(F2211/(M2211/100)),0)</f>
        <v/>
      </c>
      <c r="M2208" s="105" t="n">
        <v>350</v>
      </c>
      <c r="N2208" s="105" t="n">
        <v>305</v>
      </c>
      <c r="O2208" s="20" t="inlineStr">
        <is>
          <t>https://magic-kniga.ru/items/33134</t>
        </is>
      </c>
      <c r="Q2208" s="66" t="inlineStr">
        <is>
          <t>Мало</t>
        </is>
      </c>
      <c r="R2208" s="20" t="n">
        <v>12</v>
      </c>
      <c r="V2208" s="36">
        <f>MATCH(R2211,discounts!A:A)</f>
        <v/>
      </c>
      <c r="W2208" s="36">
        <f>ADDRESS(V2211,$F$7+1,,,"discounts")</f>
        <v/>
      </c>
      <c r="X2208" s="36">
        <f>ROUND(IF(ISNA(IF($F$7=0,0,INDIRECT(W2211))),0,IF($F$7=0,0,INDIRECT(W2211))),0)</f>
        <v/>
      </c>
    </row>
    <row r="2209">
      <c r="B2209" s="86" t="n"/>
      <c r="C2209" s="22" t="n">
        <v>33138</v>
      </c>
      <c r="E2209" s="22" t="inlineStr">
        <is>
          <t>Подвеска «Очаг» (посеребрение)</t>
        </is>
      </c>
      <c r="F2209" s="105">
        <f>ROUNDUP(N2212-(N2212/100*X2212),0)</f>
        <v/>
      </c>
      <c r="H2209" s="22" t="inlineStr">
        <is>
          <t>Мастерская Алешиных</t>
        </is>
      </c>
      <c r="J2209" s="75" t="inlineStr">
        <is>
          <t>4627146593645</t>
        </is>
      </c>
      <c r="K2209" s="75" t="inlineStr">
        <is>
          <t>Атрибутика</t>
        </is>
      </c>
      <c r="L2209" s="22">
        <f>ROUND(100-(F2212/(M2212/100)),0)</f>
        <v/>
      </c>
      <c r="M2209" s="105" t="n">
        <v>350</v>
      </c>
      <c r="N2209" s="105" t="n">
        <v>305</v>
      </c>
      <c r="O2209" s="20" t="inlineStr">
        <is>
          <t>https://magic-kniga.ru/items/33138</t>
        </is>
      </c>
      <c r="Q2209" s="66" t="inlineStr">
        <is>
          <t>Мало</t>
        </is>
      </c>
      <c r="R2209" s="20" t="n">
        <v>12</v>
      </c>
      <c r="V2209" s="36">
        <f>MATCH(R2212,discounts!A:A)</f>
        <v/>
      </c>
      <c r="W2209" s="36">
        <f>ADDRESS(V2212,$F$7+1,,,"discounts")</f>
        <v/>
      </c>
      <c r="X2209" s="36">
        <f>ROUND(IF(ISNA(IF($F$7=0,0,INDIRECT(W2212))),0,IF($F$7=0,0,INDIRECT(W2212))),0)</f>
        <v/>
      </c>
    </row>
    <row r="2210">
      <c r="B2210" s="86" t="n"/>
      <c r="C2210" s="22" t="n">
        <v>33172</v>
      </c>
      <c r="E2210" s="22" t="inlineStr">
        <is>
          <t>Подвеска «Ангел» (медь)</t>
        </is>
      </c>
      <c r="F2210" s="105">
        <f>ROUNDUP(N2213-(N2213/100*X2213),0)</f>
        <v/>
      </c>
      <c r="H2210" s="22" t="inlineStr">
        <is>
          <t>Мастерская Алешиных</t>
        </is>
      </c>
      <c r="J2210" s="75" t="inlineStr">
        <is>
          <t>4627146594079</t>
        </is>
      </c>
      <c r="K2210" s="75" t="inlineStr">
        <is>
          <t>Атрибутика</t>
        </is>
      </c>
      <c r="L2210" s="22">
        <f>ROUND(100-(F2213/(M2213/100)),0)</f>
        <v/>
      </c>
      <c r="M2210" s="105" t="n">
        <v>350</v>
      </c>
      <c r="N2210" s="105" t="n">
        <v>305</v>
      </c>
      <c r="O2210" s="20" t="inlineStr">
        <is>
          <t>https://magic-kniga.ru/items/33172</t>
        </is>
      </c>
      <c r="Q2210" s="66" t="inlineStr">
        <is>
          <t>Мало</t>
        </is>
      </c>
      <c r="R2210" s="20" t="n">
        <v>12</v>
      </c>
      <c r="V2210" s="36">
        <f>MATCH(R2213,discounts!A:A)</f>
        <v/>
      </c>
      <c r="W2210" s="36">
        <f>ADDRESS(V2213,$F$7+1,,,"discounts")</f>
        <v/>
      </c>
      <c r="X2210" s="36">
        <f>ROUND(IF(ISNA(IF($F$7=0,0,INDIRECT(W2213))),0,IF($F$7=0,0,INDIRECT(W2213))),0)</f>
        <v/>
      </c>
    </row>
    <row r="2211">
      <c r="B2211" s="86" t="n"/>
      <c r="C2211" s="22" t="n">
        <v>33177</v>
      </c>
      <c r="E2211" s="22" t="inlineStr">
        <is>
          <t>Подвеска двухсторонняя «Печати князей новгородских» (медь)</t>
        </is>
      </c>
      <c r="F2211" s="105">
        <f>ROUNDUP(N2214-(N2214/100*X2214),0)</f>
        <v/>
      </c>
      <c r="H2211" s="22" t="inlineStr">
        <is>
          <t>Мастерская Алешиных</t>
        </is>
      </c>
      <c r="J2211" s="75" t="inlineStr">
        <is>
          <t>4627146594130</t>
        </is>
      </c>
      <c r="K2211" s="75" t="inlineStr">
        <is>
          <t>Атрибутика</t>
        </is>
      </c>
      <c r="L2211" s="22">
        <f>ROUND(100-(F2214/(M2214/100)),0)</f>
        <v/>
      </c>
      <c r="M2211" s="105" t="n">
        <v>350</v>
      </c>
      <c r="N2211" s="105" t="n">
        <v>305</v>
      </c>
      <c r="O2211" s="20" t="inlineStr">
        <is>
          <t>https://magic-kniga.ru/items/33177</t>
        </is>
      </c>
      <c r="Q2211" s="66" t="inlineStr">
        <is>
          <t>Мало</t>
        </is>
      </c>
      <c r="R2211" s="20" t="n">
        <v>12</v>
      </c>
      <c r="V2211" s="36">
        <f>MATCH(R2214,discounts!A:A)</f>
        <v/>
      </c>
      <c r="W2211" s="36">
        <f>ADDRESS(V2214,$F$7+1,,,"discounts")</f>
        <v/>
      </c>
      <c r="X2211" s="36">
        <f>ROUND(IF(ISNA(IF($F$7=0,0,INDIRECT(W2214))),0,IF($F$7=0,0,INDIRECT(W2214))),0)</f>
        <v/>
      </c>
    </row>
    <row r="2212">
      <c r="B2212" s="86" t="n"/>
      <c r="C2212" s="22" t="n">
        <v>33200</v>
      </c>
      <c r="E2212" s="22" t="inlineStr">
        <is>
          <t>Подвеска литая «Алконост» (латунь)</t>
        </is>
      </c>
      <c r="F2212" s="105">
        <f>ROUNDUP(N2215-(N2215/100*X2215),0)</f>
        <v/>
      </c>
      <c r="H2212" s="22" t="inlineStr">
        <is>
          <t>Мастерская Алешиных</t>
        </is>
      </c>
      <c r="J2212" s="75" t="inlineStr">
        <is>
          <t>4627146594567</t>
        </is>
      </c>
      <c r="K2212" s="75" t="inlineStr">
        <is>
          <t>Атрибутика</t>
        </is>
      </c>
      <c r="L2212" s="22">
        <f>ROUND(100-(F2215/(M2215/100)),0)</f>
        <v/>
      </c>
      <c r="M2212" s="105" t="n">
        <v>350</v>
      </c>
      <c r="N2212" s="105" t="n">
        <v>305</v>
      </c>
      <c r="O2212" s="20" t="inlineStr">
        <is>
          <t>https://magic-kniga.ru/items/33200</t>
        </is>
      </c>
      <c r="Q2212" s="66" t="inlineStr">
        <is>
          <t>Мало</t>
        </is>
      </c>
      <c r="R2212" s="20" t="n">
        <v>12</v>
      </c>
      <c r="V2212" s="36">
        <f>MATCH(R2215,discounts!A:A)</f>
        <v/>
      </c>
      <c r="W2212" s="36">
        <f>ADDRESS(V2215,$F$7+1,,,"discounts")</f>
        <v/>
      </c>
      <c r="X2212" s="36">
        <f>ROUND(IF(ISNA(IF($F$7=0,0,INDIRECT(W2215))),0,IF($F$7=0,0,INDIRECT(W2215))),0)</f>
        <v/>
      </c>
    </row>
    <row r="2213">
      <c r="B2213" s="86" t="n"/>
      <c r="C2213" s="22" t="n">
        <v>33210</v>
      </c>
      <c r="E2213" s="22" t="inlineStr">
        <is>
          <t>Подвеска литая «Симарглы» (латунь)</t>
        </is>
      </c>
      <c r="F2213" s="105">
        <f>ROUNDUP(N2216-(N2216/100*X2216),0)</f>
        <v/>
      </c>
      <c r="H2213" s="22" t="inlineStr">
        <is>
          <t>Мастерская Алешиных</t>
        </is>
      </c>
      <c r="J2213" s="75" t="inlineStr">
        <is>
          <t>4627146594680</t>
        </is>
      </c>
      <c r="K2213" s="75" t="inlineStr">
        <is>
          <t>Атрибутика</t>
        </is>
      </c>
      <c r="L2213" s="22">
        <f>ROUND(100-(F2216/(M2216/100)),0)</f>
        <v/>
      </c>
      <c r="M2213" s="105" t="n">
        <v>350</v>
      </c>
      <c r="N2213" s="105" t="n">
        <v>305</v>
      </c>
      <c r="O2213" s="20" t="inlineStr">
        <is>
          <t>https://magic-kniga.ru/items/33210</t>
        </is>
      </c>
      <c r="Q2213" s="66" t="inlineStr">
        <is>
          <t>Мало</t>
        </is>
      </c>
      <c r="R2213" s="20" t="n">
        <v>12</v>
      </c>
      <c r="V2213" s="36">
        <f>MATCH(R2216,discounts!A:A)</f>
        <v/>
      </c>
      <c r="W2213" s="36">
        <f>ADDRESS(V2216,$F$7+1,,,"discounts")</f>
        <v/>
      </c>
      <c r="X2213" s="36">
        <f>ROUND(IF(ISNA(IF($F$7=0,0,INDIRECT(W2216))),0,IF($F$7=0,0,INDIRECT(W2216))),0)</f>
        <v/>
      </c>
    </row>
    <row r="2214">
      <c r="B2214" s="86" t="n"/>
      <c r="C2214" s="22" t="n">
        <v>33216</v>
      </c>
      <c r="E2214" s="22" t="inlineStr">
        <is>
          <t>Подвеска литая «Суздальский лев» (латунь)</t>
        </is>
      </c>
      <c r="F2214" s="105">
        <f>ROUNDUP(N2217-(N2217/100*X2217),0)</f>
        <v/>
      </c>
      <c r="H2214" s="22" t="inlineStr">
        <is>
          <t>Мастерская Алешиных</t>
        </is>
      </c>
      <c r="J2214" s="75" t="inlineStr">
        <is>
          <t>4627146594741</t>
        </is>
      </c>
      <c r="K2214" s="75" t="inlineStr">
        <is>
          <t>Атрибутика</t>
        </is>
      </c>
      <c r="L2214" s="22">
        <f>ROUND(100-(F2217/(M2217/100)),0)</f>
        <v/>
      </c>
      <c r="M2214" s="105" t="n">
        <v>350</v>
      </c>
      <c r="N2214" s="105" t="n">
        <v>305</v>
      </c>
      <c r="O2214" s="20" t="inlineStr">
        <is>
          <t>https://magic-kniga.ru/items/33216</t>
        </is>
      </c>
      <c r="Q2214" s="66" t="inlineStr">
        <is>
          <t>Мало</t>
        </is>
      </c>
      <c r="R2214" s="20" t="n">
        <v>12</v>
      </c>
      <c r="V2214" s="36">
        <f>MATCH(R2217,discounts!A:A)</f>
        <v/>
      </c>
      <c r="W2214" s="36">
        <f>ADDRESS(V2217,$F$7+1,,,"discounts")</f>
        <v/>
      </c>
      <c r="X2214" s="36">
        <f>ROUND(IF(ISNA(IF($F$7=0,0,INDIRECT(W2217))),0,IF($F$7=0,0,INDIRECT(W2217))),0)</f>
        <v/>
      </c>
    </row>
    <row r="2215">
      <c r="B2215" s="86" t="n"/>
      <c r="C2215" s="22" t="n">
        <v>33272</v>
      </c>
      <c r="E2215" s="22" t="inlineStr">
        <is>
          <t>Подвеска литая «Суздальская птица» (посеребрение)</t>
        </is>
      </c>
      <c r="F2215" s="105">
        <f>ROUNDUP(N2218-(N2218/100*X2218),0)</f>
        <v/>
      </c>
      <c r="H2215" s="22" t="inlineStr">
        <is>
          <t>Мастерская Алешиных</t>
        </is>
      </c>
      <c r="J2215" s="75" t="inlineStr">
        <is>
          <t>4627146594819</t>
        </is>
      </c>
      <c r="K2215" s="75" t="inlineStr">
        <is>
          <t>Атрибутика</t>
        </is>
      </c>
      <c r="L2215" s="22">
        <f>ROUND(100-(F2218/(M2218/100)),0)</f>
        <v/>
      </c>
      <c r="M2215" s="105" t="n">
        <v>1464</v>
      </c>
      <c r="N2215" s="105" t="n">
        <v>1274</v>
      </c>
      <c r="O2215" s="20" t="inlineStr">
        <is>
          <t>https://magic-kniga.ru/items/33272</t>
        </is>
      </c>
      <c r="Q2215" s="66" t="inlineStr">
        <is>
          <t>Мало</t>
        </is>
      </c>
      <c r="R2215" s="20" t="n">
        <v>12</v>
      </c>
      <c r="V2215" s="36">
        <f>MATCH(R2218,discounts!A:A)</f>
        <v/>
      </c>
      <c r="W2215" s="36">
        <f>ADDRESS(V2218,$F$7+1,,,"discounts")</f>
        <v/>
      </c>
      <c r="X2215" s="36">
        <f>ROUND(IF(ISNA(IF($F$7=0,0,INDIRECT(W2218))),0,IF($F$7=0,0,INDIRECT(W2218))),0)</f>
        <v/>
      </c>
    </row>
    <row r="2216">
      <c r="B2216" s="86" t="n"/>
      <c r="C2216" s="22" t="n">
        <v>33279</v>
      </c>
      <c r="E2216" s="22" t="inlineStr">
        <is>
          <t>Подвеска литая «Переплетенные собаки» (латунь)</t>
        </is>
      </c>
      <c r="F2216" s="105">
        <f>ROUNDUP(N2219-(N2219/100*X2219),0)</f>
        <v/>
      </c>
      <c r="H2216" s="22" t="inlineStr">
        <is>
          <t>Мастерская Алешиных</t>
        </is>
      </c>
      <c r="J2216" s="75" t="inlineStr">
        <is>
          <t>4627146594925</t>
        </is>
      </c>
      <c r="K2216" s="75" t="inlineStr">
        <is>
          <t>Атрибутика</t>
        </is>
      </c>
      <c r="L2216" s="22">
        <f>ROUND(100-(F2219/(M2219/100)),0)</f>
        <v/>
      </c>
      <c r="M2216" s="105" t="n">
        <v>419</v>
      </c>
      <c r="N2216" s="105" t="n">
        <v>365</v>
      </c>
      <c r="O2216" s="20" t="inlineStr">
        <is>
          <t>https://magic-kniga.ru/items/33279</t>
        </is>
      </c>
      <c r="Q2216" s="66" t="inlineStr">
        <is>
          <t>Мало</t>
        </is>
      </c>
      <c r="R2216" s="20" t="n">
        <v>12</v>
      </c>
      <c r="V2216" s="36">
        <f>MATCH(R2219,discounts!A:A)</f>
        <v/>
      </c>
      <c r="W2216" s="36">
        <f>ADDRESS(V2219,$F$7+1,,,"discounts")</f>
        <v/>
      </c>
      <c r="X2216" s="36">
        <f>ROUND(IF(ISNA(IF($F$7=0,0,INDIRECT(W2219))),0,IF($F$7=0,0,INDIRECT(W2219))),0)</f>
        <v/>
      </c>
    </row>
    <row r="2217">
      <c r="B2217" s="86" t="n"/>
      <c r="C2217" s="22" t="n">
        <v>33305</v>
      </c>
      <c r="E2217" s="22" t="inlineStr">
        <is>
          <t>Подвеска «Двуглавый грифон» (латунь)</t>
        </is>
      </c>
      <c r="F2217" s="105">
        <f>ROUNDUP(N2220-(N2220/100*X2220),0)</f>
        <v/>
      </c>
      <c r="H2217" s="22" t="inlineStr">
        <is>
          <t>Мастерская Алешиных</t>
        </is>
      </c>
      <c r="J2217" s="75" t="inlineStr">
        <is>
          <t>4627146595496</t>
        </is>
      </c>
      <c r="K2217" s="75" t="inlineStr">
        <is>
          <t>Атрибутика</t>
        </is>
      </c>
      <c r="L2217" s="22">
        <f>ROUND(100-(F2220/(M2220/100)),0)</f>
        <v/>
      </c>
      <c r="M2217" s="105" t="n">
        <v>355</v>
      </c>
      <c r="N2217" s="105" t="n">
        <v>309</v>
      </c>
      <c r="O2217" s="20" t="inlineStr">
        <is>
          <t>https://magic-kniga.ru/items/33305</t>
        </is>
      </c>
      <c r="Q2217" s="66" t="inlineStr">
        <is>
          <t>Мало</t>
        </is>
      </c>
      <c r="R2217" s="20" t="n">
        <v>12</v>
      </c>
      <c r="V2217" s="36">
        <f>MATCH(R2220,discounts!A:A)</f>
        <v/>
      </c>
      <c r="W2217" s="36">
        <f>ADDRESS(V2220,$F$7+1,,,"discounts")</f>
        <v/>
      </c>
      <c r="X2217" s="36">
        <f>ROUND(IF(ISNA(IF($F$7=0,0,INDIRECT(W2220))),0,IF($F$7=0,0,INDIRECT(W2220))),0)</f>
        <v/>
      </c>
    </row>
    <row r="2218">
      <c r="B2218" s="86" t="n"/>
      <c r="C2218" s="22" t="n">
        <v>33307</v>
      </c>
      <c r="E2218" s="22" t="inlineStr">
        <is>
          <t>Браслет «Кружево» (латунь)</t>
        </is>
      </c>
      <c r="F2218" s="105">
        <f>ROUNDUP(N2221-(N2221/100*X2221),0)</f>
        <v/>
      </c>
      <c r="H2218" s="22" t="inlineStr">
        <is>
          <t>Мастерская Алешиных</t>
        </is>
      </c>
      <c r="J2218" s="75" t="inlineStr">
        <is>
          <t>4627145804193</t>
        </is>
      </c>
      <c r="K2218" s="75" t="inlineStr">
        <is>
          <t>Атрибутика</t>
        </is>
      </c>
      <c r="L2218" s="22">
        <f>ROUND(100-(F2221/(M2221/100)),0)</f>
        <v/>
      </c>
      <c r="M2218" s="105" t="n">
        <v>355</v>
      </c>
      <c r="N2218" s="105" t="n">
        <v>309</v>
      </c>
      <c r="O2218" s="20" t="inlineStr">
        <is>
          <t>https://magic-kniga.ru/items/33307</t>
        </is>
      </c>
      <c r="Q2218" s="66" t="inlineStr">
        <is>
          <t>Мало</t>
        </is>
      </c>
      <c r="R2218" s="20" t="n">
        <v>12</v>
      </c>
      <c r="V2218" s="36">
        <f>MATCH(R2221,discounts!A:A)</f>
        <v/>
      </c>
      <c r="W2218" s="36">
        <f>ADDRESS(V2221,$F$7+1,,,"discounts")</f>
        <v/>
      </c>
      <c r="X2218" s="36">
        <f>ROUND(IF(ISNA(IF($F$7=0,0,INDIRECT(W2221))),0,IF($F$7=0,0,INDIRECT(W2221))),0)</f>
        <v/>
      </c>
    </row>
    <row r="2219">
      <c r="B2219" s="86" t="n"/>
      <c r="C2219" s="22" t="n">
        <v>33433</v>
      </c>
      <c r="E2219" s="22" t="inlineStr">
        <is>
          <t>Лунница Лана (латунь)</t>
        </is>
      </c>
      <c r="F2219" s="105">
        <f>ROUNDUP(N2222-(N2222/100*X2222),0)</f>
        <v/>
      </c>
      <c r="H2219" s="22" t="inlineStr">
        <is>
          <t>Мастерская Алешиных</t>
        </is>
      </c>
      <c r="J2219" s="75" t="inlineStr">
        <is>
          <t>4627146217275</t>
        </is>
      </c>
      <c r="K2219" s="75" t="inlineStr">
        <is>
          <t>Атрибутика</t>
        </is>
      </c>
      <c r="L2219" s="22">
        <f>ROUND(100-(F2222/(M2222/100)),0)</f>
        <v/>
      </c>
      <c r="M2219" s="105" t="n">
        <v>874</v>
      </c>
      <c r="N2219" s="105" t="n">
        <v>761</v>
      </c>
      <c r="O2219" s="20" t="inlineStr">
        <is>
          <t>https://magic-kniga.ru/items/33433</t>
        </is>
      </c>
      <c r="Q2219" s="66" t="inlineStr">
        <is>
          <t>Мало</t>
        </is>
      </c>
      <c r="R2219" s="20" t="n">
        <v>12</v>
      </c>
      <c r="V2219" s="36">
        <f>MATCH(R2222,discounts!A:A)</f>
        <v/>
      </c>
      <c r="W2219" s="36">
        <f>ADDRESS(V2222,$F$7+1,,,"discounts")</f>
        <v/>
      </c>
      <c r="X2219" s="36">
        <f>ROUND(IF(ISNA(IF($F$7=0,0,INDIRECT(W2222))),0,IF($F$7=0,0,INDIRECT(W2222))),0)</f>
        <v/>
      </c>
    </row>
    <row r="2220">
      <c r="B2220" s="86" t="n"/>
      <c r="C2220" s="22" t="n">
        <v>33530</v>
      </c>
      <c r="E2220" s="22" t="inlineStr">
        <is>
          <t>Подвеска «Парные кони» (посеребрение)</t>
        </is>
      </c>
      <c r="F2220" s="105">
        <f>ROUNDUP(N2223-(N2223/100*X2223),0)</f>
        <v/>
      </c>
      <c r="H2220" s="22" t="inlineStr">
        <is>
          <t>Мастерская Алешиных</t>
        </is>
      </c>
      <c r="J2220" s="75" t="inlineStr">
        <is>
          <t>4627146595687</t>
        </is>
      </c>
      <c r="K2220" s="75" t="inlineStr">
        <is>
          <t>Атрибутика</t>
        </is>
      </c>
      <c r="L2220" s="22">
        <f>ROUND(100-(F2223/(M2223/100)),0)</f>
        <v/>
      </c>
      <c r="M2220" s="105" t="n">
        <v>650</v>
      </c>
      <c r="N2220" s="105" t="n">
        <v>566</v>
      </c>
      <c r="O2220" s="20" t="inlineStr">
        <is>
          <t>https://magic-kniga.ru/items/33530</t>
        </is>
      </c>
      <c r="Q2220" s="66" t="inlineStr">
        <is>
          <t>Мало</t>
        </is>
      </c>
      <c r="R2220" s="20" t="n">
        <v>12</v>
      </c>
      <c r="V2220" s="36">
        <f>MATCH(R2223,discounts!A:A)</f>
        <v/>
      </c>
      <c r="W2220" s="36">
        <f>ADDRESS(V2223,$F$7+1,,,"discounts")</f>
        <v/>
      </c>
      <c r="X2220" s="36">
        <f>ROUND(IF(ISNA(IF($F$7=0,0,INDIRECT(W2223))),0,IF($F$7=0,0,INDIRECT(W2223))),0)</f>
        <v/>
      </c>
    </row>
    <row r="2221">
      <c r="B2221" s="86" t="n"/>
      <c r="C2221" s="22" t="n">
        <v>33543</v>
      </c>
      <c r="E2221" s="22" t="inlineStr">
        <is>
          <t>Подвеска «Ажурные парные коньки» (посеребрение)</t>
        </is>
      </c>
      <c r="F2221" s="105">
        <f>ROUNDUP(N2224-(N2224/100*X2224),0)</f>
        <v/>
      </c>
      <c r="H2221" s="22" t="inlineStr">
        <is>
          <t>Мастерская Алешиных</t>
        </is>
      </c>
      <c r="J2221" s="75" t="inlineStr">
        <is>
          <t>4627146596042</t>
        </is>
      </c>
      <c r="K2221" s="75" t="inlineStr">
        <is>
          <t>Атрибутика</t>
        </is>
      </c>
      <c r="L2221" s="22">
        <f>ROUND(100-(F2224/(M2224/100)),0)</f>
        <v/>
      </c>
      <c r="M2221" s="105" t="n">
        <v>650</v>
      </c>
      <c r="N2221" s="105" t="n">
        <v>566</v>
      </c>
      <c r="O2221" s="20" t="inlineStr">
        <is>
          <t>https://magic-kniga.ru/items/33543</t>
        </is>
      </c>
      <c r="Q2221" s="66" t="inlineStr">
        <is>
          <t>Мало</t>
        </is>
      </c>
      <c r="R2221" s="20" t="n">
        <v>12</v>
      </c>
      <c r="V2221" s="36">
        <f>MATCH(R2224,discounts!A:A)</f>
        <v/>
      </c>
      <c r="W2221" s="36">
        <f>ADDRESS(V2224,$F$7+1,,,"discounts")</f>
        <v/>
      </c>
      <c r="X2221" s="36">
        <f>ROUND(IF(ISNA(IF($F$7=0,0,INDIRECT(W2224))),0,IF($F$7=0,0,INDIRECT(W2224))),0)</f>
        <v/>
      </c>
    </row>
    <row r="2222">
      <c r="B2222" s="86" t="n"/>
      <c r="C2222" s="22" t="n">
        <v>33757</v>
      </c>
      <c r="E2222" s="22" t="inlineStr">
        <is>
          <t>Колт накладной «Могучий лев» (мельхиор)</t>
        </is>
      </c>
      <c r="F2222" s="105">
        <f>ROUNDUP(N2225-(N2225/100*X2225),0)</f>
        <v/>
      </c>
      <c r="H2222" s="22" t="inlineStr">
        <is>
          <t>Мастерская Алешиных</t>
        </is>
      </c>
      <c r="J2222" s="75" t="inlineStr">
        <is>
          <t>4627146214625</t>
        </is>
      </c>
      <c r="K2222" s="75" t="inlineStr">
        <is>
          <t>Атрибутика</t>
        </is>
      </c>
      <c r="L2222" s="22">
        <f>ROUND(100-(F2225/(M2225/100)),0)</f>
        <v/>
      </c>
      <c r="M2222" s="105" t="n">
        <v>428</v>
      </c>
      <c r="N2222" s="105" t="n">
        <v>373</v>
      </c>
      <c r="O2222" s="20" t="inlineStr">
        <is>
          <t>https://magic-kniga.ru/items/33757</t>
        </is>
      </c>
      <c r="Q2222" s="66" t="inlineStr">
        <is>
          <t>Мало</t>
        </is>
      </c>
      <c r="R2222" s="20" t="n">
        <v>12</v>
      </c>
      <c r="V2222" s="36">
        <f>MATCH(R2225,discounts!A:A)</f>
        <v/>
      </c>
      <c r="W2222" s="36">
        <f>ADDRESS(V2225,$F$7+1,,,"discounts")</f>
        <v/>
      </c>
      <c r="X2222" s="36">
        <f>ROUND(IF(ISNA(IF($F$7=0,0,INDIRECT(W2225))),0,IF($F$7=0,0,INDIRECT(W2225))),0)</f>
        <v/>
      </c>
    </row>
    <row r="2223">
      <c r="B2223" s="86" t="n"/>
      <c r="C2223" s="22" t="n">
        <v>33859</v>
      </c>
      <c r="E2223" s="22" t="inlineStr">
        <is>
          <t>Башадарская птица (посеребрение)</t>
        </is>
      </c>
      <c r="F2223" s="105">
        <f>ROUNDUP(N2226-(N2226/100*X2226),0)</f>
        <v/>
      </c>
      <c r="H2223" s="22" t="inlineStr">
        <is>
          <t>Мастерская Алешиных</t>
        </is>
      </c>
      <c r="J2223" s="75" t="inlineStr">
        <is>
          <t>4627146215530</t>
        </is>
      </c>
      <c r="K2223" s="75" t="inlineStr">
        <is>
          <t>Атрибутика</t>
        </is>
      </c>
      <c r="L2223" s="22">
        <f>ROUND(100-(F2226/(M2226/100)),0)</f>
        <v/>
      </c>
      <c r="M2223" s="105" t="n">
        <v>890</v>
      </c>
      <c r="N2223" s="105" t="n">
        <v>775</v>
      </c>
      <c r="O2223" s="20" t="inlineStr">
        <is>
          <t>https://magic-kniga.ru/items/33859</t>
        </is>
      </c>
      <c r="Q2223" s="66" t="inlineStr">
        <is>
          <t>Мало</t>
        </is>
      </c>
      <c r="R2223" s="20" t="n">
        <v>12</v>
      </c>
      <c r="V2223" s="36">
        <f>MATCH(R2226,discounts!A:A)</f>
        <v/>
      </c>
      <c r="W2223" s="36">
        <f>ADDRESS(V2226,$F$7+1,,,"discounts")</f>
        <v/>
      </c>
      <c r="X2223" s="36">
        <f>ROUND(IF(ISNA(IF($F$7=0,0,INDIRECT(W2226))),0,IF($F$7=0,0,INDIRECT(W2226))),0)</f>
        <v/>
      </c>
    </row>
    <row r="2224">
      <c r="B2224" s="86" t="n"/>
      <c r="C2224" s="22" t="n">
        <v>33957</v>
      </c>
      <c r="E2224" s="22" t="inlineStr">
        <is>
          <t>Подвеска «Параскева Пятница» (мельхиор)</t>
        </is>
      </c>
      <c r="F2224" s="105">
        <f>ROUNDUP(N2227-(N2227/100*X2227),0)</f>
        <v/>
      </c>
      <c r="H2224" s="22" t="inlineStr">
        <is>
          <t>Мастерская Алешиных</t>
        </is>
      </c>
      <c r="J2224" s="75" t="inlineStr">
        <is>
          <t>4627146219002</t>
        </is>
      </c>
      <c r="K2224" s="75" t="inlineStr">
        <is>
          <t>Атрибутика</t>
        </is>
      </c>
      <c r="L2224" s="22">
        <f>ROUND(100-(F2227/(M2227/100)),0)</f>
        <v/>
      </c>
      <c r="M2224" s="105" t="n">
        <v>1024</v>
      </c>
      <c r="N2224" s="105" t="n">
        <v>891</v>
      </c>
      <c r="O2224" s="20" t="inlineStr">
        <is>
          <t>https://magic-kniga.ru/items/33957</t>
        </is>
      </c>
      <c r="Q2224" s="66" t="inlineStr">
        <is>
          <t>Мало</t>
        </is>
      </c>
      <c r="R2224" s="20" t="n">
        <v>12</v>
      </c>
      <c r="V2224" s="36">
        <f>MATCH(R2227,discounts!A:A)</f>
        <v/>
      </c>
      <c r="W2224" s="36">
        <f>ADDRESS(V2227,$F$7+1,,,"discounts")</f>
        <v/>
      </c>
      <c r="X2224" s="36">
        <f>ROUND(IF(ISNA(IF($F$7=0,0,INDIRECT(W2227))),0,IF($F$7=0,0,INDIRECT(W2227))),0)</f>
        <v/>
      </c>
    </row>
    <row r="2225">
      <c r="B2225" s="86" t="n"/>
      <c r="C2225" s="22" t="n">
        <v>33964</v>
      </c>
      <c r="E2225" s="22" t="inlineStr">
        <is>
          <t>Подвеска «Георгий с копьем и мечом» (латунь)</t>
        </is>
      </c>
      <c r="F2225" s="105">
        <f>ROUNDUP(N2228-(N2228/100*X2228),0)</f>
        <v/>
      </c>
      <c r="H2225" s="22" t="inlineStr">
        <is>
          <t>Мастерская Алешиных</t>
        </is>
      </c>
      <c r="J2225" s="75" t="inlineStr">
        <is>
          <t>4627146219118</t>
        </is>
      </c>
      <c r="K2225" s="75" t="inlineStr">
        <is>
          <t>Атрибутика</t>
        </is>
      </c>
      <c r="L2225" s="22">
        <f>ROUND(100-(F2228/(M2228/100)),0)</f>
        <v/>
      </c>
      <c r="M2225" s="105" t="n">
        <v>1024</v>
      </c>
      <c r="N2225" s="105" t="n">
        <v>891</v>
      </c>
      <c r="O2225" s="20" t="inlineStr">
        <is>
          <t>https://magic-kniga.ru/items/33964</t>
        </is>
      </c>
      <c r="Q2225" s="66" t="inlineStr">
        <is>
          <t>Мало</t>
        </is>
      </c>
      <c r="R2225" s="20" t="n">
        <v>12</v>
      </c>
      <c r="V2225" s="36">
        <f>MATCH(R2228,discounts!A:A)</f>
        <v/>
      </c>
      <c r="W2225" s="36">
        <f>ADDRESS(V2228,$F$7+1,,,"discounts")</f>
        <v/>
      </c>
      <c r="X2225" s="36">
        <f>ROUND(IF(ISNA(IF($F$7=0,0,INDIRECT(W2228))),0,IF($F$7=0,0,INDIRECT(W2228))),0)</f>
        <v/>
      </c>
    </row>
    <row r="2226">
      <c r="B2226" s="86" t="n"/>
      <c r="C2226" s="22" t="n">
        <v>33980</v>
      </c>
      <c r="E2226" s="22" t="inlineStr">
        <is>
          <t>Подвеска «Самсон» (латунь)</t>
        </is>
      </c>
      <c r="F2226" s="105">
        <f>ROUNDUP(N2229-(N2229/100*X2229),0)</f>
        <v/>
      </c>
      <c r="H2226" s="22" t="inlineStr">
        <is>
          <t>Мастерская Алешиных</t>
        </is>
      </c>
      <c r="J2226" s="75" t="inlineStr">
        <is>
          <t>4627146219316</t>
        </is>
      </c>
      <c r="K2226" s="75" t="inlineStr">
        <is>
          <t>Атрибутика</t>
        </is>
      </c>
      <c r="L2226" s="22">
        <f>ROUND(100-(F2229/(M2229/100)),0)</f>
        <v/>
      </c>
      <c r="M2226" s="105" t="n">
        <v>1024</v>
      </c>
      <c r="N2226" s="105" t="n">
        <v>891</v>
      </c>
      <c r="O2226" s="20" t="inlineStr">
        <is>
          <t>https://magic-kniga.ru/items/33980</t>
        </is>
      </c>
      <c r="Q2226" s="66" t="inlineStr">
        <is>
          <t>Мало</t>
        </is>
      </c>
      <c r="R2226" s="20" t="n">
        <v>12</v>
      </c>
      <c r="V2226" s="36">
        <f>MATCH(R2229,discounts!A:A)</f>
        <v/>
      </c>
      <c r="W2226" s="36">
        <f>ADDRESS(V2229,$F$7+1,,,"discounts")</f>
        <v/>
      </c>
      <c r="X2226" s="36">
        <f>ROUND(IF(ISNA(IF($F$7=0,0,INDIRECT(W2229))),0,IF($F$7=0,0,INDIRECT(W2229))),0)</f>
        <v/>
      </c>
    </row>
    <row r="2227">
      <c r="B2227" s="86" t="n"/>
      <c r="C2227" s="22" t="n">
        <v>34012</v>
      </c>
      <c r="E2227" s="22" t="inlineStr">
        <is>
          <t>Шкатулка для Таро Русских Сказок</t>
        </is>
      </c>
      <c r="F2227" s="105">
        <f>ROUNDUP(N2230-(N2230/100*X2230),0)</f>
        <v/>
      </c>
      <c r="H2227" s="22" t="inlineStr">
        <is>
          <t>Magic-Kniga</t>
        </is>
      </c>
      <c r="J2227" s="75" t="inlineStr">
        <is>
          <t>2100000340125</t>
        </is>
      </c>
      <c r="K2227" s="75" t="inlineStr">
        <is>
          <t>Атрибутика</t>
        </is>
      </c>
      <c r="L2227" s="22">
        <f>ROUND(100-(F2230/(M2230/100)),0)</f>
        <v/>
      </c>
      <c r="M2227" s="105" t="n">
        <v>1035</v>
      </c>
      <c r="N2227" s="105" t="n">
        <v>901</v>
      </c>
      <c r="O2227" s="20" t="inlineStr">
        <is>
          <t>https://magic-kniga.ru/items/34012</t>
        </is>
      </c>
      <c r="Q2227" s="66" t="inlineStr">
        <is>
          <t>Мало</t>
        </is>
      </c>
      <c r="R2227" s="20" t="n">
        <v>1</v>
      </c>
      <c r="V2227" s="36">
        <f>MATCH(R2230,discounts!A:A)</f>
        <v/>
      </c>
      <c r="W2227" s="36">
        <f>ADDRESS(V2230,$F$7+1,,,"discounts")</f>
        <v/>
      </c>
      <c r="X2227" s="36">
        <f>ROUND(IF(ISNA(IF($F$7=0,0,INDIRECT(W2230))),0,IF($F$7=0,0,INDIRECT(W2230))),0)</f>
        <v/>
      </c>
    </row>
    <row r="2228">
      <c r="B2228" s="86" t="n"/>
      <c r="C2228" s="22" t="n">
        <v>34066</v>
      </c>
      <c r="E2228" s="22" t="inlineStr">
        <is>
          <t>Подвеска «Новгородская барма» (посеребрение)</t>
        </is>
      </c>
      <c r="F2228" s="105">
        <f>ROUNDUP(N2231-(N2231/100*X2231),0)</f>
        <v/>
      </c>
      <c r="H2228" s="22" t="inlineStr">
        <is>
          <t>Мастерская Алешиных</t>
        </is>
      </c>
      <c r="J2228" s="75" t="inlineStr">
        <is>
          <t>4627146219736</t>
        </is>
      </c>
      <c r="K2228" s="75" t="inlineStr">
        <is>
          <t>Атрибутика</t>
        </is>
      </c>
      <c r="L2228" s="22">
        <f>ROUND(100-(F2231/(M2231/100)),0)</f>
        <v/>
      </c>
      <c r="M2228" s="105" t="n">
        <v>1179</v>
      </c>
      <c r="N2228" s="105" t="n">
        <v>1026</v>
      </c>
      <c r="O2228" s="20" t="inlineStr">
        <is>
          <t>https://magic-kniga.ru/items/34066</t>
        </is>
      </c>
      <c r="Q2228" s="66" t="inlineStr">
        <is>
          <t>Мало</t>
        </is>
      </c>
      <c r="R2228" s="20" t="n">
        <v>12</v>
      </c>
      <c r="V2228" s="36">
        <f>MATCH(R2231,discounts!A:A)</f>
        <v/>
      </c>
      <c r="W2228" s="36">
        <f>ADDRESS(V2231,$F$7+1,,,"discounts")</f>
        <v/>
      </c>
      <c r="X2228" s="36">
        <f>ROUND(IF(ISNA(IF($F$7=0,0,INDIRECT(W2231))),0,IF($F$7=0,0,INDIRECT(W2231))),0)</f>
        <v/>
      </c>
    </row>
    <row r="2229">
      <c r="B2229" s="86" t="n"/>
      <c r="C2229" s="22" t="n">
        <v>34287</v>
      </c>
      <c r="E2229" s="22" t="inlineStr">
        <is>
          <t>Подвеска «Ярослав - князь русский» (медь)</t>
        </is>
      </c>
      <c r="F2229" s="105">
        <f>ROUNDUP(N2232-(N2232/100*X2232),0)</f>
        <v/>
      </c>
      <c r="H2229" s="22" t="inlineStr">
        <is>
          <t>Мастерская Алешиных</t>
        </is>
      </c>
      <c r="J2229" s="75" t="inlineStr">
        <is>
          <t>4627146590996</t>
        </is>
      </c>
      <c r="K2229" s="75" t="inlineStr">
        <is>
          <t>Атрибутика</t>
        </is>
      </c>
      <c r="L2229" s="22">
        <f>ROUND(100-(F2232/(M2232/100)),0)</f>
        <v/>
      </c>
      <c r="M2229" s="105" t="n">
        <v>312</v>
      </c>
      <c r="N2229" s="105" t="n">
        <v>272</v>
      </c>
      <c r="O2229" s="20" t="inlineStr">
        <is>
          <t>https://magic-kniga.ru/items/34287</t>
        </is>
      </c>
      <c r="Q2229" s="66" t="inlineStr">
        <is>
          <t>Мало</t>
        </is>
      </c>
      <c r="R2229" s="20" t="n">
        <v>12</v>
      </c>
      <c r="V2229" s="36">
        <f>MATCH(R2232,discounts!A:A)</f>
        <v/>
      </c>
      <c r="W2229" s="36">
        <f>ADDRESS(V2232,$F$7+1,,,"discounts")</f>
        <v/>
      </c>
      <c r="X2229" s="36">
        <f>ROUND(IF(ISNA(IF($F$7=0,0,INDIRECT(W2232))),0,IF($F$7=0,0,INDIRECT(W2232))),0)</f>
        <v/>
      </c>
    </row>
    <row r="2230">
      <c r="B2230" s="86" t="n"/>
      <c r="C2230" s="22" t="n">
        <v>34288</v>
      </c>
      <c r="E2230" s="22" t="inlineStr">
        <is>
          <t>Подвеска «Ярослав - князь русский» (латунь)</t>
        </is>
      </c>
      <c r="F2230" s="105">
        <f>ROUNDUP(N2233-(N2233/100*X2233),0)</f>
        <v/>
      </c>
      <c r="H2230" s="22" t="inlineStr">
        <is>
          <t>Мастерская Алешиных</t>
        </is>
      </c>
      <c r="J2230" s="75" t="inlineStr">
        <is>
          <t>4627146591009</t>
        </is>
      </c>
      <c r="K2230" s="75" t="inlineStr">
        <is>
          <t>Атрибутика</t>
        </is>
      </c>
      <c r="L2230" s="22">
        <f>ROUND(100-(F2233/(M2233/100)),0)</f>
        <v/>
      </c>
      <c r="M2230" s="105" t="n">
        <v>312</v>
      </c>
      <c r="N2230" s="105" t="n">
        <v>272</v>
      </c>
      <c r="O2230" s="20" t="inlineStr">
        <is>
          <t>https://magic-kniga.ru/items/34288</t>
        </is>
      </c>
      <c r="Q2230" s="66" t="inlineStr">
        <is>
          <t>Мало</t>
        </is>
      </c>
      <c r="R2230" s="20" t="n">
        <v>12</v>
      </c>
      <c r="V2230" s="36">
        <f>MATCH(R2233,discounts!A:A)</f>
        <v/>
      </c>
      <c r="W2230" s="36">
        <f>ADDRESS(V2233,$F$7+1,,,"discounts")</f>
        <v/>
      </c>
      <c r="X2230" s="36">
        <f>ROUND(IF(ISNA(IF($F$7=0,0,INDIRECT(W2233))),0,IF($F$7=0,0,INDIRECT(W2233))),0)</f>
        <v/>
      </c>
    </row>
    <row r="2231">
      <c r="B2231" s="86" t="n"/>
      <c r="C2231" s="22" t="n">
        <v>34290</v>
      </c>
      <c r="E2231" s="22" t="inlineStr">
        <is>
          <t>Подвеска «Ярослав - князь русский» (посеребрение)</t>
        </is>
      </c>
      <c r="F2231" s="105">
        <f>ROUNDUP(N2234-(N2234/100*X2234),0)</f>
        <v/>
      </c>
      <c r="H2231" s="22" t="inlineStr">
        <is>
          <t>Мастерская Алешиных</t>
        </is>
      </c>
      <c r="J2231" s="75" t="inlineStr">
        <is>
          <t>4627146591023</t>
        </is>
      </c>
      <c r="K2231" s="75" t="inlineStr">
        <is>
          <t>Атрибутика</t>
        </is>
      </c>
      <c r="L2231" s="22">
        <f>ROUND(100-(F2234/(M2234/100)),0)</f>
        <v/>
      </c>
      <c r="M2231" s="105" t="n">
        <v>312</v>
      </c>
      <c r="N2231" s="105" t="n">
        <v>272</v>
      </c>
      <c r="O2231" s="20" t="inlineStr">
        <is>
          <t>https://magic-kniga.ru/items/34290</t>
        </is>
      </c>
      <c r="Q2231" s="66" t="inlineStr">
        <is>
          <t>Мало</t>
        </is>
      </c>
      <c r="R2231" s="20" t="n">
        <v>12</v>
      </c>
      <c r="V2231" s="36">
        <f>MATCH(R2234,discounts!A:A)</f>
        <v/>
      </c>
      <c r="W2231" s="36">
        <f>ADDRESS(V2234,$F$7+1,,,"discounts")</f>
        <v/>
      </c>
      <c r="X2231" s="36">
        <f>ROUND(IF(ISNA(IF($F$7=0,0,INDIRECT(W2234))),0,IF($F$7=0,0,INDIRECT(W2234))),0)</f>
        <v/>
      </c>
    </row>
    <row r="2232">
      <c r="B2232" s="86" t="n"/>
      <c r="C2232" s="22" t="n">
        <v>34292</v>
      </c>
      <c r="E2232" s="22" t="inlineStr">
        <is>
          <t>Подвеска «Актовая печать Ярослава Мудрого» (латунь)</t>
        </is>
      </c>
      <c r="F2232" s="105">
        <f>ROUNDUP(N2235-(N2235/100*X2235),0)</f>
        <v/>
      </c>
      <c r="H2232" s="22" t="inlineStr">
        <is>
          <t>Мастерская Алешиных</t>
        </is>
      </c>
      <c r="J2232" s="75" t="inlineStr">
        <is>
          <t>4627146591047</t>
        </is>
      </c>
      <c r="K2232" s="75" t="inlineStr">
        <is>
          <t>Атрибутика</t>
        </is>
      </c>
      <c r="L2232" s="22">
        <f>ROUND(100-(F2235/(M2235/100)),0)</f>
        <v/>
      </c>
      <c r="M2232" s="105" t="n">
        <v>312</v>
      </c>
      <c r="N2232" s="105" t="n">
        <v>272</v>
      </c>
      <c r="O2232" s="20" t="inlineStr">
        <is>
          <t>https://magic-kniga.ru/items/34292</t>
        </is>
      </c>
      <c r="Q2232" s="66" t="inlineStr">
        <is>
          <t>Мало</t>
        </is>
      </c>
      <c r="R2232" s="20" t="n">
        <v>12</v>
      </c>
      <c r="V2232" s="36">
        <f>MATCH(R2235,discounts!A:A)</f>
        <v/>
      </c>
      <c r="W2232" s="36">
        <f>ADDRESS(V2235,$F$7+1,,,"discounts")</f>
        <v/>
      </c>
      <c r="X2232" s="36">
        <f>ROUND(IF(ISNA(IF($F$7=0,0,INDIRECT(W2235))),0,IF($F$7=0,0,INDIRECT(W2235))),0)</f>
        <v/>
      </c>
    </row>
    <row r="2233">
      <c r="B2233" s="86" t="n"/>
      <c r="C2233" s="22" t="n">
        <v>34293</v>
      </c>
      <c r="E2233" s="22" t="inlineStr">
        <is>
          <t>Подвеска «Актовая печать Ярослава Мудрого» (мельхиор)</t>
        </is>
      </c>
      <c r="F2233" s="105">
        <f>ROUNDUP(N2236-(N2236/100*X2236),0)</f>
        <v/>
      </c>
      <c r="H2233" s="22" t="inlineStr">
        <is>
          <t>Мастерская Алешиных</t>
        </is>
      </c>
      <c r="J2233" s="75" t="inlineStr">
        <is>
          <t>4627146591054</t>
        </is>
      </c>
      <c r="K2233" s="75" t="inlineStr">
        <is>
          <t>Атрибутика</t>
        </is>
      </c>
      <c r="L2233" s="22">
        <f>ROUND(100-(F2236/(M2236/100)),0)</f>
        <v/>
      </c>
      <c r="M2233" s="105" t="n">
        <v>312</v>
      </c>
      <c r="N2233" s="105" t="n">
        <v>272</v>
      </c>
      <c r="O2233" s="20" t="inlineStr">
        <is>
          <t>https://magic-kniga.ru/items/34293</t>
        </is>
      </c>
      <c r="Q2233" s="66" t="inlineStr">
        <is>
          <t>Мало</t>
        </is>
      </c>
      <c r="R2233" s="20" t="n">
        <v>12</v>
      </c>
      <c r="V2233" s="36">
        <f>MATCH(R2236,discounts!A:A)</f>
        <v/>
      </c>
      <c r="W2233" s="36">
        <f>ADDRESS(V2236,$F$7+1,,,"discounts")</f>
        <v/>
      </c>
      <c r="X2233" s="36">
        <f>ROUND(IF(ISNA(IF($F$7=0,0,INDIRECT(W2236))),0,IF($F$7=0,0,INDIRECT(W2236))),0)</f>
        <v/>
      </c>
    </row>
    <row r="2234">
      <c r="B2234" s="86" t="n"/>
      <c r="C2234" s="22" t="n">
        <v>34294</v>
      </c>
      <c r="E2234" s="22" t="inlineStr">
        <is>
          <t>Подвеска «Актовая печать Ярослава Мудрого» (посеребрение)</t>
        </is>
      </c>
      <c r="F2234" s="105">
        <f>ROUNDUP(N2237-(N2237/100*X2237),0)</f>
        <v/>
      </c>
      <c r="H2234" s="22" t="inlineStr">
        <is>
          <t>Мастерская Алешиных</t>
        </is>
      </c>
      <c r="J2234" s="75" t="inlineStr">
        <is>
          <t>4627146591061</t>
        </is>
      </c>
      <c r="K2234" s="75" t="inlineStr">
        <is>
          <t>Атрибутика</t>
        </is>
      </c>
      <c r="L2234" s="22">
        <f>ROUND(100-(F2237/(M2237/100)),0)</f>
        <v/>
      </c>
      <c r="M2234" s="105" t="n">
        <v>312</v>
      </c>
      <c r="N2234" s="105" t="n">
        <v>272</v>
      </c>
      <c r="O2234" s="20" t="inlineStr">
        <is>
          <t>https://magic-kniga.ru/items/34294</t>
        </is>
      </c>
      <c r="Q2234" s="66" t="inlineStr">
        <is>
          <t>Мало</t>
        </is>
      </c>
      <c r="R2234" s="20" t="n">
        <v>12</v>
      </c>
      <c r="V2234" s="36">
        <f>MATCH(R2237,discounts!A:A)</f>
        <v/>
      </c>
      <c r="W2234" s="36">
        <f>ADDRESS(V2237,$F$7+1,,,"discounts")</f>
        <v/>
      </c>
      <c r="X2234" s="36">
        <f>ROUND(IF(ISNA(IF($F$7=0,0,INDIRECT(W2237))),0,IF($F$7=0,0,INDIRECT(W2237))),0)</f>
        <v/>
      </c>
    </row>
    <row r="2235">
      <c r="B2235" s="86" t="n"/>
      <c r="C2235" s="22" t="n">
        <v>34301</v>
      </c>
      <c r="E2235" s="22" t="inlineStr">
        <is>
          <t>Подвеска «Печать князя с изображением св.Георгия» (мельхиор)</t>
        </is>
      </c>
      <c r="F2235" s="105">
        <f>ROUNDUP(N2238-(N2238/100*X2238),0)</f>
        <v/>
      </c>
      <c r="H2235" s="22" t="inlineStr">
        <is>
          <t>Мастерская Алешиных</t>
        </is>
      </c>
      <c r="J2235" s="75" t="inlineStr">
        <is>
          <t>4627146591139</t>
        </is>
      </c>
      <c r="K2235" s="75" t="inlineStr">
        <is>
          <t>Атрибутика</t>
        </is>
      </c>
      <c r="L2235" s="22">
        <f>ROUND(100-(F2238/(M2238/100)),0)</f>
        <v/>
      </c>
      <c r="M2235" s="105" t="n">
        <v>312</v>
      </c>
      <c r="N2235" s="105" t="n">
        <v>272</v>
      </c>
      <c r="O2235" s="20" t="inlineStr">
        <is>
          <t>https://magic-kniga.ru/items/34301</t>
        </is>
      </c>
      <c r="Q2235" s="66" t="inlineStr">
        <is>
          <t>Мало</t>
        </is>
      </c>
      <c r="R2235" s="20" t="n">
        <v>12</v>
      </c>
      <c r="V2235" s="36">
        <f>MATCH(R2238,discounts!A:A)</f>
        <v/>
      </c>
      <c r="W2235" s="36">
        <f>ADDRESS(V2238,$F$7+1,,,"discounts")</f>
        <v/>
      </c>
      <c r="X2235" s="36">
        <f>ROUND(IF(ISNA(IF($F$7=0,0,INDIRECT(W2238))),0,IF($F$7=0,0,INDIRECT(W2238))),0)</f>
        <v/>
      </c>
    </row>
    <row r="2236">
      <c r="B2236" s="86" t="n"/>
      <c r="C2236" s="22" t="n">
        <v>34302</v>
      </c>
      <c r="E2236" s="22" t="inlineStr">
        <is>
          <t>Подвеска «Печать князя с изображением св.Георгия» (посеребрение)</t>
        </is>
      </c>
      <c r="F2236" s="105">
        <f>ROUNDUP(N2239-(N2239/100*X2239),0)</f>
        <v/>
      </c>
      <c r="H2236" s="22" t="inlineStr">
        <is>
          <t>Мастерская Алешиных</t>
        </is>
      </c>
      <c r="J2236" s="75" t="inlineStr">
        <is>
          <t>4627146591146</t>
        </is>
      </c>
      <c r="K2236" s="75" t="inlineStr">
        <is>
          <t>Атрибутика</t>
        </is>
      </c>
      <c r="L2236" s="22">
        <f>ROUND(100-(F2239/(M2239/100)),0)</f>
        <v/>
      </c>
      <c r="M2236" s="105" t="n">
        <v>312</v>
      </c>
      <c r="N2236" s="105" t="n">
        <v>272</v>
      </c>
      <c r="O2236" s="20" t="inlineStr">
        <is>
          <t>https://magic-kniga.ru/items/34302</t>
        </is>
      </c>
      <c r="Q2236" s="66" t="inlineStr">
        <is>
          <t>Мало</t>
        </is>
      </c>
      <c r="R2236" s="20" t="n">
        <v>12</v>
      </c>
      <c r="V2236" s="36">
        <f>MATCH(R2239,discounts!A:A)</f>
        <v/>
      </c>
      <c r="W2236" s="36">
        <f>ADDRESS(V2239,$F$7+1,,,"discounts")</f>
        <v/>
      </c>
      <c r="X2236" s="36">
        <f>ROUND(IF(ISNA(IF($F$7=0,0,INDIRECT(W2239))),0,IF($F$7=0,0,INDIRECT(W2239))),0)</f>
        <v/>
      </c>
    </row>
    <row r="2237">
      <c r="B2237" s="86" t="n"/>
      <c r="C2237" s="22" t="n">
        <v>34313</v>
      </c>
      <c r="E2237" s="22" t="inlineStr">
        <is>
          <t>Подвеска «Умиление» (мельхиор)</t>
        </is>
      </c>
      <c r="F2237" s="105">
        <f>ROUNDUP(N2240-(N2240/100*X2240),0)</f>
        <v/>
      </c>
      <c r="H2237" s="22" t="inlineStr">
        <is>
          <t>Мастерская Алешиных</t>
        </is>
      </c>
      <c r="J2237" s="75" t="inlineStr">
        <is>
          <t>4627146591252</t>
        </is>
      </c>
      <c r="K2237" s="75" t="inlineStr">
        <is>
          <t>Атрибутика</t>
        </is>
      </c>
      <c r="L2237" s="22">
        <f>ROUND(100-(F2240/(M2240/100)),0)</f>
        <v/>
      </c>
      <c r="M2237" s="105" t="n">
        <v>312</v>
      </c>
      <c r="N2237" s="105" t="n">
        <v>272</v>
      </c>
      <c r="O2237" s="20" t="inlineStr">
        <is>
          <t>https://magic-kniga.ru/items/34313</t>
        </is>
      </c>
      <c r="Q2237" s="66" t="inlineStr">
        <is>
          <t>Мало</t>
        </is>
      </c>
      <c r="R2237" s="20" t="n">
        <v>12</v>
      </c>
      <c r="V2237" s="36">
        <f>MATCH(R2240,discounts!A:A)</f>
        <v/>
      </c>
      <c r="W2237" s="36">
        <f>ADDRESS(V2240,$F$7+1,,,"discounts")</f>
        <v/>
      </c>
      <c r="X2237" s="36">
        <f>ROUND(IF(ISNA(IF($F$7=0,0,INDIRECT(W2240))),0,IF($F$7=0,0,INDIRECT(W2240))),0)</f>
        <v/>
      </c>
    </row>
    <row r="2238">
      <c r="B2238" s="86" t="n"/>
      <c r="C2238" s="22" t="n">
        <v>34314</v>
      </c>
      <c r="E2238" s="22" t="inlineStr">
        <is>
          <t>Подвеска «Умиление» (посеребрение)</t>
        </is>
      </c>
      <c r="F2238" s="105">
        <f>ROUNDUP(N2241-(N2241/100*X2241),0)</f>
        <v/>
      </c>
      <c r="H2238" s="22" t="inlineStr">
        <is>
          <t>Мастерская Алешиных</t>
        </is>
      </c>
      <c r="J2238" s="75" t="inlineStr">
        <is>
          <t>4627146591269</t>
        </is>
      </c>
      <c r="K2238" s="75" t="inlineStr">
        <is>
          <t>Атрибутика</t>
        </is>
      </c>
      <c r="L2238" s="22">
        <f>ROUND(100-(F2241/(M2241/100)),0)</f>
        <v/>
      </c>
      <c r="M2238" s="105" t="n">
        <v>312</v>
      </c>
      <c r="N2238" s="105" t="n">
        <v>272</v>
      </c>
      <c r="O2238" s="20" t="inlineStr">
        <is>
          <t>https://magic-kniga.ru/items/34314</t>
        </is>
      </c>
      <c r="Q2238" s="66" t="inlineStr">
        <is>
          <t>Мало</t>
        </is>
      </c>
      <c r="R2238" s="20" t="n">
        <v>12</v>
      </c>
      <c r="V2238" s="36">
        <f>MATCH(R2241,discounts!A:A)</f>
        <v/>
      </c>
      <c r="W2238" s="36">
        <f>ADDRESS(V2241,$F$7+1,,,"discounts")</f>
        <v/>
      </c>
      <c r="X2238" s="36">
        <f>ROUND(IF(ISNA(IF($F$7=0,0,INDIRECT(W2241))),0,IF($F$7=0,0,INDIRECT(W2241))),0)</f>
        <v/>
      </c>
    </row>
    <row r="2239">
      <c r="B2239" s="86" t="n"/>
      <c r="C2239" s="22" t="n">
        <v>34328</v>
      </c>
      <c r="E2239" s="22" t="inlineStr">
        <is>
          <t>Алексеевская подвеска (латунь)</t>
        </is>
      </c>
      <c r="F2239" s="105">
        <f>ROUNDUP(N2242-(N2242/100*X2242),0)</f>
        <v/>
      </c>
      <c r="H2239" s="22" t="inlineStr">
        <is>
          <t>Мастерская Алешиных</t>
        </is>
      </c>
      <c r="J2239" s="75" t="inlineStr">
        <is>
          <t>4627146591405</t>
        </is>
      </c>
      <c r="K2239" s="75" t="inlineStr">
        <is>
          <t>Атрибутика</t>
        </is>
      </c>
      <c r="L2239" s="22">
        <f>ROUND(100-(F2242/(M2242/100)),0)</f>
        <v/>
      </c>
      <c r="M2239" s="105" t="n">
        <v>312</v>
      </c>
      <c r="N2239" s="105" t="n">
        <v>272</v>
      </c>
      <c r="O2239" s="20" t="inlineStr">
        <is>
          <t>https://magic-kniga.ru/items/34328</t>
        </is>
      </c>
      <c r="Q2239" s="66" t="inlineStr">
        <is>
          <t>Мало</t>
        </is>
      </c>
      <c r="R2239" s="20" t="n">
        <v>12</v>
      </c>
      <c r="V2239" s="36">
        <f>MATCH(R2242,discounts!A:A)</f>
        <v/>
      </c>
      <c r="W2239" s="36">
        <f>ADDRESS(V2242,$F$7+1,,,"discounts")</f>
        <v/>
      </c>
      <c r="X2239" s="36">
        <f>ROUND(IF(ISNA(IF($F$7=0,0,INDIRECT(W2242))),0,IF($F$7=0,0,INDIRECT(W2242))),0)</f>
        <v/>
      </c>
    </row>
    <row r="2240">
      <c r="B2240" s="86" t="n"/>
      <c r="C2240" s="22" t="n">
        <v>34407</v>
      </c>
      <c r="E2240" s="22" t="inlineStr">
        <is>
          <t>Подвеска новгородская «Сокол» (латунь)</t>
        </is>
      </c>
      <c r="F2240" s="105">
        <f>ROUNDUP(N2243-(N2243/100*X2243),0)</f>
        <v/>
      </c>
      <c r="H2240" s="22" t="inlineStr">
        <is>
          <t>Мастерская Алешиных</t>
        </is>
      </c>
      <c r="J2240" s="75" t="inlineStr">
        <is>
          <t>4627146591764</t>
        </is>
      </c>
      <c r="K2240" s="75" t="inlineStr">
        <is>
          <t>Атрибутика</t>
        </is>
      </c>
      <c r="L2240" s="22">
        <f>ROUND(100-(F2243/(M2243/100)),0)</f>
        <v/>
      </c>
      <c r="M2240" s="105" t="n">
        <v>1175</v>
      </c>
      <c r="N2240" s="105" t="n">
        <v>1023</v>
      </c>
      <c r="O2240" s="20" t="inlineStr">
        <is>
          <t>https://magic-kniga.ru/items/34407</t>
        </is>
      </c>
      <c r="Q2240" s="66" t="inlineStr">
        <is>
          <t>Мало</t>
        </is>
      </c>
      <c r="R2240" s="20" t="n">
        <v>12</v>
      </c>
      <c r="V2240" s="36">
        <f>MATCH(R2243,discounts!A:A)</f>
        <v/>
      </c>
      <c r="W2240" s="36">
        <f>ADDRESS(V2243,$F$7+1,,,"discounts")</f>
        <v/>
      </c>
      <c r="X2240" s="36">
        <f>ROUND(IF(ISNA(IF($F$7=0,0,INDIRECT(W2243))),0,IF($F$7=0,0,INDIRECT(W2243))),0)</f>
        <v/>
      </c>
    </row>
    <row r="2241">
      <c r="B2241" s="86" t="n"/>
      <c r="C2241" s="22" t="n">
        <v>34869</v>
      </c>
      <c r="E2241" s="22" t="inlineStr">
        <is>
          <t>Браслет «Порусья» комбинированный (латунь)</t>
        </is>
      </c>
      <c r="F2241" s="105">
        <f>ROUNDUP(N2244-(N2244/100*X2244),0)</f>
        <v/>
      </c>
      <c r="H2241" s="22" t="inlineStr">
        <is>
          <t>Мастерская Алешиных</t>
        </is>
      </c>
      <c r="J2241" s="75" t="inlineStr">
        <is>
          <t>4627145805527</t>
        </is>
      </c>
      <c r="K2241" s="75" t="inlineStr">
        <is>
          <t>Атрибутика</t>
        </is>
      </c>
      <c r="L2241" s="22">
        <f>ROUND(100-(F2244/(M2244/100)),0)</f>
        <v/>
      </c>
      <c r="M2241" s="105" t="n">
        <v>1792</v>
      </c>
      <c r="N2241" s="105" t="n">
        <v>1560</v>
      </c>
      <c r="O2241" s="20" t="inlineStr">
        <is>
          <t>https://magic-kniga.ru/items/34869</t>
        </is>
      </c>
      <c r="Q2241" s="66" t="inlineStr">
        <is>
          <t>Мало</t>
        </is>
      </c>
      <c r="R2241" s="20" t="n">
        <v>12</v>
      </c>
      <c r="V2241" s="36">
        <f>MATCH(R2244,discounts!A:A)</f>
        <v/>
      </c>
      <c r="W2241" s="36">
        <f>ADDRESS(V2244,$F$7+1,,,"discounts")</f>
        <v/>
      </c>
      <c r="X2241" s="36">
        <f>ROUND(IF(ISNA(IF($F$7=0,0,INDIRECT(W2244))),0,IF($F$7=0,0,INDIRECT(W2244))),0)</f>
        <v/>
      </c>
    </row>
    <row r="2242">
      <c r="B2242" s="86" t="n"/>
      <c r="C2242" s="22" t="n">
        <v>34870</v>
      </c>
      <c r="E2242" s="22" t="inlineStr">
        <is>
          <t>Браслет «Порусья» комбинированный (мельхиор)</t>
        </is>
      </c>
      <c r="F2242" s="105">
        <f>ROUNDUP(N2245-(N2245/100*X2245),0)</f>
        <v/>
      </c>
      <c r="H2242" s="22" t="inlineStr">
        <is>
          <t>Мастерская Алешиных</t>
        </is>
      </c>
      <c r="J2242" s="75" t="inlineStr">
        <is>
          <t>4627145805534</t>
        </is>
      </c>
      <c r="K2242" s="75" t="inlineStr">
        <is>
          <t>Атрибутика</t>
        </is>
      </c>
      <c r="L2242" s="22">
        <f>ROUND(100-(F2245/(M2245/100)),0)</f>
        <v/>
      </c>
      <c r="M2242" s="105" t="n">
        <v>1792</v>
      </c>
      <c r="N2242" s="105" t="n">
        <v>1560</v>
      </c>
      <c r="O2242" s="20" t="inlineStr">
        <is>
          <t>https://magic-kniga.ru/items/34870</t>
        </is>
      </c>
      <c r="Q2242" s="66" t="inlineStr">
        <is>
          <t>Мало</t>
        </is>
      </c>
      <c r="R2242" s="20" t="n">
        <v>12</v>
      </c>
      <c r="V2242" s="36">
        <f>MATCH(R2245,discounts!A:A)</f>
        <v/>
      </c>
      <c r="W2242" s="36">
        <f>ADDRESS(V2245,$F$7+1,,,"discounts")</f>
        <v/>
      </c>
      <c r="X2242" s="36">
        <f>ROUND(IF(ISNA(IF($F$7=0,0,INDIRECT(W2245))),0,IF($F$7=0,0,INDIRECT(W2245))),0)</f>
        <v/>
      </c>
    </row>
    <row r="2243">
      <c r="B2243" s="86" t="n"/>
      <c r="C2243" s="22" t="n">
        <v>34871</v>
      </c>
      <c r="E2243" s="22" t="inlineStr">
        <is>
          <t>Браслет «Вешний» комбинированный (латунь)</t>
        </is>
      </c>
      <c r="F2243" s="105">
        <f>ROUNDUP(N2246-(N2246/100*X2246),0)</f>
        <v/>
      </c>
      <c r="H2243" s="22" t="inlineStr">
        <is>
          <t>Мастерская Алешиных</t>
        </is>
      </c>
      <c r="J2243" s="75" t="inlineStr">
        <is>
          <t>4627145805541</t>
        </is>
      </c>
      <c r="K2243" s="75" t="inlineStr">
        <is>
          <t>Атрибутика</t>
        </is>
      </c>
      <c r="L2243" s="22">
        <f>ROUND(100-(F2246/(M2246/100)),0)</f>
        <v/>
      </c>
      <c r="M2243" s="105" t="n">
        <v>1792</v>
      </c>
      <c r="N2243" s="105" t="n">
        <v>1560</v>
      </c>
      <c r="O2243" s="20" t="inlineStr">
        <is>
          <t>https://magic-kniga.ru/items/34871</t>
        </is>
      </c>
      <c r="Q2243" s="66" t="inlineStr">
        <is>
          <t>Мало</t>
        </is>
      </c>
      <c r="R2243" s="20" t="n">
        <v>12</v>
      </c>
      <c r="V2243" s="36">
        <f>MATCH(R2246,discounts!A:A)</f>
        <v/>
      </c>
      <c r="W2243" s="36">
        <f>ADDRESS(V2246,$F$7+1,,,"discounts")</f>
        <v/>
      </c>
      <c r="X2243" s="36">
        <f>ROUND(IF(ISNA(IF($F$7=0,0,INDIRECT(W2246))),0,IF($F$7=0,0,INDIRECT(W2246))),0)</f>
        <v/>
      </c>
    </row>
    <row r="2244">
      <c r="B2244" s="86" t="n"/>
      <c r="C2244" s="22" t="n">
        <v>34947</v>
      </c>
      <c r="E2244" s="22" t="inlineStr">
        <is>
          <t>Болоховский русальный браслет комбинированный (латунь)</t>
        </is>
      </c>
      <c r="F2244" s="105">
        <f>ROUNDUP(N2247-(N2247/100*X2247),0)</f>
        <v/>
      </c>
      <c r="H2244" s="22" t="inlineStr">
        <is>
          <t>Мастерская Алешиных</t>
        </is>
      </c>
      <c r="J2244" s="75" t="inlineStr">
        <is>
          <t>4627145805800</t>
        </is>
      </c>
      <c r="K2244" s="75" t="inlineStr">
        <is>
          <t>Атрибутика</t>
        </is>
      </c>
      <c r="L2244" s="22">
        <f>ROUND(100-(F2247/(M2247/100)),0)</f>
        <v/>
      </c>
      <c r="M2244" s="105" t="n">
        <v>2199</v>
      </c>
      <c r="N2244" s="105" t="n">
        <v>1914</v>
      </c>
      <c r="O2244" s="20" t="inlineStr">
        <is>
          <t>https://magic-kniga.ru/items/34947</t>
        </is>
      </c>
      <c r="Q2244" s="66" t="inlineStr">
        <is>
          <t>Мало</t>
        </is>
      </c>
      <c r="R2244" s="20" t="n">
        <v>12</v>
      </c>
      <c r="V2244" s="36">
        <f>MATCH(R2247,discounts!A:A)</f>
        <v/>
      </c>
      <c r="W2244" s="36">
        <f>ADDRESS(V2247,$F$7+1,,,"discounts")</f>
        <v/>
      </c>
      <c r="X2244" s="36">
        <f>ROUND(IF(ISNA(IF($F$7=0,0,INDIRECT(W2247))),0,IF($F$7=0,0,INDIRECT(W2247))),0)</f>
        <v/>
      </c>
    </row>
    <row r="2245">
      <c r="B2245" s="86" t="n"/>
      <c r="C2245" s="22" t="n">
        <v>35067</v>
      </c>
      <c r="E2245" s="22" t="inlineStr">
        <is>
          <t>Людогощенский браслет (латунь)</t>
        </is>
      </c>
      <c r="F2245" s="105">
        <f>ROUNDUP(N2248-(N2248/100*X2248),0)</f>
        <v/>
      </c>
      <c r="H2245" s="22" t="inlineStr">
        <is>
          <t>Мастерская Алешиных</t>
        </is>
      </c>
      <c r="J2245" s="75" t="inlineStr">
        <is>
          <t>4627145802533</t>
        </is>
      </c>
      <c r="K2245" s="75" t="inlineStr">
        <is>
          <t>Атрибутика</t>
        </is>
      </c>
      <c r="L2245" s="22">
        <f>ROUND(100-(F2248/(M2248/100)),0)</f>
        <v/>
      </c>
      <c r="M2245" s="105" t="n">
        <v>228</v>
      </c>
      <c r="N2245" s="105" t="n">
        <v>199</v>
      </c>
      <c r="O2245" s="20" t="inlineStr">
        <is>
          <t>https://magic-kniga.ru/items/35067</t>
        </is>
      </c>
      <c r="Q2245" s="66" t="inlineStr">
        <is>
          <t>Мало</t>
        </is>
      </c>
      <c r="R2245" s="20" t="n">
        <v>12</v>
      </c>
      <c r="V2245" s="36">
        <f>MATCH(R2248,discounts!A:A)</f>
        <v/>
      </c>
      <c r="W2245" s="36">
        <f>ADDRESS(V2248,$F$7+1,,,"discounts")</f>
        <v/>
      </c>
      <c r="X2245" s="36">
        <f>ROUND(IF(ISNA(IF($F$7=0,0,INDIRECT(W2248))),0,IF($F$7=0,0,INDIRECT(W2248))),0)</f>
        <v/>
      </c>
    </row>
    <row r="2246">
      <c r="B2246" s="86" t="n"/>
      <c r="C2246" s="22" t="n">
        <v>35632</v>
      </c>
      <c r="E2246" s="22" t="inlineStr">
        <is>
          <t>Тарелка с птицей. Серия «Актовые печати Древней Руси X-XV вв.» D 145 мм (медь)</t>
        </is>
      </c>
      <c r="F2246" s="105">
        <f>ROUNDUP(N2249-(N2249/100*X2249),0)</f>
        <v/>
      </c>
      <c r="H2246" s="22" t="inlineStr">
        <is>
          <t>Мастерская Алешиных</t>
        </is>
      </c>
      <c r="J2246" s="75" t="inlineStr">
        <is>
          <t>4627146732648</t>
        </is>
      </c>
      <c r="K2246" s="75" t="inlineStr">
        <is>
          <t>Атрибутика</t>
        </is>
      </c>
      <c r="L2246" s="22">
        <f>ROUND(100-(F2249/(M2249/100)),0)</f>
        <v/>
      </c>
      <c r="M2246" s="105" t="n">
        <v>3367</v>
      </c>
      <c r="N2246" s="105" t="n">
        <v>2930</v>
      </c>
      <c r="O2246" s="20" t="inlineStr">
        <is>
          <t>https://magic-kniga.ru/items/35632</t>
        </is>
      </c>
      <c r="Q2246" s="66" t="inlineStr">
        <is>
          <t>Мало</t>
        </is>
      </c>
      <c r="R2246" s="20" t="n">
        <v>11</v>
      </c>
      <c r="V2246" s="36">
        <f>MATCH(R2249,discounts!A:A)</f>
        <v/>
      </c>
      <c r="W2246" s="36">
        <f>ADDRESS(V2249,$F$7+1,,,"discounts")</f>
        <v/>
      </c>
      <c r="X2246" s="36">
        <f>ROUND(IF(ISNA(IF($F$7=0,0,INDIRECT(W2249))),0,IF($F$7=0,0,INDIRECT(W2249))),0)</f>
        <v/>
      </c>
    </row>
    <row r="2247">
      <c r="B2247" s="86" t="n"/>
      <c r="C2247" s="22" t="n">
        <v>35635</v>
      </c>
      <c r="E2247" s="22" t="inlineStr">
        <is>
          <t>Тарелка с воином. D 145 мм. Глянцевая (медь)</t>
        </is>
      </c>
      <c r="F2247" s="105">
        <f>ROUNDUP(N2250-(N2250/100*X2250),0)</f>
        <v/>
      </c>
      <c r="H2247" s="22" t="inlineStr">
        <is>
          <t>Мастерская Алешиных</t>
        </is>
      </c>
      <c r="J2247" s="75" t="inlineStr">
        <is>
          <t>4627146732679</t>
        </is>
      </c>
      <c r="K2247" s="75" t="inlineStr">
        <is>
          <t>Атрибутика</t>
        </is>
      </c>
      <c r="L2247" s="22">
        <f>ROUND(100-(F2250/(M2250/100)),0)</f>
        <v/>
      </c>
      <c r="M2247" s="105" t="n">
        <v>3367</v>
      </c>
      <c r="N2247" s="105" t="n">
        <v>2930</v>
      </c>
      <c r="O2247" s="20" t="inlineStr">
        <is>
          <t>https://magic-kniga.ru/items/35635</t>
        </is>
      </c>
      <c r="Q2247" s="66" t="inlineStr">
        <is>
          <t>Мало</t>
        </is>
      </c>
      <c r="R2247" s="20" t="n">
        <v>12</v>
      </c>
      <c r="V2247" s="36">
        <f>MATCH(R2250,discounts!A:A)</f>
        <v/>
      </c>
      <c r="W2247" s="36">
        <f>ADDRESS(V2250,$F$7+1,,,"discounts")</f>
        <v/>
      </c>
      <c r="X2247" s="36">
        <f>ROUND(IF(ISNA(IF($F$7=0,0,INDIRECT(W2250))),0,IF($F$7=0,0,INDIRECT(W2250))),0)</f>
        <v/>
      </c>
    </row>
    <row r="2248">
      <c r="B2248" s="86" t="n"/>
      <c r="C2248" s="22" t="n">
        <v>35643</v>
      </c>
      <c r="E2248" s="22" t="inlineStr">
        <is>
          <t>Тарелка «Суздальская птица» D 145 мм (медь)</t>
        </is>
      </c>
      <c r="F2248" s="105">
        <f>ROUNDUP(N2251-(N2251/100*X2251),0)</f>
        <v/>
      </c>
      <c r="H2248" s="22" t="inlineStr">
        <is>
          <t>Мастерская Алешиных</t>
        </is>
      </c>
      <c r="J2248" s="75" t="inlineStr">
        <is>
          <t>4627146732761</t>
        </is>
      </c>
      <c r="K2248" s="75" t="inlineStr">
        <is>
          <t>Атрибутика</t>
        </is>
      </c>
      <c r="L2248" s="22">
        <f>ROUND(100-(F2251/(M2251/100)),0)</f>
        <v/>
      </c>
      <c r="M2248" s="105" t="n">
        <v>3367</v>
      </c>
      <c r="N2248" s="105" t="n">
        <v>2930</v>
      </c>
      <c r="O2248" s="20" t="inlineStr">
        <is>
          <t>https://magic-kniga.ru/items/35643</t>
        </is>
      </c>
      <c r="Q2248" s="66" t="inlineStr">
        <is>
          <t>Мало</t>
        </is>
      </c>
      <c r="R2248" s="20" t="n">
        <v>11</v>
      </c>
      <c r="V2248" s="36">
        <f>MATCH(R2251,discounts!A:A)</f>
        <v/>
      </c>
      <c r="W2248" s="36">
        <f>ADDRESS(V2251,$F$7+1,,,"discounts")</f>
        <v/>
      </c>
      <c r="X2248" s="36">
        <f>ROUND(IF(ISNA(IF($F$7=0,0,INDIRECT(W2251))),0,IF($F$7=0,0,INDIRECT(W2251))),0)</f>
        <v/>
      </c>
    </row>
    <row r="2249">
      <c r="B2249" s="86" t="n"/>
      <c r="C2249" s="22" t="n">
        <v>35728</v>
      </c>
      <c r="E2249" s="22" t="inlineStr">
        <is>
          <t>Браслет «Вешний» (посеребрение)</t>
        </is>
      </c>
      <c r="F2249" s="105">
        <f>ROUNDUP(N2252-(N2252/100*X2252),0)</f>
        <v/>
      </c>
      <c r="H2249" s="22" t="inlineStr">
        <is>
          <t>Мастерская Алешиных</t>
        </is>
      </c>
      <c r="J2249" s="75" t="inlineStr">
        <is>
          <t>4627145804513</t>
        </is>
      </c>
      <c r="K2249" s="75" t="inlineStr">
        <is>
          <t>Атрибутика</t>
        </is>
      </c>
      <c r="L2249" s="22">
        <f>ROUND(100-(F2252/(M2252/100)),0)</f>
        <v/>
      </c>
      <c r="M2249" s="105" t="n">
        <v>772</v>
      </c>
      <c r="N2249" s="105" t="n">
        <v>672</v>
      </c>
      <c r="O2249" s="20" t="inlineStr">
        <is>
          <t>https://magic-kniga.ru/items/35728</t>
        </is>
      </c>
      <c r="Q2249" s="66" t="inlineStr">
        <is>
          <t>Мало</t>
        </is>
      </c>
      <c r="R2249" s="20" t="n">
        <v>12</v>
      </c>
      <c r="V2249" s="36">
        <f>MATCH(R2252,discounts!A:A)</f>
        <v/>
      </c>
      <c r="W2249" s="36">
        <f>ADDRESS(V2252,$F$7+1,,,"discounts")</f>
        <v/>
      </c>
      <c r="X2249" s="36">
        <f>ROUND(IF(ISNA(IF($F$7=0,0,INDIRECT(W2252))),0,IF($F$7=0,0,INDIRECT(W2252))),0)</f>
        <v/>
      </c>
    </row>
    <row r="2250">
      <c r="B2250" s="86" t="n"/>
      <c r="C2250" s="22" t="n">
        <v>35940</v>
      </c>
      <c r="E2250" s="22" t="inlineStr">
        <is>
          <t>Браслет «Кельтские переплетенные собаки» (мельхиор)</t>
        </is>
      </c>
      <c r="F2250" s="105">
        <f>ROUNDUP(N2253-(N2253/100*X2253),0)</f>
        <v/>
      </c>
      <c r="H2250" s="22" t="inlineStr">
        <is>
          <t>Мастерская Алешиных</t>
        </is>
      </c>
      <c r="J2250" s="75" t="inlineStr">
        <is>
          <t>4627145806067</t>
        </is>
      </c>
      <c r="K2250" s="75" t="inlineStr">
        <is>
          <t>Атрибутика</t>
        </is>
      </c>
      <c r="L2250" s="22">
        <f>ROUND(100-(F2253/(M2253/100)),0)</f>
        <v/>
      </c>
      <c r="M2250" s="105" t="n">
        <v>471</v>
      </c>
      <c r="N2250" s="105" t="n">
        <v>410</v>
      </c>
      <c r="O2250" s="20" t="inlineStr">
        <is>
          <t>https://magic-kniga.ru/items/35940</t>
        </is>
      </c>
      <c r="Q2250" s="66" t="inlineStr">
        <is>
          <t>Мало</t>
        </is>
      </c>
      <c r="R2250" s="20" t="n">
        <v>12</v>
      </c>
      <c r="V2250" s="36">
        <f>MATCH(R2253,discounts!A:A)</f>
        <v/>
      </c>
      <c r="W2250" s="36">
        <f>ADDRESS(V2253,$F$7+1,,,"discounts")</f>
        <v/>
      </c>
      <c r="X2250" s="36">
        <f>ROUND(IF(ISNA(IF($F$7=0,0,INDIRECT(W2253))),0,IF($F$7=0,0,INDIRECT(W2253))),0)</f>
        <v/>
      </c>
    </row>
    <row r="2251">
      <c r="B2251" s="86" t="n"/>
      <c r="C2251" s="22" t="n">
        <v>31754</v>
      </c>
      <c r="E2251" s="22" t="inlineStr">
        <is>
          <t>Руническая Волшебная пуговица Сила</t>
        </is>
      </c>
      <c r="F2251" s="105">
        <f>ROUNDUP(N2254-(N2254/100*X2254),0)</f>
        <v/>
      </c>
      <c r="H2251" s="22" t="inlineStr">
        <is>
          <t>АртСимвол</t>
        </is>
      </c>
      <c r="J2251" s="75" t="inlineStr">
        <is>
          <t>2100000317547</t>
        </is>
      </c>
      <c r="K2251" s="75" t="inlineStr">
        <is>
          <t>Атрибутика</t>
        </is>
      </c>
      <c r="L2251" s="22">
        <f>ROUND(100-(F2254/(M2254/100)),0)</f>
        <v/>
      </c>
      <c r="M2251" s="105" t="n">
        <v>1362</v>
      </c>
      <c r="N2251" s="105" t="n">
        <v>1185</v>
      </c>
      <c r="O2251" s="20" t="inlineStr">
        <is>
          <t>https://magic-kniga.ru/items/31754</t>
        </is>
      </c>
      <c r="Q2251" s="66" t="inlineStr">
        <is>
          <t>Мало</t>
        </is>
      </c>
      <c r="R2251" s="20" t="n">
        <v>7</v>
      </c>
      <c r="V2251" s="36">
        <f>MATCH(R2254,discounts!A:A)</f>
        <v/>
      </c>
      <c r="W2251" s="36">
        <f>ADDRESS(V2254,$F$7+1,,,"discounts")</f>
        <v/>
      </c>
      <c r="X2251" s="36">
        <f>ROUND(IF(ISNA(IF($F$7=0,0,INDIRECT(W2254))),0,IF($F$7=0,0,INDIRECT(W2254))),0)</f>
        <v/>
      </c>
    </row>
    <row r="2252" ht="15" customHeight="1">
      <c r="B2252" s="88" t="inlineStr">
        <is>
          <t>Викка</t>
        </is>
      </c>
    </row>
    <row r="2253">
      <c r="B2253" s="86" t="n"/>
      <c r="C2253" s="22" t="n">
        <v>36007</v>
      </c>
      <c r="E2253" s="22" t="inlineStr">
        <is>
          <t>Алтарный круг Колесо Гекаты</t>
        </is>
      </c>
      <c r="F2253" s="105">
        <f>ROUNDUP(N2256-(N2256/100*X2256),0)</f>
        <v/>
      </c>
      <c r="H2253" s="22" t="inlineStr">
        <is>
          <t>Magic-Kniga</t>
        </is>
      </c>
      <c r="J2253" s="75" t="inlineStr">
        <is>
          <t>2100000360079</t>
        </is>
      </c>
      <c r="K2253" s="75" t="inlineStr">
        <is>
          <t>Атрибутика</t>
        </is>
      </c>
      <c r="L2253" s="22">
        <f>ROUND(100-(F2256/(M2256/100)),0)</f>
        <v/>
      </c>
      <c r="M2253" s="105" t="n">
        <v>666</v>
      </c>
      <c r="N2253" s="105" t="n">
        <v>580</v>
      </c>
      <c r="O2253" s="20" t="inlineStr">
        <is>
          <t>https://magic-kniga.ru/items/36007</t>
        </is>
      </c>
      <c r="Q2253" s="66" t="inlineStr">
        <is>
          <t>Мало</t>
        </is>
      </c>
      <c r="R2253" s="20" t="n">
        <v>1</v>
      </c>
      <c r="V2253" s="36">
        <f>MATCH(R2256,discounts!A:A)</f>
        <v/>
      </c>
      <c r="W2253" s="36">
        <f>ADDRESS(V2256,$F$7+1,,,"discounts")</f>
        <v/>
      </c>
      <c r="X2253" s="36">
        <f>ROUND(_xlfn.SINGLE(IF(ISNA(_xlfn.SINGLE(IF($F$7=0,0,INDIRECT(W2256)))),0,IF($F$7=0,0,INDIRECT(W2256)))),0)</f>
        <v/>
      </c>
    </row>
    <row r="2254">
      <c r="B2254" s="86" t="n"/>
      <c r="C2254" s="22" t="n">
        <v>36201</v>
      </c>
      <c r="E2254" s="22" t="inlineStr">
        <is>
          <t>Компас 6 см</t>
        </is>
      </c>
      <c r="F2254" s="105">
        <f>ROUNDUP(N2257-(N2257/100*X2257),0)</f>
        <v/>
      </c>
      <c r="H2254" s="22" t="inlineStr">
        <is>
          <t>Китай</t>
        </is>
      </c>
      <c r="J2254" s="75" t="inlineStr">
        <is>
          <t>2100000362011</t>
        </is>
      </c>
      <c r="K2254" s="75" t="inlineStr">
        <is>
          <t>Атрибутика</t>
        </is>
      </c>
      <c r="L2254" s="22">
        <f>ROUND(100-(F2257/(M2257/100)),0)</f>
        <v/>
      </c>
      <c r="M2254" s="105" t="n">
        <v>30</v>
      </c>
      <c r="N2254" s="105" t="n">
        <v>27</v>
      </c>
      <c r="O2254" s="20" t="inlineStr">
        <is>
          <t>https://magic-kniga.ru/items/36201</t>
        </is>
      </c>
      <c r="Q2254" s="66" t="inlineStr">
        <is>
          <t>Мало</t>
        </is>
      </c>
      <c r="R2254" s="20" t="n">
        <v>13</v>
      </c>
      <c r="V2254" s="36">
        <f>MATCH(R2257,discounts!A:A)</f>
        <v/>
      </c>
      <c r="W2254" s="36">
        <f>ADDRESS(V2257,$F$7+1,,,"discounts")</f>
        <v/>
      </c>
      <c r="X2254" s="36">
        <f>ROUND(_xlfn.SINGLE(IF(ISNA(_xlfn.SINGLE(IF($F$7=0,0,INDIRECT(W2257)))),0,IF($F$7=0,0,INDIRECT(W2257)))),0)</f>
        <v/>
      </c>
    </row>
    <row r="2255">
      <c r="B2255" s="86" t="n"/>
      <c r="C2255" s="22" t="n">
        <v>38600</v>
      </c>
      <c r="E2255" s="22" t="inlineStr">
        <is>
          <t>Магический календарь «Колесо года»</t>
        </is>
      </c>
      <c r="F2255" s="105">
        <f>ROUNDUP(N2258-(N2258/100*X2258),0)</f>
        <v/>
      </c>
      <c r="H2255" s="22" t="inlineStr">
        <is>
          <t>Magic-Kniga</t>
        </is>
      </c>
      <c r="J2255" s="75" t="inlineStr">
        <is>
          <t>1600000796270</t>
        </is>
      </c>
      <c r="K2255" s="75" t="inlineStr">
        <is>
          <t>Атрибутика</t>
        </is>
      </c>
      <c r="L2255" s="22">
        <f>ROUND(100-(F2258/(M2258/100)),0)</f>
        <v/>
      </c>
      <c r="M2255" s="105" t="n">
        <v>934</v>
      </c>
      <c r="N2255" s="105" t="n">
        <v>813</v>
      </c>
      <c r="O2255" s="20" t="inlineStr">
        <is>
          <t>https://magic-kniga.ru/items/38600</t>
        </is>
      </c>
      <c r="Q2255" s="66" t="inlineStr">
        <is>
          <t>Мало</t>
        </is>
      </c>
      <c r="R2255" s="20" t="n">
        <v>1</v>
      </c>
      <c r="V2255" s="36">
        <f>MATCH(R2258,discounts!A:A)</f>
        <v/>
      </c>
      <c r="W2255" s="36">
        <f>ADDRESS(V2258,$F$7+1,,,"discounts")</f>
        <v/>
      </c>
      <c r="X2255" s="36">
        <f>ROUND(_xlfn.SINGLE(IF(ISNA(_xlfn.SINGLE(IF($F$7=0,0,INDIRECT(W2258)))),0,IF($F$7=0,0,INDIRECT(W2258)))),0)</f>
        <v/>
      </c>
    </row>
    <row r="2256" ht="15" customHeight="1">
      <c r="B2256" s="88" t="inlineStr">
        <is>
          <t>Медитации</t>
        </is>
      </c>
    </row>
    <row r="2257">
      <c r="B2257" s="86" t="n"/>
      <c r="C2257" s="22" t="n">
        <v>26383</v>
      </c>
      <c r="E2257" s="22" t="inlineStr">
        <is>
          <t>Подвеска Adi Buddha</t>
        </is>
      </c>
      <c r="F2257" s="105">
        <f>ROUNDUP(N2260-(N2260/100*X2260),0)</f>
        <v/>
      </c>
      <c r="H2257" s="22" t="inlineStr">
        <is>
          <t>Alchemy Gothic</t>
        </is>
      </c>
      <c r="J2257" s="75" t="inlineStr">
        <is>
          <t>2100000263837</t>
        </is>
      </c>
      <c r="K2257" s="75" t="inlineStr">
        <is>
          <t>Атрибутика</t>
        </is>
      </c>
      <c r="L2257" s="22">
        <f>ROUND(100-(F2260/(M2260/100)),0)</f>
        <v/>
      </c>
      <c r="M2257" s="105" t="n">
        <v>228</v>
      </c>
      <c r="N2257" s="105" t="n">
        <v>199</v>
      </c>
      <c r="O2257" s="20" t="inlineStr">
        <is>
          <t>https://magic-kniga.ru/items/26383</t>
        </is>
      </c>
      <c r="Q2257" s="66" t="inlineStr">
        <is>
          <t>Мало</t>
        </is>
      </c>
      <c r="R2257" s="20" t="n">
        <v>13</v>
      </c>
      <c r="V2257" s="36">
        <f>MATCH(R2260,discounts!A:A)</f>
        <v/>
      </c>
      <c r="W2257" s="36">
        <f>ADDRESS(V2260,$F$7+1,,,"discounts")</f>
        <v/>
      </c>
      <c r="X2257" s="36">
        <f>ROUND(IF(ISNA(IF($F$7=0,0,INDIRECT(W2260))),0,IF($F$7=0,0,INDIRECT(W2260))),0)</f>
        <v/>
      </c>
    </row>
    <row r="2258" ht="15" customHeight="1">
      <c r="B2258" s="88" t="inlineStr">
        <is>
          <t>Христианство</t>
        </is>
      </c>
    </row>
    <row r="2259">
      <c r="B2259" s="86" t="n"/>
      <c r="C2259" s="22" t="n">
        <v>34318</v>
      </c>
      <c r="E2259" s="22" t="inlineStr">
        <is>
          <t>Подвеска «Казанская Богоматерь» (посеребрение)</t>
        </is>
      </c>
      <c r="F2259" s="105">
        <f>ROUNDUP(N2262-(N2262/100*X2262),0)</f>
        <v/>
      </c>
      <c r="H2259" s="22" t="inlineStr">
        <is>
          <t>Мастерская Алешиных</t>
        </is>
      </c>
      <c r="J2259" s="75" t="inlineStr">
        <is>
          <t>4627146591306</t>
        </is>
      </c>
      <c r="K2259" s="75" t="inlineStr">
        <is>
          <t>Атрибутика</t>
        </is>
      </c>
      <c r="L2259" s="22">
        <f>ROUND(100-(F2262/(M2262/100)),0)</f>
        <v/>
      </c>
      <c r="M2259" s="105" t="n">
        <v>312</v>
      </c>
      <c r="N2259" s="105" t="n">
        <v>272</v>
      </c>
      <c r="O2259" s="20" t="inlineStr">
        <is>
          <t>https://magic-kniga.ru/items/34318</t>
        </is>
      </c>
      <c r="Q2259" s="66" t="inlineStr">
        <is>
          <t>Мало</t>
        </is>
      </c>
      <c r="R2259" s="20" t="n">
        <v>12</v>
      </c>
      <c r="V2259" s="36">
        <f>MATCH(R2262,discounts!A:A)</f>
        <v/>
      </c>
      <c r="W2259" s="36">
        <f>ADDRESS(V2262,$F$7+1,,,"discounts")</f>
        <v/>
      </c>
      <c r="X2259" s="36">
        <f>ROUND(_xlfn.SINGLE(IF(ISNA(_xlfn.SINGLE(IF($F$7=0,0,INDIRECT(W2262)))),0,IF($F$7=0,0,INDIRECT(W2262)))),0)</f>
        <v/>
      </c>
    </row>
    <row r="2260">
      <c r="B2260" s="86" t="n"/>
      <c r="C2260" s="22" t="n">
        <v>34323</v>
      </c>
      <c r="E2260" s="22" t="inlineStr">
        <is>
          <t>Подвеска «Тихвинская Богоматерь» (медь)</t>
        </is>
      </c>
      <c r="F2260" s="105">
        <f>ROUNDUP(N2263-(N2263/100*X2263),0)</f>
        <v/>
      </c>
      <c r="H2260" s="22" t="inlineStr">
        <is>
          <t>Мастерская Алешиных</t>
        </is>
      </c>
      <c r="J2260" s="75" t="inlineStr">
        <is>
          <t>4627146591351</t>
        </is>
      </c>
      <c r="K2260" s="75" t="inlineStr">
        <is>
          <t>Атрибутика</t>
        </is>
      </c>
      <c r="L2260" s="22">
        <f>ROUND(100-(F2263/(M2263/100)),0)</f>
        <v/>
      </c>
      <c r="M2260" s="105" t="n">
        <v>312</v>
      </c>
      <c r="N2260" s="105" t="n">
        <v>272</v>
      </c>
      <c r="O2260" s="20" t="inlineStr">
        <is>
          <t>https://magic-kniga.ru/items/34323</t>
        </is>
      </c>
      <c r="Q2260" s="66" t="inlineStr">
        <is>
          <t>Мало</t>
        </is>
      </c>
      <c r="R2260" s="20" t="n">
        <v>12</v>
      </c>
      <c r="V2260" s="36">
        <f>MATCH(R2263,discounts!A:A)</f>
        <v/>
      </c>
      <c r="W2260" s="36">
        <f>ADDRESS(V2263,$F$7+1,,,"discounts")</f>
        <v/>
      </c>
      <c r="X2260" s="36">
        <f>ROUND(_xlfn.SINGLE(IF(ISNA(_xlfn.SINGLE(IF($F$7=0,0,INDIRECT(W2263)))),0,IF($F$7=0,0,INDIRECT(W2263)))),0)</f>
        <v/>
      </c>
    </row>
    <row r="2261">
      <c r="B2261" s="86" t="n"/>
      <c r="C2261" s="22" t="n">
        <v>34324</v>
      </c>
      <c r="E2261" s="22" t="inlineStr">
        <is>
          <t>Подвеска «Тихвинская Богоматерь» (латунь)</t>
        </is>
      </c>
      <c r="F2261" s="105">
        <f>ROUNDUP(N2264-(N2264/100*X2264),0)</f>
        <v/>
      </c>
      <c r="H2261" s="22" t="inlineStr">
        <is>
          <t>Мастерская Алешиных</t>
        </is>
      </c>
      <c r="J2261" s="75" t="inlineStr">
        <is>
          <t>4627146591368</t>
        </is>
      </c>
      <c r="K2261" s="75" t="inlineStr">
        <is>
          <t>Атрибутика</t>
        </is>
      </c>
      <c r="L2261" s="22">
        <f>ROUND(100-(F2264/(M2264/100)),0)</f>
        <v/>
      </c>
      <c r="M2261" s="105" t="n">
        <v>312</v>
      </c>
      <c r="N2261" s="105" t="n">
        <v>272</v>
      </c>
      <c r="O2261" s="20" t="inlineStr">
        <is>
          <t>https://magic-kniga.ru/items/34324</t>
        </is>
      </c>
      <c r="Q2261" s="66" t="inlineStr">
        <is>
          <t>Мало</t>
        </is>
      </c>
      <c r="R2261" s="20" t="n">
        <v>12</v>
      </c>
      <c r="V2261" s="36">
        <f>MATCH(R2264,discounts!A:A)</f>
        <v/>
      </c>
      <c r="W2261" s="36">
        <f>ADDRESS(V2264,$F$7+1,,,"discounts")</f>
        <v/>
      </c>
      <c r="X2261" s="36">
        <f>ROUND(_xlfn.SINGLE(IF(ISNA(_xlfn.SINGLE(IF($F$7=0,0,INDIRECT(W2264)))),0,IF($F$7=0,0,INDIRECT(W2264)))),0)</f>
        <v/>
      </c>
    </row>
    <row r="2262" ht="15" customHeight="1">
      <c r="B2262" s="88" t="inlineStr">
        <is>
          <t>Буддизм</t>
        </is>
      </c>
    </row>
    <row r="2263">
      <c r="B2263" s="86" t="n"/>
      <c r="C2263" s="22" t="n">
        <v>33372</v>
      </c>
      <c r="E2263" s="22" t="inlineStr">
        <is>
          <t>Буддистская статуэтка NS-66</t>
        </is>
      </c>
      <c r="F2263" s="105">
        <f>ROUNDUP(N2266-(N2266/100*X2266),0)</f>
        <v/>
      </c>
      <c r="H2263" s="22" t="inlineStr">
        <is>
          <t>Китай</t>
        </is>
      </c>
      <c r="J2263" s="75" t="inlineStr">
        <is>
          <t>2100000333721</t>
        </is>
      </c>
      <c r="K2263" s="75" t="inlineStr">
        <is>
          <t>Атрибутика</t>
        </is>
      </c>
      <c r="L2263" s="22">
        <f>ROUND(100-(F2266/(M2266/100)),0)</f>
        <v/>
      </c>
      <c r="M2263" s="105" t="n">
        <v>667</v>
      </c>
      <c r="N2263" s="105" t="n">
        <v>581</v>
      </c>
      <c r="O2263" s="20" t="inlineStr">
        <is>
          <t>https://magic-kniga.ru/items/33372</t>
        </is>
      </c>
      <c r="Q2263" s="66" t="inlineStr">
        <is>
          <t>Мало</t>
        </is>
      </c>
      <c r="R2263" s="20" t="n">
        <v>13</v>
      </c>
      <c r="V2263" s="36">
        <f>MATCH(R2266,discounts!A:A)</f>
        <v/>
      </c>
      <c r="W2263" s="36">
        <f>ADDRESS(V2266,$F$7+1,,,"discounts")</f>
        <v/>
      </c>
      <c r="X2263" s="36">
        <f>ROUND(_xlfn.SINGLE(IF(ISNA(_xlfn.SINGLE(IF($F$7=0,0,INDIRECT(W2266)))),0,IF($F$7=0,0,INDIRECT(W2266)))),0)</f>
        <v/>
      </c>
    </row>
    <row r="2264">
      <c r="B2264" s="86" t="n"/>
      <c r="C2264" s="22" t="n">
        <v>37038</v>
      </c>
      <c r="E2264" s="22" t="inlineStr">
        <is>
          <t>Подвеска Liberation</t>
        </is>
      </c>
      <c r="F2264" s="105">
        <f>ROUNDUP(N2267-(N2267/100*X2267),0)</f>
        <v/>
      </c>
      <c r="H2264" s="22" t="inlineStr">
        <is>
          <t>Eastgate Resource</t>
        </is>
      </c>
      <c r="J2264" s="75" t="inlineStr">
        <is>
          <t>2100000370382</t>
        </is>
      </c>
      <c r="K2264" s="75" t="inlineStr">
        <is>
          <t>Атрибутика</t>
        </is>
      </c>
      <c r="L2264" s="22">
        <f>ROUND(100-(F2267/(M2267/100)),0)</f>
        <v/>
      </c>
      <c r="M2264" s="105" t="n">
        <v>900</v>
      </c>
      <c r="N2264" s="105" t="n">
        <v>783</v>
      </c>
      <c r="O2264" s="20" t="inlineStr">
        <is>
          <t>https://magic-kniga.ru/items/37038</t>
        </is>
      </c>
      <c r="Q2264" s="66" t="inlineStr">
        <is>
          <t>Мало</t>
        </is>
      </c>
      <c r="R2264" s="20" t="n">
        <v>13</v>
      </c>
      <c r="V2264" s="36">
        <f>MATCH(R2267,discounts!A:A)</f>
        <v/>
      </c>
      <c r="W2264" s="36">
        <f>ADDRESS(V2267,$F$7+1,,,"discounts")</f>
        <v/>
      </c>
      <c r="X2264" s="36">
        <f>ROUND(_xlfn.SINGLE(IF(ISNA(_xlfn.SINGLE(IF($F$7=0,0,INDIRECT(W2267)))),0,IF($F$7=0,0,INDIRECT(W2267)))),0)</f>
        <v/>
      </c>
    </row>
    <row r="2265">
      <c r="B2265" s="86" t="n"/>
      <c r="C2265" s="22" t="n">
        <v>30611</v>
      </c>
      <c r="E2265" s="22" t="inlineStr">
        <is>
          <t>Фигура Лакшми NS-231</t>
        </is>
      </c>
      <c r="F2265" s="105">
        <f>ROUNDUP(N2268-(N2268/100*X2268),0)</f>
        <v/>
      </c>
      <c r="H2265" s="22" t="inlineStr">
        <is>
          <t>Китай</t>
        </is>
      </c>
      <c r="J2265" s="75" t="inlineStr">
        <is>
          <t>2100000306114</t>
        </is>
      </c>
      <c r="K2265" s="75" t="inlineStr">
        <is>
          <t>Атрибутика</t>
        </is>
      </c>
      <c r="L2265" s="22">
        <f>ROUND(100-(F2268/(M2268/100)),0)</f>
        <v/>
      </c>
      <c r="M2265" s="105" t="n">
        <v>310</v>
      </c>
      <c r="N2265" s="105" t="n">
        <v>270</v>
      </c>
      <c r="O2265" s="20" t="inlineStr">
        <is>
          <t>https://magic-kniga.ru/items/30611</t>
        </is>
      </c>
      <c r="Q2265" s="66" t="inlineStr">
        <is>
          <t>Мало</t>
        </is>
      </c>
      <c r="R2265" s="20" t="n">
        <v>13</v>
      </c>
      <c r="V2265" s="36">
        <f>MATCH(R2268,discounts!A:A)</f>
        <v/>
      </c>
      <c r="W2265" s="36">
        <f>ADDRESS(V2268,$F$7+1,,,"discounts")</f>
        <v/>
      </c>
      <c r="X2265" s="36">
        <f>ROUND(_xlfn.SINGLE(IF(ISNA(_xlfn.SINGLE(IF($F$7=0,0,INDIRECT(W2268)))),0,IF($F$7=0,0,INDIRECT(W2268)))),0)</f>
        <v/>
      </c>
    </row>
    <row r="2266">
      <c r="B2266" s="86" t="n"/>
      <c r="C2266" s="22" t="n">
        <v>30906</v>
      </c>
      <c r="E2266" s="22" t="inlineStr">
        <is>
          <t>Статуэтка Ганеша</t>
        </is>
      </c>
      <c r="F2266" s="105">
        <f>ROUNDUP(N2269-(N2269/100*X2269),0)</f>
        <v/>
      </c>
      <c r="H2266" s="22" t="inlineStr">
        <is>
          <t>Китай</t>
        </is>
      </c>
      <c r="J2266" s="75" t="inlineStr">
        <is>
          <t>2100000309061</t>
        </is>
      </c>
      <c r="K2266" s="75" t="inlineStr">
        <is>
          <t>Атрибутика</t>
        </is>
      </c>
      <c r="L2266" s="22">
        <f>ROUND(100-(F2269/(M2269/100)),0)</f>
        <v/>
      </c>
      <c r="M2266" s="105" t="n">
        <v>692</v>
      </c>
      <c r="N2266" s="105" t="n">
        <v>603</v>
      </c>
      <c r="O2266" s="20" t="inlineStr">
        <is>
          <t>https://magic-kniga.ru/items/30906</t>
        </is>
      </c>
      <c r="Q2266" s="66" t="inlineStr">
        <is>
          <t>Мало</t>
        </is>
      </c>
      <c r="R2266" s="20" t="n">
        <v>11</v>
      </c>
      <c r="V2266" s="36">
        <f>MATCH(R2269,discounts!A:A)</f>
        <v/>
      </c>
      <c r="W2266" s="36">
        <f>ADDRESS(V2269,$F$7+1,,,"discounts")</f>
        <v/>
      </c>
      <c r="X2266" s="36">
        <f>ROUND(_xlfn.SINGLE(IF(ISNA(_xlfn.SINGLE(IF($F$7=0,0,INDIRECT(W2269)))),0,IF($F$7=0,0,INDIRECT(W2269)))),0)</f>
        <v/>
      </c>
    </row>
    <row r="2267" ht="15" customHeight="1">
      <c r="B2267" s="88" t="inlineStr">
        <is>
          <t>Красота и здоровье</t>
        </is>
      </c>
    </row>
    <row r="2268">
      <c r="B2268" s="86" t="n"/>
      <c r="C2268" s="22" t="n">
        <v>33915</v>
      </c>
      <c r="E2268" s="22" t="inlineStr">
        <is>
          <t>Браслет Черные лебеди</t>
        </is>
      </c>
      <c r="F2268" s="105">
        <f>ROUNDUP(N2271-(N2271/100*X2271),0)</f>
        <v/>
      </c>
      <c r="H2268" s="22" t="inlineStr">
        <is>
          <t>Giftman</t>
        </is>
      </c>
      <c r="I2268" s="22" t="n">
        <v>2018</v>
      </c>
      <c r="J2268" s="75" t="inlineStr">
        <is>
          <t>4690498141109</t>
        </is>
      </c>
      <c r="K2268" s="75" t="inlineStr">
        <is>
          <t>Атрибутика</t>
        </is>
      </c>
      <c r="L2268" s="22">
        <f>ROUND(100-(F2271/(M2271/100)),0)</f>
        <v/>
      </c>
      <c r="M2268" s="105" t="n">
        <v>438</v>
      </c>
      <c r="N2268" s="105" t="n">
        <v>382</v>
      </c>
      <c r="O2268" s="20" t="inlineStr">
        <is>
          <t>https://magic-kniga.ru/items/33915</t>
        </is>
      </c>
      <c r="Q2268" s="66" t="inlineStr">
        <is>
          <t>Мало</t>
        </is>
      </c>
      <c r="R2268" s="20" t="n">
        <v>12</v>
      </c>
      <c r="V2268" s="36">
        <f>MATCH(R2271,discounts!A:A)</f>
        <v/>
      </c>
      <c r="W2268" s="36">
        <f>ADDRESS(V2271,$F$7+1,,,"discounts")</f>
        <v/>
      </c>
      <c r="X2268" s="36">
        <f>ROUND(IF(ISNA(IF($F$7=0,0,INDIRECT(W2271))),0,IF($F$7=0,0,INDIRECT(W2271))),0)</f>
        <v/>
      </c>
    </row>
    <row r="2269" ht="15" customHeight="1">
      <c r="B2269" s="88" t="inlineStr">
        <is>
          <t>Основы Таро</t>
        </is>
      </c>
    </row>
    <row r="2270">
      <c r="B2270" s="86" t="n"/>
      <c r="C2270" s="22" t="n">
        <v>34009</v>
      </c>
      <c r="E2270" s="22" t="inlineStr">
        <is>
          <t>Шкатулка для карт Таро Теней</t>
        </is>
      </c>
      <c r="F2270" s="105">
        <f>ROUNDUP(N2273-(N2273/100*X2273),0)</f>
        <v/>
      </c>
      <c r="H2270" s="22" t="inlineStr">
        <is>
          <t>Magic-Kniga</t>
        </is>
      </c>
      <c r="J2270" s="75" t="inlineStr">
        <is>
          <t>2100000340095</t>
        </is>
      </c>
      <c r="K2270" s="75" t="inlineStr">
        <is>
          <t>Атрибутика</t>
        </is>
      </c>
      <c r="L2270" s="22">
        <f>ROUND(100-(F2273/(M2273/100)),0)</f>
        <v/>
      </c>
      <c r="M2270" s="105" t="n">
        <v>350</v>
      </c>
      <c r="N2270" s="105" t="n">
        <v>305</v>
      </c>
      <c r="O2270" s="20" t="inlineStr">
        <is>
          <t>https://magic-kniga.ru/items/34009</t>
        </is>
      </c>
      <c r="Q2270" s="66" t="inlineStr">
        <is>
          <t>Мало</t>
        </is>
      </c>
      <c r="R2270" s="20" t="n">
        <v>1</v>
      </c>
      <c r="V2270" s="36">
        <f>MATCH(R2273,discounts!A:A)</f>
        <v/>
      </c>
      <c r="W2270" s="36">
        <f>ADDRESS(V2273,$F$7+1,,,"discounts")</f>
        <v/>
      </c>
      <c r="X2270" s="36">
        <f>ROUND(IF(ISNA(IF($F$7=0,0,INDIRECT(W2273))),0,IF($F$7=0,0,INDIRECT(W2273))),0)</f>
        <v/>
      </c>
    </row>
    <row r="2271">
      <c r="B2271" s="86" t="n"/>
      <c r="C2271" s="22" t="n">
        <v>30777</v>
      </c>
      <c r="E2271" s="22" t="inlineStr">
        <is>
          <t>Шкатулка для карт Таро</t>
        </is>
      </c>
      <c r="F2271" s="105">
        <f>ROUNDUP(N2274-(N2274/100*X2274),0)</f>
        <v/>
      </c>
      <c r="H2271" s="22" t="inlineStr">
        <is>
          <t>Magic-Kniga</t>
        </is>
      </c>
      <c r="J2271" s="75" t="inlineStr">
        <is>
          <t>1600000796027</t>
        </is>
      </c>
      <c r="K2271" s="75" t="inlineStr">
        <is>
          <t>Атрибутика</t>
        </is>
      </c>
      <c r="L2271" s="22">
        <f>ROUND(100-(F2274/(M2274/100)),0)</f>
        <v/>
      </c>
      <c r="M2271" s="105" t="n">
        <v>337</v>
      </c>
      <c r="N2271" s="105" t="n">
        <v>294</v>
      </c>
      <c r="O2271" s="20" t="inlineStr">
        <is>
          <t>https://magic-kniga.ru/items/30777</t>
        </is>
      </c>
      <c r="Q2271" s="66" t="inlineStr">
        <is>
          <t>Мало</t>
        </is>
      </c>
      <c r="R2271" s="20" t="n">
        <v>1</v>
      </c>
      <c r="V2271" s="36">
        <f>MATCH(R2274,discounts!A:A)</f>
        <v/>
      </c>
      <c r="W2271" s="36">
        <f>ADDRESS(V2274,$F$7+1,,,"discounts")</f>
        <v/>
      </c>
      <c r="X2271" s="36">
        <f>ROUND(IF(ISNA(IF($F$7=0,0,INDIRECT(W2274))),0,IF($F$7=0,0,INDIRECT(W2274))),0)</f>
        <v/>
      </c>
    </row>
    <row r="2272">
      <c r="B2272" s="86" t="n"/>
      <c r="C2272" s="22" t="n">
        <v>27801</v>
      </c>
      <c r="E2272" s="22" t="inlineStr">
        <is>
          <t>Мешочек для карт. Таро Соломона</t>
        </is>
      </c>
      <c r="F2272" s="105">
        <f>ROUNDUP(N2275-(N2275/100*X2275),0)</f>
        <v/>
      </c>
      <c r="H2272" s="22" t="inlineStr">
        <is>
          <t>Magic-Kniga</t>
        </is>
      </c>
      <c r="J2272" s="75" t="inlineStr">
        <is>
          <t>2100000278015</t>
        </is>
      </c>
      <c r="K2272" s="75" t="inlineStr">
        <is>
          <t>Атрибутика</t>
        </is>
      </c>
      <c r="L2272" s="22">
        <f>ROUND(100-(F2275/(M2275/100)),0)</f>
        <v/>
      </c>
      <c r="M2272" s="105" t="n">
        <v>1110</v>
      </c>
      <c r="N2272" s="105" t="n">
        <v>966</v>
      </c>
      <c r="O2272" s="20" t="inlineStr">
        <is>
          <t>https://magic-kniga.ru/items/27801</t>
        </is>
      </c>
      <c r="P2272" s="22" t="n">
        <v>76</v>
      </c>
      <c r="Q2272" s="66" t="inlineStr">
        <is>
          <t>Мало</t>
        </is>
      </c>
      <c r="R2272" s="20" t="n">
        <v>1</v>
      </c>
      <c r="V2272" s="36">
        <f>MATCH(R2275,discounts!A:A)</f>
        <v/>
      </c>
      <c r="W2272" s="36">
        <f>ADDRESS(V2275,$F$7+1,,,"discounts")</f>
        <v/>
      </c>
      <c r="X2272" s="36">
        <f>ROUND(IF(ISNA(IF($F$7=0,0,INDIRECT(W2275))),0,IF($F$7=0,0,INDIRECT(W2275))),0)</f>
        <v/>
      </c>
    </row>
    <row r="2273">
      <c r="B2273" s="86" t="n"/>
      <c r="C2273" s="22" t="n">
        <v>27803</v>
      </c>
      <c r="E2273" s="22" t="inlineStr">
        <is>
          <t>Мешочек для карт. Таро Папюса</t>
        </is>
      </c>
      <c r="F2273" s="105">
        <f>ROUNDUP(N2276-(N2276/100*X2276),0)</f>
        <v/>
      </c>
      <c r="H2273" s="22" t="inlineStr">
        <is>
          <t>Magic-Kniga</t>
        </is>
      </c>
      <c r="J2273" s="75" t="inlineStr">
        <is>
          <t>2100000278039</t>
        </is>
      </c>
      <c r="K2273" s="75" t="inlineStr">
        <is>
          <t>Атрибутика</t>
        </is>
      </c>
      <c r="L2273" s="22">
        <f>ROUND(100-(F2276/(M2276/100)),0)</f>
        <v/>
      </c>
      <c r="M2273" s="105" t="n">
        <v>1110</v>
      </c>
      <c r="N2273" s="105" t="n">
        <v>966</v>
      </c>
      <c r="O2273" s="20" t="inlineStr">
        <is>
          <t>https://magic-kniga.ru/items/27803</t>
        </is>
      </c>
      <c r="Q2273" s="66" t="inlineStr">
        <is>
          <t>Мало</t>
        </is>
      </c>
      <c r="R2273" s="20" t="n">
        <v>1</v>
      </c>
      <c r="V2273" s="36">
        <f>MATCH(R2276,discounts!A:A)</f>
        <v/>
      </c>
      <c r="W2273" s="36">
        <f>ADDRESS(V2276,$F$7+1,,,"discounts")</f>
        <v/>
      </c>
      <c r="X2273" s="36">
        <f>ROUND(IF(ISNA(IF($F$7=0,0,INDIRECT(W2276))),0,IF($F$7=0,0,INDIRECT(W2276))),0)</f>
        <v/>
      </c>
    </row>
    <row r="2274">
      <c r="B2274" s="86" t="n"/>
      <c r="C2274" s="22" t="n">
        <v>27804</v>
      </c>
      <c r="E2274" s="22" t="inlineStr">
        <is>
          <t>Мешочек для карт Таро. Колесо фортуны</t>
        </is>
      </c>
      <c r="F2274" s="105">
        <f>ROUNDUP(N2277-(N2277/100*X2277),0)</f>
        <v/>
      </c>
      <c r="H2274" s="22" t="inlineStr">
        <is>
          <t>Magic-Kniga</t>
        </is>
      </c>
      <c r="J2274" s="75" t="inlineStr">
        <is>
          <t>2100000278046</t>
        </is>
      </c>
      <c r="K2274" s="75" t="inlineStr">
        <is>
          <t>Атрибутика</t>
        </is>
      </c>
      <c r="L2274" s="22">
        <f>ROUND(100-(F2277/(M2277/100)),0)</f>
        <v/>
      </c>
      <c r="M2274" s="105" t="n">
        <v>1110</v>
      </c>
      <c r="N2274" s="105" t="n">
        <v>966</v>
      </c>
      <c r="O2274" s="20" t="inlineStr">
        <is>
          <t>https://magic-kniga.ru/items/27804</t>
        </is>
      </c>
      <c r="Q2274" s="66" t="inlineStr">
        <is>
          <t>Мало</t>
        </is>
      </c>
      <c r="R2274" s="20" t="n">
        <v>1</v>
      </c>
      <c r="V2274" s="36">
        <f>MATCH(R2277,discounts!A:A)</f>
        <v/>
      </c>
      <c r="W2274" s="36">
        <f>ADDRESS(V2277,$F$7+1,,,"discounts")</f>
        <v/>
      </c>
      <c r="X2274" s="36">
        <f>ROUND(IF(ISNA(IF($F$7=0,0,INDIRECT(W2277))),0,IF($F$7=0,0,INDIRECT(W2277))),0)</f>
        <v/>
      </c>
    </row>
    <row r="2275">
      <c r="B2275" s="86" t="n"/>
      <c r="C2275" s="22" t="n">
        <v>27810</v>
      </c>
      <c r="E2275" s="22" t="inlineStr">
        <is>
          <t>Мешочек для карт Таро. Змея</t>
        </is>
      </c>
      <c r="F2275" s="105">
        <f>ROUNDUP(N2278-(N2278/100*X2278),0)</f>
        <v/>
      </c>
      <c r="H2275" s="22" t="inlineStr">
        <is>
          <t>Magic-Kniga</t>
        </is>
      </c>
      <c r="J2275" s="75" t="inlineStr">
        <is>
          <t>2100000278107</t>
        </is>
      </c>
      <c r="K2275" s="75" t="inlineStr">
        <is>
          <t>Атрибутика</t>
        </is>
      </c>
      <c r="L2275" s="22">
        <f>ROUND(100-(F2278/(M2278/100)),0)</f>
        <v/>
      </c>
      <c r="M2275" s="105" t="n">
        <v>1110</v>
      </c>
      <c r="N2275" s="105" t="n">
        <v>966</v>
      </c>
      <c r="O2275" s="20" t="inlineStr">
        <is>
          <t>https://magic-kniga.ru/items/27810</t>
        </is>
      </c>
      <c r="Q2275" s="66" t="inlineStr">
        <is>
          <t>Мало</t>
        </is>
      </c>
      <c r="R2275" s="20" t="n">
        <v>1</v>
      </c>
      <c r="V2275" s="36">
        <f>MATCH(R2278,discounts!A:A)</f>
        <v/>
      </c>
      <c r="W2275" s="36">
        <f>ADDRESS(V2278,$F$7+1,,,"discounts")</f>
        <v/>
      </c>
      <c r="X2275" s="36">
        <f>ROUND(IF(ISNA(IF($F$7=0,0,INDIRECT(W2278))),0,IF($F$7=0,0,INDIRECT(W2278))),0)</f>
        <v/>
      </c>
    </row>
    <row r="2276">
      <c r="B2276" s="86" t="n"/>
      <c r="C2276" s="22" t="n">
        <v>27812</v>
      </c>
      <c r="E2276" s="22" t="inlineStr">
        <is>
          <t>Мешочек для карт Таро. Лунная ночь</t>
        </is>
      </c>
      <c r="F2276" s="105">
        <f>ROUNDUP(N2279-(N2279/100*X2279),0)</f>
        <v/>
      </c>
      <c r="H2276" s="22" t="inlineStr">
        <is>
          <t>Magic-Kniga</t>
        </is>
      </c>
      <c r="J2276" s="75" t="inlineStr">
        <is>
          <t>2100000278121</t>
        </is>
      </c>
      <c r="K2276" s="75" t="inlineStr">
        <is>
          <t>Атрибутика</t>
        </is>
      </c>
      <c r="L2276" s="22">
        <f>ROUND(100-(F2279/(M2279/100)),0)</f>
        <v/>
      </c>
      <c r="M2276" s="105" t="n">
        <v>1110</v>
      </c>
      <c r="N2276" s="105" t="n">
        <v>966</v>
      </c>
      <c r="O2276" s="20" t="inlineStr">
        <is>
          <t>https://magic-kniga.ru/items/27812</t>
        </is>
      </c>
      <c r="Q2276" s="66" t="inlineStr">
        <is>
          <t>Мало</t>
        </is>
      </c>
      <c r="R2276" s="20" t="n">
        <v>1</v>
      </c>
      <c r="V2276" s="36">
        <f>MATCH(R2279,discounts!A:A)</f>
        <v/>
      </c>
      <c r="W2276" s="36">
        <f>ADDRESS(V2279,$F$7+1,,,"discounts")</f>
        <v/>
      </c>
      <c r="X2276" s="36">
        <f>ROUND(IF(ISNA(IF($F$7=0,0,INDIRECT(W2279))),0,IF($F$7=0,0,INDIRECT(W2279))),0)</f>
        <v/>
      </c>
    </row>
    <row r="2277">
      <c r="B2277" s="86" t="n"/>
      <c r="C2277" s="22" t="n">
        <v>27816</v>
      </c>
      <c r="E2277" s="22" t="inlineStr">
        <is>
          <t>Мешочек для карт. Таро Уэйта. День</t>
        </is>
      </c>
      <c r="F2277" s="105">
        <f>ROUNDUP(N2280-(N2280/100*X2280),0)</f>
        <v/>
      </c>
      <c r="H2277" s="22" t="inlineStr">
        <is>
          <t>Magic-Kniga</t>
        </is>
      </c>
      <c r="J2277" s="75" t="inlineStr">
        <is>
          <t>2100000278169</t>
        </is>
      </c>
      <c r="K2277" s="75" t="inlineStr">
        <is>
          <t>Атрибутика</t>
        </is>
      </c>
      <c r="L2277" s="22">
        <f>ROUND(100-(F2280/(M2280/100)),0)</f>
        <v/>
      </c>
      <c r="M2277" s="105" t="n">
        <v>1110</v>
      </c>
      <c r="N2277" s="105" t="n">
        <v>966</v>
      </c>
      <c r="O2277" s="20" t="inlineStr">
        <is>
          <t>https://magic-kniga.ru/items/27816</t>
        </is>
      </c>
      <c r="Q2277" s="66" t="inlineStr">
        <is>
          <t>Мало</t>
        </is>
      </c>
      <c r="R2277" s="20" t="n">
        <v>1</v>
      </c>
      <c r="V2277" s="36">
        <f>MATCH(R2280,discounts!A:A)</f>
        <v/>
      </c>
      <c r="W2277" s="36">
        <f>ADDRESS(V2280,$F$7+1,,,"discounts")</f>
        <v/>
      </c>
      <c r="X2277" s="36">
        <f>ROUND(IF(ISNA(IF($F$7=0,0,INDIRECT(W2280))),0,IF($F$7=0,0,INDIRECT(W2280))),0)</f>
        <v/>
      </c>
    </row>
    <row r="2278" ht="15" customHeight="1">
      <c r="B2278" s="88" t="inlineStr">
        <is>
          <t>Индуизм</t>
        </is>
      </c>
    </row>
    <row r="2279">
      <c r="B2279" s="86" t="n"/>
      <c r="C2279" s="22" t="n">
        <v>33364</v>
      </c>
      <c r="E2279" s="22" t="inlineStr">
        <is>
          <t>Фигура Ганеша KL-13, 8.5 см</t>
        </is>
      </c>
      <c r="F2279" s="105">
        <f>ROUNDUP(N2282-(N2282/100*X2282),0)</f>
        <v/>
      </c>
      <c r="H2279" s="22" t="inlineStr">
        <is>
          <t>Китай</t>
        </is>
      </c>
      <c r="J2279" s="75" t="inlineStr">
        <is>
          <t>2100000333646</t>
        </is>
      </c>
      <c r="K2279" s="75" t="inlineStr">
        <is>
          <t>Атрибутика</t>
        </is>
      </c>
      <c r="L2279" s="22">
        <f>ROUND(100-(F2282/(M2282/100)),0)</f>
        <v/>
      </c>
      <c r="M2279" s="105" t="n">
        <v>667</v>
      </c>
      <c r="N2279" s="105" t="n">
        <v>581</v>
      </c>
      <c r="O2279" s="20" t="inlineStr">
        <is>
          <t>https://magic-kniga.ru/items/33364</t>
        </is>
      </c>
      <c r="Q2279" s="66" t="inlineStr">
        <is>
          <t>Мало</t>
        </is>
      </c>
      <c r="R2279" s="20" t="n">
        <v>13</v>
      </c>
      <c r="V2279" s="36">
        <f>MATCH(R2282,discounts!A:A)</f>
        <v/>
      </c>
      <c r="W2279" s="36">
        <f>ADDRESS(V2282,$F$7+1,,,"discounts")</f>
        <v/>
      </c>
      <c r="X2279" s="36">
        <f>ROUND(_xlfn.SINGLE(IF(ISNA(_xlfn.SINGLE(IF($F$7=0,0,INDIRECT(W2282)))),0,IF($F$7=0,0,INDIRECT(W2282)))),0)</f>
        <v/>
      </c>
    </row>
    <row r="2280">
      <c r="B2280" s="86" t="n"/>
      <c r="C2280" s="22" t="n">
        <v>39441</v>
      </c>
      <c r="E2280" s="22" t="inlineStr">
        <is>
          <t>Открытка с мантрой Гаятри-Мантра</t>
        </is>
      </c>
      <c r="F2280" s="105">
        <f>ROUNDUP(N2283-(N2283/100*X2283),0)</f>
        <v/>
      </c>
      <c r="H2280" s="22" t="inlineStr">
        <is>
          <t>Амрита-русь</t>
        </is>
      </c>
      <c r="I2280" s="22" t="n">
        <v>2017</v>
      </c>
      <c r="J2280" s="75" t="inlineStr">
        <is>
          <t>2100000394418</t>
        </is>
      </c>
      <c r="K2280" s="75" t="inlineStr">
        <is>
          <t>Атрибутика</t>
        </is>
      </c>
      <c r="L2280" s="22">
        <f>ROUND(100-(F2283/(M2283/100)),0)</f>
        <v/>
      </c>
      <c r="M2280" s="105" t="n">
        <v>2508</v>
      </c>
      <c r="N2280" s="105" t="n">
        <v>2182</v>
      </c>
      <c r="O2280" s="20" t="inlineStr">
        <is>
          <t>https://magic-kniga.ru/items/39441</t>
        </is>
      </c>
      <c r="Q2280" s="66" t="inlineStr">
        <is>
          <t>Мало</t>
        </is>
      </c>
      <c r="R2280" s="20" t="n">
        <v>7</v>
      </c>
      <c r="V2280" s="36">
        <f>MATCH(R2283,discounts!A:A)</f>
        <v/>
      </c>
      <c r="W2280" s="36">
        <f>ADDRESS(V2283,$F$7+1,,,"discounts")</f>
        <v/>
      </c>
      <c r="X2280" s="36">
        <f>ROUND(_xlfn.SINGLE(IF(ISNA(_xlfn.SINGLE(IF($F$7=0,0,INDIRECT(W2283)))),0,IF($F$7=0,0,INDIRECT(W2283)))),0)</f>
        <v/>
      </c>
    </row>
    <row r="2281">
      <c r="B2281" s="86" t="n"/>
      <c r="C2281" s="22" t="n">
        <v>39443</v>
      </c>
      <c r="E2281" s="22" t="inlineStr">
        <is>
          <t>Открытка с мантрой Ом Калим Гопала Вешдхрайа Хум Васудевайа Пхут</t>
        </is>
      </c>
      <c r="F2281" s="105">
        <f>ROUNDUP(N2284-(N2284/100*X2284),0)</f>
        <v/>
      </c>
      <c r="H2281" s="22" t="inlineStr">
        <is>
          <t>Амрита-русь</t>
        </is>
      </c>
      <c r="I2281" s="22" t="n">
        <v>2017</v>
      </c>
      <c r="J2281" s="75" t="inlineStr">
        <is>
          <t>2100000394432</t>
        </is>
      </c>
      <c r="K2281" s="75" t="inlineStr">
        <is>
          <t>Атрибутика</t>
        </is>
      </c>
      <c r="L2281" s="22">
        <f>ROUND(100-(F2284/(M2284/100)),0)</f>
        <v/>
      </c>
      <c r="M2281" s="105" t="n">
        <v>2508</v>
      </c>
      <c r="N2281" s="105" t="n">
        <v>2182</v>
      </c>
      <c r="O2281" s="20" t="inlineStr">
        <is>
          <t>https://magic-kniga.ru/items/39443</t>
        </is>
      </c>
      <c r="Q2281" s="66" t="inlineStr">
        <is>
          <t>Мало</t>
        </is>
      </c>
      <c r="R2281" s="20" t="n">
        <v>7</v>
      </c>
      <c r="V2281" s="36">
        <f>MATCH(R2284,discounts!A:A)</f>
        <v/>
      </c>
      <c r="W2281" s="36">
        <f>ADDRESS(V2284,$F$7+1,,,"discounts")</f>
        <v/>
      </c>
      <c r="X2281" s="36">
        <f>ROUND(_xlfn.SINGLE(IF(ISNA(_xlfn.SINGLE(IF($F$7=0,0,INDIRECT(W2284)))),0,IF($F$7=0,0,INDIRECT(W2284)))),0)</f>
        <v/>
      </c>
    </row>
    <row r="2282">
      <c r="B2282" s="86" t="n"/>
      <c r="C2282" s="22" t="n">
        <v>39447</v>
      </c>
      <c r="E2282" s="22" t="inlineStr">
        <is>
          <t>Открытка с мантрой Ом Шри Ханумате Намах</t>
        </is>
      </c>
      <c r="F2282" s="105">
        <f>ROUNDUP(N2285-(N2285/100*X2285),0)</f>
        <v/>
      </c>
      <c r="H2282" s="22" t="inlineStr">
        <is>
          <t>Амрита-русь</t>
        </is>
      </c>
      <c r="I2282" s="22" t="n">
        <v>2017</v>
      </c>
      <c r="J2282" s="75" t="inlineStr">
        <is>
          <t>2100000394470</t>
        </is>
      </c>
      <c r="K2282" s="75" t="inlineStr">
        <is>
          <t>Атрибутика</t>
        </is>
      </c>
      <c r="L2282" s="22">
        <f>ROUND(100-(F2285/(M2285/100)),0)</f>
        <v/>
      </c>
      <c r="M2282" s="105" t="n">
        <v>565</v>
      </c>
      <c r="N2282" s="105" t="n">
        <v>492</v>
      </c>
      <c r="O2282" s="20" t="inlineStr">
        <is>
          <t>https://magic-kniga.ru/items/39447</t>
        </is>
      </c>
      <c r="Q2282" s="66" t="inlineStr">
        <is>
          <t>Мало</t>
        </is>
      </c>
      <c r="R2282" s="20" t="n">
        <v>7</v>
      </c>
      <c r="V2282" s="36">
        <f>MATCH(R2285,discounts!A:A)</f>
        <v/>
      </c>
      <c r="W2282" s="36">
        <f>ADDRESS(V2285,$F$7+1,,,"discounts")</f>
        <v/>
      </c>
      <c r="X2282" s="36">
        <f>ROUND(_xlfn.SINGLE(IF(ISNA(_xlfn.SINGLE(IF($F$7=0,0,INDIRECT(W2285)))),0,IF($F$7=0,0,INDIRECT(W2285)))),0)</f>
        <v/>
      </c>
    </row>
    <row r="2283" ht="15" customHeight="1">
      <c r="B2283" s="88" t="inlineStr">
        <is>
          <t>Цветотерапия</t>
        </is>
      </c>
    </row>
    <row r="2284">
      <c r="B2284" s="86" t="n"/>
      <c r="C2284" s="22" t="n">
        <v>36939</v>
      </c>
      <c r="E2284" s="22" t="inlineStr">
        <is>
          <t>Светильник Роза</t>
        </is>
      </c>
      <c r="F2284" s="105">
        <f>ROUNDUP(N2287-(N2287/100*X2287),0)</f>
        <v/>
      </c>
      <c r="H2284" s="22" t="inlineStr">
        <is>
          <t>Magic-Kniga</t>
        </is>
      </c>
      <c r="J2284" s="75" t="inlineStr">
        <is>
          <t>2100000369393</t>
        </is>
      </c>
      <c r="K2284" s="75" t="inlineStr">
        <is>
          <t>Атрибутика</t>
        </is>
      </c>
      <c r="L2284" s="22">
        <f>ROUND(100-(F2287/(M2287/100)),0)</f>
        <v/>
      </c>
      <c r="M2284" s="105" t="n">
        <v>4500</v>
      </c>
      <c r="N2284" s="105" t="n">
        <v>3915</v>
      </c>
      <c r="O2284" s="20" t="inlineStr">
        <is>
          <t>https://magic-kniga.ru/items/36939</t>
        </is>
      </c>
      <c r="Q2284" s="66" t="inlineStr">
        <is>
          <t>Мало</t>
        </is>
      </c>
      <c r="R2284" s="20" t="n">
        <v>1</v>
      </c>
      <c r="V2284" s="36">
        <f>MATCH(R2287,discounts!A:A)</f>
        <v/>
      </c>
      <c r="W2284" s="36">
        <f>ADDRESS(V2287,$F$7+1,,,"discounts")</f>
        <v/>
      </c>
      <c r="X2284" s="36">
        <f>ROUND(IF(ISNA(IF($F$7=0,0,INDIRECT(W2287))),0,IF($F$7=0,0,INDIRECT(W2287))),0)</f>
        <v/>
      </c>
    </row>
    <row r="2285" ht="15" customHeight="1">
      <c r="B2285" s="88" t="inlineStr">
        <is>
          <t>Ароматерапия</t>
        </is>
      </c>
    </row>
    <row r="2286">
      <c r="B2286" s="86" t="n"/>
      <c r="C2286" s="22" t="n">
        <v>27155</v>
      </c>
      <c r="E2286" s="22" t="inlineStr">
        <is>
          <t>Подставка под благовония Пешка</t>
        </is>
      </c>
      <c r="F2286" s="105">
        <f>ROUNDUP(N2289-(N2289/100*X2289),0)</f>
        <v/>
      </c>
      <c r="H2286" s="22" t="inlineStr">
        <is>
          <t>Китай</t>
        </is>
      </c>
      <c r="J2286" s="75" t="inlineStr">
        <is>
          <t>2100000271559</t>
        </is>
      </c>
      <c r="K2286" s="75" t="inlineStr">
        <is>
          <t>Атрибутика</t>
        </is>
      </c>
      <c r="L2286" s="22">
        <f>ROUND(100-(F2289/(M2289/100)),0)</f>
        <v/>
      </c>
      <c r="M2286" s="105" t="n">
        <v>70</v>
      </c>
      <c r="N2286" s="105" t="n">
        <v>61</v>
      </c>
      <c r="O2286" s="20" t="inlineStr">
        <is>
          <t>https://magic-kniga.ru/items/27155</t>
        </is>
      </c>
      <c r="Q2286" s="66" t="inlineStr">
        <is>
          <t>Мало</t>
        </is>
      </c>
      <c r="R2286" s="20" t="n">
        <v>5</v>
      </c>
      <c r="V2286" s="36">
        <f>MATCH(R2289,discounts!A:A)</f>
        <v/>
      </c>
      <c r="W2286" s="36">
        <f>ADDRESS(V2289,$F$7+1,,,"discounts")</f>
        <v/>
      </c>
      <c r="X2286" s="36">
        <f>ROUND(IF(ISNA(IF($F$7=0,0,INDIRECT(W2289))),0,IF($F$7=0,0,INDIRECT(W2289))),0)</f>
        <v/>
      </c>
    </row>
    <row r="2287">
      <c r="B2287" s="86" t="n"/>
      <c r="C2287" s="22" t="n">
        <v>28719</v>
      </c>
      <c r="E2287" s="22" t="inlineStr">
        <is>
          <t>Святилище для фимиама Магнит богатства</t>
        </is>
      </c>
      <c r="F2287" s="105">
        <f>ROUNDUP(N2290-(N2290/100*X2290),0)</f>
        <v/>
      </c>
      <c r="H2287" s="22" t="inlineStr">
        <is>
          <t>АртСимвол</t>
        </is>
      </c>
      <c r="J2287" s="75" t="inlineStr">
        <is>
          <t>2100000287192</t>
        </is>
      </c>
      <c r="K2287" s="75" t="inlineStr">
        <is>
          <t>Атрибутика</t>
        </is>
      </c>
      <c r="L2287" s="22">
        <f>ROUND(100-(F2290/(M2290/100)),0)</f>
        <v/>
      </c>
      <c r="M2287" s="105" t="n">
        <v>40</v>
      </c>
      <c r="N2287" s="105" t="n">
        <v>35</v>
      </c>
      <c r="O2287" s="20" t="inlineStr">
        <is>
          <t>https://magic-kniga.ru/items/28719</t>
        </is>
      </c>
      <c r="Q2287" s="66" t="inlineStr">
        <is>
          <t>Мало</t>
        </is>
      </c>
      <c r="R2287" s="20" t="n">
        <v>7</v>
      </c>
      <c r="V2287" s="36">
        <f>MATCH(R2290,discounts!A:A)</f>
        <v/>
      </c>
      <c r="W2287" s="36">
        <f>ADDRESS(V2290,$F$7+1,,,"discounts")</f>
        <v/>
      </c>
      <c r="X2287" s="36">
        <f>ROUND(IF(ISNA(IF($F$7=0,0,INDIRECT(W2290))),0,IF($F$7=0,0,INDIRECT(W2290))),0)</f>
        <v/>
      </c>
    </row>
    <row r="2288">
      <c r="B2288" s="86" t="n"/>
      <c r="C2288" s="22" t="n">
        <v>28720</v>
      </c>
      <c r="E2288" s="22" t="inlineStr">
        <is>
          <t>Святилище для фимиама Удачный день</t>
        </is>
      </c>
      <c r="F2288" s="105">
        <f>ROUNDUP(N2291-(N2291/100*X2291),0)</f>
        <v/>
      </c>
      <c r="H2288" s="22" t="inlineStr">
        <is>
          <t>АртСимвол</t>
        </is>
      </c>
      <c r="J2288" s="75" t="inlineStr">
        <is>
          <t>2100000287208</t>
        </is>
      </c>
      <c r="K2288" s="75" t="inlineStr">
        <is>
          <t>Атрибутика</t>
        </is>
      </c>
      <c r="L2288" s="22">
        <f>ROUND(100-(F2291/(M2291/100)),0)</f>
        <v/>
      </c>
      <c r="M2288" s="105" t="n">
        <v>40</v>
      </c>
      <c r="N2288" s="105" t="n">
        <v>35</v>
      </c>
      <c r="O2288" s="20" t="inlineStr">
        <is>
          <t>https://magic-kniga.ru/items/28720</t>
        </is>
      </c>
      <c r="Q2288" s="66" t="inlineStr">
        <is>
          <t>Мало</t>
        </is>
      </c>
      <c r="R2288" s="20" t="n">
        <v>7</v>
      </c>
      <c r="V2288" s="36">
        <f>MATCH(R2291,discounts!A:A)</f>
        <v/>
      </c>
      <c r="W2288" s="36">
        <f>ADDRESS(V2291,$F$7+1,,,"discounts")</f>
        <v/>
      </c>
      <c r="X2288" s="36">
        <f>ROUND(IF(ISNA(IF($F$7=0,0,INDIRECT(W2291))),0,IF($F$7=0,0,INDIRECT(W2291))),0)</f>
        <v/>
      </c>
    </row>
    <row r="2289">
      <c r="B2289" s="86" t="n"/>
      <c r="C2289" s="22" t="n">
        <v>28725</v>
      </c>
      <c r="E2289" s="22" t="inlineStr">
        <is>
          <t>Святилище для фимиама Антистресс</t>
        </is>
      </c>
      <c r="F2289" s="105">
        <f>ROUNDUP(N2292-(N2292/100*X2292),0)</f>
        <v/>
      </c>
      <c r="H2289" s="22" t="inlineStr">
        <is>
          <t>АртСимвол</t>
        </is>
      </c>
      <c r="J2289" s="75" t="inlineStr">
        <is>
          <t>2100000287253</t>
        </is>
      </c>
      <c r="K2289" s="75" t="inlineStr">
        <is>
          <t>Атрибутика</t>
        </is>
      </c>
      <c r="L2289" s="22">
        <f>ROUND(100-(F2292/(M2292/100)),0)</f>
        <v/>
      </c>
      <c r="M2289" s="105" t="n">
        <v>40</v>
      </c>
      <c r="N2289" s="105" t="n">
        <v>35</v>
      </c>
      <c r="O2289" s="20" t="inlineStr">
        <is>
          <t>https://magic-kniga.ru/items/28725</t>
        </is>
      </c>
      <c r="Q2289" s="66" t="inlineStr">
        <is>
          <t>Мало</t>
        </is>
      </c>
      <c r="R2289" s="20" t="n">
        <v>7</v>
      </c>
      <c r="V2289" s="36">
        <f>MATCH(R2292,discounts!A:A)</f>
        <v/>
      </c>
      <c r="W2289" s="36">
        <f>ADDRESS(V2292,$F$7+1,,,"discounts")</f>
        <v/>
      </c>
      <c r="X2289" s="36">
        <f>ROUND(IF(ISNA(IF($F$7=0,0,INDIRECT(W2292))),0,IF($F$7=0,0,INDIRECT(W2292))),0)</f>
        <v/>
      </c>
    </row>
    <row r="2290">
      <c r="B2290" s="86" t="n"/>
      <c r="C2290" s="22" t="n">
        <v>28858</v>
      </c>
      <c r="E2290" s="22" t="inlineStr">
        <is>
          <t>Аромалампа Каприз роспись</t>
        </is>
      </c>
      <c r="F2290" s="105">
        <f>ROUNDUP(N2293-(N2293/100*X2293),0)</f>
        <v/>
      </c>
      <c r="H2290" s="22" t="inlineStr">
        <is>
          <t>Giftman</t>
        </is>
      </c>
      <c r="J2290" s="75" t="inlineStr">
        <is>
          <t>4690498075770</t>
        </is>
      </c>
      <c r="K2290" s="75" t="inlineStr">
        <is>
          <t>Атрибутика</t>
        </is>
      </c>
      <c r="L2290" s="22">
        <f>ROUND(100-(F2293/(M2293/100)),0)</f>
        <v/>
      </c>
      <c r="M2290" s="105" t="n">
        <v>250</v>
      </c>
      <c r="N2290" s="105" t="n">
        <v>218</v>
      </c>
      <c r="O2290" s="20" t="inlineStr">
        <is>
          <t>https://magic-kniga.ru/items/28858</t>
        </is>
      </c>
      <c r="Q2290" s="66" t="inlineStr">
        <is>
          <t>Мало</t>
        </is>
      </c>
      <c r="R2290" s="20" t="n">
        <v>12</v>
      </c>
      <c r="V2290" s="36">
        <f>MATCH(R2293,discounts!A:A)</f>
        <v/>
      </c>
      <c r="W2290" s="36">
        <f>ADDRESS(V2293,$F$7+1,,,"discounts")</f>
        <v/>
      </c>
      <c r="X2290" s="36">
        <f>ROUND(IF(ISNA(IF($F$7=0,0,INDIRECT(W2293))),0,IF($F$7=0,0,INDIRECT(W2293))),0)</f>
        <v/>
      </c>
    </row>
    <row r="2291">
      <c r="B2291" s="86" t="n"/>
      <c r="C2291" s="22" t="n">
        <v>29208</v>
      </c>
      <c r="E2291" s="22" t="inlineStr">
        <is>
          <t>Аромакумир Славянский Инь-Ян</t>
        </is>
      </c>
      <c r="F2291" s="105">
        <f>ROUNDUP(N2294-(N2294/100*X2294),0)</f>
        <v/>
      </c>
      <c r="H2291" s="22" t="inlineStr">
        <is>
          <t>АртСимвол</t>
        </is>
      </c>
      <c r="J2291" s="75" t="inlineStr">
        <is>
          <t>2100000292080</t>
        </is>
      </c>
      <c r="K2291" s="75" t="inlineStr">
        <is>
          <t>Атрибутика</t>
        </is>
      </c>
      <c r="L2291" s="22">
        <f>ROUND(100-(F2294/(M2294/100)),0)</f>
        <v/>
      </c>
      <c r="M2291" s="105" t="n">
        <v>40</v>
      </c>
      <c r="N2291" s="105" t="n">
        <v>35</v>
      </c>
      <c r="O2291" s="20" t="inlineStr">
        <is>
          <t>https://magic-kniga.ru/items/29208</t>
        </is>
      </c>
      <c r="Q2291" s="66" t="inlineStr">
        <is>
          <t>Мало</t>
        </is>
      </c>
      <c r="R2291" s="20" t="n">
        <v>7</v>
      </c>
      <c r="V2291" s="36">
        <f>MATCH(R2294,discounts!A:A)</f>
        <v/>
      </c>
      <c r="W2291" s="36">
        <f>ADDRESS(V2294,$F$7+1,,,"discounts")</f>
        <v/>
      </c>
      <c r="X2291" s="36">
        <f>ROUND(IF(ISNA(IF($F$7=0,0,INDIRECT(W2294))),0,IF($F$7=0,0,INDIRECT(W2294))),0)</f>
        <v/>
      </c>
    </row>
    <row r="2292">
      <c r="B2292" s="86" t="n"/>
      <c r="C2292" s="22" t="n">
        <v>29213</v>
      </c>
      <c r="E2292" s="22" t="inlineStr">
        <is>
          <t>Аромакумир Достижение цели</t>
        </is>
      </c>
      <c r="F2292" s="105">
        <f>ROUNDUP(N2295-(N2295/100*X2295),0)</f>
        <v/>
      </c>
      <c r="H2292" s="22" t="inlineStr">
        <is>
          <t>АртСимвол</t>
        </is>
      </c>
      <c r="J2292" s="75" t="inlineStr">
        <is>
          <t>2100000292134</t>
        </is>
      </c>
      <c r="K2292" s="75" t="inlineStr">
        <is>
          <t>Атрибутика</t>
        </is>
      </c>
      <c r="L2292" s="22">
        <f>ROUND(100-(F2295/(M2295/100)),0)</f>
        <v/>
      </c>
      <c r="M2292" s="105" t="n">
        <v>40</v>
      </c>
      <c r="N2292" s="105" t="n">
        <v>35</v>
      </c>
      <c r="O2292" s="20" t="inlineStr">
        <is>
          <t>https://magic-kniga.ru/items/29213</t>
        </is>
      </c>
      <c r="Q2292" s="66" t="inlineStr">
        <is>
          <t>Мало</t>
        </is>
      </c>
      <c r="R2292" s="20" t="n">
        <v>7</v>
      </c>
      <c r="V2292" s="36">
        <f>MATCH(R2295,discounts!A:A)</f>
        <v/>
      </c>
      <c r="W2292" s="36">
        <f>ADDRESS(V2295,$F$7+1,,,"discounts")</f>
        <v/>
      </c>
      <c r="X2292" s="36">
        <f>ROUND(IF(ISNA(IF($F$7=0,0,INDIRECT(W2295))),0,IF($F$7=0,0,INDIRECT(W2295))),0)</f>
        <v/>
      </c>
    </row>
    <row r="2293">
      <c r="B2293" s="86" t="n"/>
      <c r="C2293" s="22" t="n">
        <v>31414</v>
      </c>
      <c r="E2293" s="22" t="inlineStr">
        <is>
          <t>Святилище для фимиама Счастливая семья, бук</t>
        </is>
      </c>
      <c r="F2293" s="105">
        <f>ROUNDUP(N2296-(N2296/100*X2296),0)</f>
        <v/>
      </c>
      <c r="H2293" s="22" t="inlineStr">
        <is>
          <t>АртСимвол</t>
        </is>
      </c>
      <c r="J2293" s="75" t="inlineStr">
        <is>
          <t>2100000314140</t>
        </is>
      </c>
      <c r="K2293" s="75" t="inlineStr">
        <is>
          <t>Атрибутика</t>
        </is>
      </c>
      <c r="L2293" s="22">
        <f>ROUND(100-(F2296/(M2296/100)),0)</f>
        <v/>
      </c>
      <c r="M2293" s="105" t="n">
        <v>450</v>
      </c>
      <c r="N2293" s="105" t="n">
        <v>392</v>
      </c>
      <c r="O2293" s="20" t="inlineStr">
        <is>
          <t>https://magic-kniga.ru/items/31414</t>
        </is>
      </c>
      <c r="Q2293" s="66" t="inlineStr">
        <is>
          <t>Мало</t>
        </is>
      </c>
      <c r="R2293" s="20" t="n">
        <v>7</v>
      </c>
      <c r="V2293" s="36">
        <f>MATCH(R2296,discounts!A:A)</f>
        <v/>
      </c>
      <c r="W2293" s="36">
        <f>ADDRESS(V2296,$F$7+1,,,"discounts")</f>
        <v/>
      </c>
      <c r="X2293" s="36">
        <f>ROUND(IF(ISNA(IF($F$7=0,0,INDIRECT(W2296))),0,IF($F$7=0,0,INDIRECT(W2296))),0)</f>
        <v/>
      </c>
    </row>
    <row r="2294" ht="15" customHeight="1">
      <c r="B2294" s="88" t="inlineStr">
        <is>
          <t>Практика эзотерики</t>
        </is>
      </c>
    </row>
    <row r="2295">
      <c r="B2295" s="86" t="n"/>
      <c r="C2295" s="22" t="n">
        <v>31740</v>
      </c>
      <c r="E2295" s="22" t="inlineStr">
        <is>
          <t>Нить преображения Зеленая</t>
        </is>
      </c>
      <c r="F2295" s="105">
        <f>ROUNDUP(N2298-(N2298/100*X2298),0)</f>
        <v/>
      </c>
      <c r="H2295" s="22" t="inlineStr">
        <is>
          <t>АртСимвол</t>
        </is>
      </c>
      <c r="I2295" s="22" t="n">
        <v>2017</v>
      </c>
      <c r="J2295" s="75" t="inlineStr">
        <is>
          <t>2100000317400</t>
        </is>
      </c>
      <c r="K2295" s="75" t="inlineStr">
        <is>
          <t>Атрибутика</t>
        </is>
      </c>
      <c r="L2295" s="22">
        <f>ROUND(100-(F2298/(M2298/100)),0)</f>
        <v/>
      </c>
      <c r="M2295" s="105" t="n">
        <v>1362</v>
      </c>
      <c r="N2295" s="105" t="n">
        <v>1185</v>
      </c>
      <c r="O2295" s="20" t="inlineStr">
        <is>
          <t>https://magic-kniga.ru/items/31740</t>
        </is>
      </c>
      <c r="Q2295" s="66" t="inlineStr">
        <is>
          <t>Мало</t>
        </is>
      </c>
      <c r="R2295" s="20" t="n">
        <v>7</v>
      </c>
      <c r="V2295" s="36">
        <f>MATCH(R2298,discounts!A:A)</f>
        <v/>
      </c>
      <c r="W2295" s="36">
        <f>ADDRESS(V2298,$F$7+1,,,"discounts")</f>
        <v/>
      </c>
      <c r="X2295" s="36">
        <f>ROUND(IF(ISNA(IF($F$7=0,0,INDIRECT(W2298))),0,IF($F$7=0,0,INDIRECT(W2298))),0)</f>
        <v/>
      </c>
    </row>
    <row r="2296">
      <c r="B2296" s="86" t="n"/>
      <c r="C2296" s="22" t="n">
        <v>32208</v>
      </c>
      <c r="E2296" s="22" t="inlineStr">
        <is>
          <t>Магнит Для просветленных</t>
        </is>
      </c>
      <c r="F2296" s="105">
        <f>ROUNDUP(N2299-(N2299/100*X2299),0)</f>
        <v/>
      </c>
      <c r="H2296" s="22" t="inlineStr">
        <is>
          <t>Magic-Kniga</t>
        </is>
      </c>
      <c r="J2296" s="75" t="inlineStr">
        <is>
          <t>2100000322084</t>
        </is>
      </c>
      <c r="K2296" s="75" t="inlineStr">
        <is>
          <t>Атрибутика</t>
        </is>
      </c>
      <c r="L2296" s="22">
        <f>ROUND(100-(F2299/(M2299/100)),0)</f>
        <v/>
      </c>
      <c r="M2296" s="105" t="n">
        <v>30</v>
      </c>
      <c r="N2296" s="105" t="n">
        <v>27</v>
      </c>
      <c r="O2296" s="20" t="inlineStr">
        <is>
          <t>https://magic-kniga.ru/items/32208</t>
        </is>
      </c>
      <c r="Q2296" s="66" t="inlineStr">
        <is>
          <t>Мало</t>
        </is>
      </c>
      <c r="R2296" s="20" t="n">
        <v>1</v>
      </c>
      <c r="V2296" s="36">
        <f>MATCH(R2299,discounts!A:A)</f>
        <v/>
      </c>
      <c r="W2296" s="36">
        <f>ADDRESS(V2299,$F$7+1,,,"discounts")</f>
        <v/>
      </c>
      <c r="X2296" s="36">
        <f>ROUND(IF(ISNA(IF($F$7=0,0,INDIRECT(W2299))),0,IF($F$7=0,0,INDIRECT(W2299))),0)</f>
        <v/>
      </c>
    </row>
    <row r="2297">
      <c r="B2297" s="86" t="n"/>
      <c r="C2297" s="22" t="n">
        <v>32308</v>
      </c>
      <c r="E2297" s="22" t="inlineStr">
        <is>
          <t>Магнит Инь Янь</t>
        </is>
      </c>
      <c r="F2297" s="105">
        <f>ROUNDUP(N2300-(N2300/100*X2300),0)</f>
        <v/>
      </c>
      <c r="H2297" s="22" t="inlineStr">
        <is>
          <t>Magic-Kniga</t>
        </is>
      </c>
      <c r="J2297" s="75" t="inlineStr">
        <is>
          <t>2100000323081</t>
        </is>
      </c>
      <c r="K2297" s="75" t="inlineStr">
        <is>
          <t>Атрибутика</t>
        </is>
      </c>
      <c r="L2297" s="22">
        <f>ROUND(100-(F2300/(M2300/100)),0)</f>
        <v/>
      </c>
      <c r="M2297" s="105" t="n">
        <v>30</v>
      </c>
      <c r="N2297" s="105" t="n">
        <v>27</v>
      </c>
      <c r="O2297" s="20" t="inlineStr">
        <is>
          <t>https://magic-kniga.ru/items/32308</t>
        </is>
      </c>
      <c r="P2297" s="22" t="n">
        <v>42</v>
      </c>
      <c r="Q2297" s="66" t="inlineStr">
        <is>
          <t>Больше 10</t>
        </is>
      </c>
      <c r="R2297" s="20" t="n">
        <v>1</v>
      </c>
      <c r="V2297" s="36">
        <f>MATCH(R2300,discounts!A:A)</f>
        <v/>
      </c>
      <c r="W2297" s="36">
        <f>ADDRESS(V2300,$F$7+1,,,"discounts")</f>
        <v/>
      </c>
      <c r="X2297" s="36">
        <f>ROUND(IF(ISNA(IF($F$7=0,0,INDIRECT(W2300))),0,IF($F$7=0,0,INDIRECT(W2300))),0)</f>
        <v/>
      </c>
    </row>
    <row r="2298">
      <c r="B2298" s="86" t="n"/>
      <c r="C2298" s="22" t="n">
        <v>26383</v>
      </c>
      <c r="E2298" s="22" t="inlineStr">
        <is>
          <t>Подвеска Adi Buddha</t>
        </is>
      </c>
      <c r="F2298" s="105">
        <f>ROUNDUP(N2301-(N2301/100*X2301),0)</f>
        <v/>
      </c>
      <c r="H2298" s="22" t="inlineStr">
        <is>
          <t>Alchemy Gothic</t>
        </is>
      </c>
      <c r="J2298" s="75" t="inlineStr">
        <is>
          <t>2100000263837</t>
        </is>
      </c>
      <c r="K2298" s="75" t="inlineStr">
        <is>
          <t>Атрибутика</t>
        </is>
      </c>
      <c r="L2298" s="22">
        <f>ROUND(100-(F2301/(M2301/100)),0)</f>
        <v/>
      </c>
      <c r="M2298" s="105" t="n">
        <v>228</v>
      </c>
      <c r="N2298" s="105" t="n">
        <v>199</v>
      </c>
      <c r="O2298" s="20" t="inlineStr">
        <is>
          <t>https://magic-kniga.ru/items/26383</t>
        </is>
      </c>
      <c r="Q2298" s="66" t="inlineStr">
        <is>
          <t>Мало</t>
        </is>
      </c>
      <c r="R2298" s="20" t="n">
        <v>13</v>
      </c>
      <c r="V2298" s="36">
        <f>MATCH(R2301,discounts!A:A)</f>
        <v/>
      </c>
      <c r="W2298" s="36">
        <f>ADDRESS(V2301,$F$7+1,,,"discounts")</f>
        <v/>
      </c>
      <c r="X2298" s="36">
        <f>ROUND(IF(ISNA(IF($F$7=0,0,INDIRECT(W2301))),0,IF($F$7=0,0,INDIRECT(W2301))),0)</f>
        <v/>
      </c>
    </row>
    <row r="2299">
      <c r="B2299" s="86" t="n"/>
      <c r="C2299" s="22" t="n">
        <v>27162</v>
      </c>
      <c r="E2299" s="22" t="inlineStr">
        <is>
          <t>Новогодний ловец исполнения желаний, 3 аромата, бук</t>
        </is>
      </c>
      <c r="F2299" s="105">
        <f>ROUNDUP(N2302-(N2302/100*X2302),0)</f>
        <v/>
      </c>
      <c r="H2299" s="22" t="inlineStr">
        <is>
          <t>АртСимвол</t>
        </is>
      </c>
      <c r="J2299" s="75" t="inlineStr">
        <is>
          <t>2100000271627</t>
        </is>
      </c>
      <c r="K2299" s="75" t="inlineStr">
        <is>
          <t>Атрибутика</t>
        </is>
      </c>
      <c r="L2299" s="22">
        <f>ROUND(100-(F2302/(M2302/100)),0)</f>
        <v/>
      </c>
      <c r="M2299" s="105" t="n">
        <v>70</v>
      </c>
      <c r="N2299" s="105" t="n">
        <v>61</v>
      </c>
      <c r="O2299" s="20" t="inlineStr">
        <is>
          <t>https://magic-kniga.ru/items/27162</t>
        </is>
      </c>
      <c r="Q2299" s="66" t="inlineStr">
        <is>
          <t>Мало</t>
        </is>
      </c>
      <c r="R2299" s="20" t="n">
        <v>7</v>
      </c>
      <c r="V2299" s="36">
        <f>MATCH(R2302,discounts!A:A)</f>
        <v/>
      </c>
      <c r="W2299" s="36">
        <f>ADDRESS(V2302,$F$7+1,,,"discounts")</f>
        <v/>
      </c>
      <c r="X2299" s="36">
        <f>ROUND(IF(ISNA(IF($F$7=0,0,INDIRECT(W2302))),0,IF($F$7=0,0,INDIRECT(W2302))),0)</f>
        <v/>
      </c>
    </row>
    <row r="2300">
      <c r="B2300" s="86" t="n"/>
      <c r="C2300" s="22" t="n">
        <v>27163</v>
      </c>
      <c r="E2300" s="22" t="inlineStr">
        <is>
          <t>Новогодний ловец исполнения желаний, 3 аромата, бук</t>
        </is>
      </c>
      <c r="F2300" s="105">
        <f>ROUNDUP(N2303-(N2303/100*X2303),0)</f>
        <v/>
      </c>
      <c r="H2300" s="22" t="inlineStr">
        <is>
          <t>АртСимвол</t>
        </is>
      </c>
      <c r="J2300" s="75" t="inlineStr">
        <is>
          <t>2100000271634</t>
        </is>
      </c>
      <c r="K2300" s="75" t="inlineStr">
        <is>
          <t>Атрибутика</t>
        </is>
      </c>
      <c r="L2300" s="22">
        <f>ROUND(100-(F2303/(M2303/100)),0)</f>
        <v/>
      </c>
      <c r="M2300" s="105" t="n">
        <v>70</v>
      </c>
      <c r="N2300" s="105" t="n">
        <v>61</v>
      </c>
      <c r="O2300" s="20" t="inlineStr">
        <is>
          <t>https://magic-kniga.ru/items/27163</t>
        </is>
      </c>
      <c r="Q2300" s="66" t="inlineStr">
        <is>
          <t>Мало</t>
        </is>
      </c>
      <c r="R2300" s="20" t="n">
        <v>7</v>
      </c>
      <c r="V2300" s="36">
        <f>MATCH(R2303,discounts!A:A)</f>
        <v/>
      </c>
      <c r="W2300" s="36">
        <f>ADDRESS(V2303,$F$7+1,,,"discounts")</f>
        <v/>
      </c>
      <c r="X2300" s="36">
        <f>ROUND(IF(ISNA(IF($F$7=0,0,INDIRECT(W2303))),0,IF($F$7=0,0,INDIRECT(W2303))),0)</f>
        <v/>
      </c>
    </row>
    <row r="2301" ht="15" customHeight="1">
      <c r="B2301" s="88" t="inlineStr">
        <is>
          <t>Масонство</t>
        </is>
      </c>
    </row>
    <row r="2302">
      <c r="B2302" s="86" t="n"/>
      <c r="C2302" s="22" t="n">
        <v>38223</v>
      </c>
      <c r="E2302" s="22" t="inlineStr">
        <is>
          <t>Дневник Всевидящее око</t>
        </is>
      </c>
      <c r="F2302" s="105">
        <f>ROUNDUP(N2305-(N2305/100*X2305),0)</f>
        <v/>
      </c>
      <c r="H2302" s="22" t="inlineStr">
        <is>
          <t>Magic-Kniga</t>
        </is>
      </c>
      <c r="J2302" s="75" t="inlineStr">
        <is>
          <t>1600000796317</t>
        </is>
      </c>
      <c r="K2302" s="75" t="inlineStr">
        <is>
          <t>Атрибутика</t>
        </is>
      </c>
      <c r="L2302" s="22">
        <f>ROUND(100-(F2305/(M2305/100)),0)</f>
        <v/>
      </c>
      <c r="M2302" s="105" t="n">
        <v>831</v>
      </c>
      <c r="N2302" s="105" t="n">
        <v>723</v>
      </c>
      <c r="O2302" s="20" t="inlineStr">
        <is>
          <t>https://magic-kniga.ru/items/38223</t>
        </is>
      </c>
      <c r="Q2302" s="66" t="inlineStr">
        <is>
          <t>Мало</t>
        </is>
      </c>
      <c r="R2302" s="20" t="n">
        <v>1</v>
      </c>
      <c r="V2302" s="36">
        <f>MATCH(R2305,discounts!A:A)</f>
        <v/>
      </c>
      <c r="W2302" s="36">
        <f>ADDRESS(V2305,$F$7+1,,,"discounts")</f>
        <v/>
      </c>
      <c r="X2302" s="36">
        <f>ROUND(IF(ISNA(IF($F$7=0,0,INDIRECT(W2305))),0,IF($F$7=0,0,INDIRECT(W2305))),0)</f>
        <v/>
      </c>
    </row>
    <row r="2303" ht="15" customHeight="1">
      <c r="B2303" s="88" t="inlineStr">
        <is>
          <t>Магические дневники</t>
        </is>
      </c>
    </row>
    <row r="2304">
      <c r="B2304" s="86" t="n"/>
      <c r="C2304" s="22" t="n">
        <v>38919</v>
      </c>
      <c r="E2304" s="22" t="inlineStr">
        <is>
          <t>Лунный дневник</t>
        </is>
      </c>
      <c r="F2304" s="105">
        <f>ROUNDUP(N2307-(N2307/100*X2307),0)</f>
        <v/>
      </c>
      <c r="H2304" s="22" t="inlineStr">
        <is>
          <t>Magic-Kniga</t>
        </is>
      </c>
      <c r="J2304" s="75" t="inlineStr">
        <is>
          <t>1600000796508</t>
        </is>
      </c>
      <c r="K2304" s="75" t="inlineStr">
        <is>
          <t>Атрибутика</t>
        </is>
      </c>
      <c r="L2304" s="22">
        <f>ROUND(100-(F2307/(M2307/100)),0)</f>
        <v/>
      </c>
      <c r="M2304" s="105" t="n">
        <v>496</v>
      </c>
      <c r="N2304" s="105" t="n">
        <v>432</v>
      </c>
      <c r="O2304" s="20" t="inlineStr">
        <is>
          <t>https://magic-kniga.ru/items/38919</t>
        </is>
      </c>
      <c r="Q2304" s="66" t="inlineStr">
        <is>
          <t>Мало</t>
        </is>
      </c>
      <c r="R2304" s="20" t="n">
        <v>1</v>
      </c>
      <c r="V2304" s="36">
        <f>MATCH(R2307,discounts!A:A)</f>
        <v/>
      </c>
      <c r="W2304" s="36">
        <f>ADDRESS(V2307,$F$7+1,,,"discounts")</f>
        <v/>
      </c>
      <c r="X2304" s="36">
        <f>ROUND(_xlfn.SINGLE(IF(ISNA(_xlfn.SINGLE(IF($F$7=0,0,INDIRECT(W2307)))),0,IF($F$7=0,0,INDIRECT(W2307)))),0)</f>
        <v/>
      </c>
    </row>
    <row r="2305">
      <c r="B2305" s="86" t="n"/>
      <c r="C2305" s="22" t="n">
        <v>30700</v>
      </c>
      <c r="E2305" s="22" t="inlineStr">
        <is>
          <t>Дневник Ведьмы деревянный</t>
        </is>
      </c>
      <c r="F2305" s="105">
        <f>ROUNDUP(N2308-(N2308/100*X2308),0)</f>
        <v/>
      </c>
      <c r="H2305" s="22" t="inlineStr">
        <is>
          <t>Magic-Kniga</t>
        </is>
      </c>
      <c r="J2305" s="75" t="inlineStr">
        <is>
          <t>2100000307005</t>
        </is>
      </c>
      <c r="K2305" s="75" t="inlineStr">
        <is>
          <t>Атрибутика</t>
        </is>
      </c>
      <c r="L2305" s="22">
        <f>ROUND(100-(F2308/(M2308/100)),0)</f>
        <v/>
      </c>
      <c r="M2305" s="105" t="n">
        <v>250</v>
      </c>
      <c r="N2305" s="105" t="n">
        <v>218</v>
      </c>
      <c r="O2305" s="20" t="inlineStr">
        <is>
          <t>https://magic-kniga.ru/items/30700</t>
        </is>
      </c>
      <c r="P2305" s="22" t="n">
        <v>171</v>
      </c>
      <c r="Q2305" s="66" t="inlineStr">
        <is>
          <t>Мало</t>
        </is>
      </c>
      <c r="R2305" s="20" t="n">
        <v>1</v>
      </c>
      <c r="V2305" s="36">
        <f>MATCH(R2308,discounts!A:A)</f>
        <v/>
      </c>
      <c r="W2305" s="36">
        <f>ADDRESS(V2308,$F$7+1,,,"discounts")</f>
        <v/>
      </c>
      <c r="X2305" s="36">
        <f>ROUND(_xlfn.SINGLE(IF(ISNA(_xlfn.SINGLE(IF($F$7=0,0,INDIRECT(W2308)))),0,IF($F$7=0,0,INDIRECT(W2308)))),0)</f>
        <v/>
      </c>
    </row>
    <row r="2306">
      <c r="B2306" s="86" t="n"/>
      <c r="C2306" s="22" t="n">
        <v>32003</v>
      </c>
      <c r="E2306" s="22" t="inlineStr">
        <is>
          <t>Блокнот Чернокнижие Иоганна Фауста</t>
        </is>
      </c>
      <c r="F2306" s="105">
        <f>ROUNDUP(N2309-(N2309/100*X2309),0)</f>
        <v/>
      </c>
      <c r="H2306" s="22" t="inlineStr">
        <is>
          <t>Magic-Kniga</t>
        </is>
      </c>
      <c r="J2306" s="75" t="inlineStr">
        <is>
          <t>2100000320035</t>
        </is>
      </c>
      <c r="K2306" s="75" t="inlineStr">
        <is>
          <t>Атрибутика</t>
        </is>
      </c>
      <c r="L2306" s="22">
        <f>ROUND(100-(F2309/(M2309/100)),0)</f>
        <v/>
      </c>
      <c r="M2306" s="105" t="n">
        <v>250</v>
      </c>
      <c r="N2306" s="105" t="n">
        <v>218</v>
      </c>
      <c r="O2306" s="20" t="inlineStr">
        <is>
          <t>https://magic-kniga.ru/items/32003</t>
        </is>
      </c>
      <c r="Q2306" s="66" t="inlineStr">
        <is>
          <t>Мало</t>
        </is>
      </c>
      <c r="R2306" s="20" t="n">
        <v>1</v>
      </c>
      <c r="V2306" s="36">
        <f>MATCH(R2309,discounts!A:A)</f>
        <v/>
      </c>
      <c r="W2306" s="36">
        <f>ADDRESS(V2309,$F$7+1,,,"discounts")</f>
        <v/>
      </c>
      <c r="X2306" s="36">
        <f>ROUND(_xlfn.SINGLE(IF(ISNA(_xlfn.SINGLE(IF($F$7=0,0,INDIRECT(W2309)))),0,IF($F$7=0,0,INDIRECT(W2309)))),0)</f>
        <v/>
      </c>
    </row>
    <row r="2307" ht="15" customHeight="1">
      <c r="B2307" s="88" t="inlineStr">
        <is>
          <t>Магия свечей</t>
        </is>
      </c>
    </row>
    <row r="2308">
      <c r="B2308" s="86" t="n"/>
      <c r="C2308" s="22" t="n">
        <v>31410</v>
      </c>
      <c r="E2308" s="22" t="inlineStr">
        <is>
          <t>Подсвечник Ретро черный муар, 10х10х4 см</t>
        </is>
      </c>
      <c r="F2308" s="105">
        <f>ROUNDUP(N2311-(N2311/100*X2311),0)</f>
        <v/>
      </c>
      <c r="H2308" s="22" t="inlineStr">
        <is>
          <t>Giftman</t>
        </is>
      </c>
      <c r="J2308" s="75" t="inlineStr">
        <is>
          <t>4607113928366</t>
        </is>
      </c>
      <c r="K2308" s="75" t="inlineStr">
        <is>
          <t>Атрибутика</t>
        </is>
      </c>
      <c r="L2308" s="22">
        <f>ROUND(100-(F2311/(M2311/100)),0)</f>
        <v/>
      </c>
      <c r="M2308" s="105" t="n">
        <v>450</v>
      </c>
      <c r="N2308" s="105" t="n">
        <v>392</v>
      </c>
      <c r="O2308" s="20" t="inlineStr">
        <is>
          <t>https://magic-kniga.ru/items/31410</t>
        </is>
      </c>
      <c r="Q2308" s="66" t="inlineStr">
        <is>
          <t>Мало</t>
        </is>
      </c>
      <c r="R2308" s="20" t="n">
        <v>13</v>
      </c>
      <c r="V2308" s="36">
        <f>MATCH(R2311,discounts!A:A)</f>
        <v/>
      </c>
      <c r="W2308" s="36">
        <f>ADDRESS(V2311,$F$7+1,,,"discounts")</f>
        <v/>
      </c>
      <c r="X2308" s="36">
        <f>ROUND(_xlfn.SINGLE(IF(ISNA(_xlfn.SINGLE(IF($F$7=0,0,INDIRECT(W2311)))),0,IF($F$7=0,0,INDIRECT(W2311)))),0)</f>
        <v/>
      </c>
    </row>
    <row r="2309">
      <c r="B2309" s="86" t="n"/>
      <c r="C2309" s="22" t="n">
        <v>28779</v>
      </c>
      <c r="E2309" s="22" t="inlineStr">
        <is>
          <t>Набор «Женские чары» Женское счастье</t>
        </is>
      </c>
      <c r="F2309" s="105">
        <f>ROUNDUP(N2312-(N2312/100*X2312),0)</f>
        <v/>
      </c>
      <c r="H2309" s="22" t="inlineStr">
        <is>
          <t>АртСимвол</t>
        </is>
      </c>
      <c r="I2309" s="22" t="n">
        <v>2019</v>
      </c>
      <c r="J2309" s="75" t="inlineStr">
        <is>
          <t>2100000287796</t>
        </is>
      </c>
      <c r="K2309" s="75" t="inlineStr">
        <is>
          <t>Атрибутика</t>
        </is>
      </c>
      <c r="L2309" s="22">
        <f>ROUND(100-(F2312/(M2312/100)),0)</f>
        <v/>
      </c>
      <c r="M2309" s="105" t="n">
        <v>170</v>
      </c>
      <c r="N2309" s="105" t="n">
        <v>148</v>
      </c>
      <c r="O2309" s="20" t="inlineStr">
        <is>
          <t>https://magic-kniga.ru/items/28779</t>
        </is>
      </c>
      <c r="Q2309" s="66" t="inlineStr">
        <is>
          <t>Мало</t>
        </is>
      </c>
      <c r="R2309" s="20" t="n">
        <v>7</v>
      </c>
      <c r="V2309" s="36">
        <f>MATCH(R2312,discounts!A:A)</f>
        <v/>
      </c>
      <c r="W2309" s="36">
        <f>ADDRESS(V2312,$F$7+1,,,"discounts")</f>
        <v/>
      </c>
      <c r="X2309" s="36">
        <f>ROUND(_xlfn.SINGLE(IF(ISNA(_xlfn.SINGLE(IF($F$7=0,0,INDIRECT(W2312)))),0,IF($F$7=0,0,INDIRECT(W2312)))),0)</f>
        <v/>
      </c>
    </row>
    <row r="2310">
      <c r="B2310" s="86" t="n"/>
      <c r="C2310" s="22" t="n">
        <v>28920</v>
      </c>
      <c r="E2310" s="22" t="inlineStr">
        <is>
          <t>Набор Женские чары Леди совершенство</t>
        </is>
      </c>
      <c r="F2310" s="105">
        <f>ROUNDUP(N2313-(N2313/100*X2313),0)</f>
        <v/>
      </c>
      <c r="H2310" s="22" t="inlineStr">
        <is>
          <t>АртСимвол</t>
        </is>
      </c>
      <c r="J2310" s="75" t="inlineStr">
        <is>
          <t>2100000289202</t>
        </is>
      </c>
      <c r="K2310" s="75" t="inlineStr">
        <is>
          <t>Атрибутика</t>
        </is>
      </c>
      <c r="L2310" s="22">
        <f>ROUND(100-(F2313/(M2313/100)),0)</f>
        <v/>
      </c>
      <c r="M2310" s="105" t="n">
        <v>170</v>
      </c>
      <c r="N2310" s="105" t="n">
        <v>148</v>
      </c>
      <c r="O2310" s="20" t="inlineStr">
        <is>
          <t>https://magic-kniga.ru/items/28920</t>
        </is>
      </c>
      <c r="Q2310" s="66" t="inlineStr">
        <is>
          <t>Мало</t>
        </is>
      </c>
      <c r="R2310" s="20" t="n">
        <v>7</v>
      </c>
      <c r="V2310" s="36">
        <f>MATCH(R2313,discounts!A:A)</f>
        <v/>
      </c>
      <c r="W2310" s="36">
        <f>ADDRESS(V2313,$F$7+1,,,"discounts")</f>
        <v/>
      </c>
      <c r="X2310" s="36">
        <f>ROUND(_xlfn.SINGLE(IF(ISNA(_xlfn.SINGLE(IF($F$7=0,0,INDIRECT(W2313)))),0,IF($F$7=0,0,INDIRECT(W2313)))),0)</f>
        <v/>
      </c>
    </row>
    <row r="2311">
      <c r="B2311" s="86" t="n"/>
      <c r="C2311" s="22" t="n">
        <v>29163</v>
      </c>
      <c r="E2311" s="22" t="inlineStr">
        <is>
          <t>Ларец желаний Мужское совершенство со свечками</t>
        </is>
      </c>
      <c r="F2311" s="105">
        <f>ROUNDUP(N2314-(N2314/100*X2314),0)</f>
        <v/>
      </c>
      <c r="H2311" s="22" t="inlineStr">
        <is>
          <t>АртСимвол</t>
        </is>
      </c>
      <c r="J2311" s="75" t="inlineStr">
        <is>
          <t>4603300104636</t>
        </is>
      </c>
      <c r="K2311" s="75" t="inlineStr">
        <is>
          <t>Атрибутика</t>
        </is>
      </c>
      <c r="L2311" s="22">
        <f>ROUND(100-(F2314/(M2314/100)),0)</f>
        <v/>
      </c>
      <c r="M2311" s="105" t="n">
        <v>60</v>
      </c>
      <c r="N2311" s="105" t="n">
        <v>53</v>
      </c>
      <c r="O2311" s="20" t="inlineStr">
        <is>
          <t>https://magic-kniga.ru/items/29163</t>
        </is>
      </c>
      <c r="Q2311" s="66" t="inlineStr">
        <is>
          <t>Мало</t>
        </is>
      </c>
      <c r="R2311" s="20" t="n">
        <v>5</v>
      </c>
      <c r="V2311" s="36">
        <f>MATCH(R2314,discounts!A:A)</f>
        <v/>
      </c>
      <c r="W2311" s="36">
        <f>ADDRESS(V2314,$F$7+1,,,"discounts")</f>
        <v/>
      </c>
      <c r="X2311" s="36">
        <f>ROUND(_xlfn.SINGLE(IF(ISNA(_xlfn.SINGLE(IF($F$7=0,0,INDIRECT(W2314)))),0,IF($F$7=0,0,INDIRECT(W2314)))),0)</f>
        <v/>
      </c>
    </row>
    <row r="2312" ht="15" customHeight="1">
      <c r="B2312" s="88" t="inlineStr">
        <is>
          <t>Женская магия</t>
        </is>
      </c>
    </row>
    <row r="2313">
      <c r="B2313" s="86" t="n"/>
      <c r="C2313" s="22" t="n">
        <v>26382</v>
      </c>
      <c r="E2313" s="22" t="inlineStr">
        <is>
          <t>Подвеска Mystic Union</t>
        </is>
      </c>
      <c r="F2313" s="105">
        <f>ROUNDUP(N2316-(N2316/100*X2316),0)</f>
        <v/>
      </c>
      <c r="H2313" s="22" t="inlineStr">
        <is>
          <t>Eastgate Resource</t>
        </is>
      </c>
      <c r="J2313" s="75" t="inlineStr">
        <is>
          <t>2100000263820</t>
        </is>
      </c>
      <c r="K2313" s="75" t="inlineStr">
        <is>
          <t>Атрибутика</t>
        </is>
      </c>
      <c r="L2313" s="22">
        <f>ROUND(100-(F2316/(M2316/100)),0)</f>
        <v/>
      </c>
      <c r="M2313" s="105" t="n">
        <v>228</v>
      </c>
      <c r="N2313" s="105" t="n">
        <v>199</v>
      </c>
      <c r="O2313" s="20" t="inlineStr">
        <is>
          <t>https://magic-kniga.ru/items/26382</t>
        </is>
      </c>
      <c r="Q2313" s="66" t="inlineStr">
        <is>
          <t>Мало</t>
        </is>
      </c>
      <c r="R2313" s="20" t="n">
        <v>13</v>
      </c>
      <c r="V2313" s="36">
        <f>MATCH(R2316,discounts!A:A)</f>
        <v/>
      </c>
      <c r="W2313" s="36">
        <f>ADDRESS(V2316,$F$7+1,,,"discounts")</f>
        <v/>
      </c>
      <c r="X2313" s="36">
        <f>ROUND(_xlfn.SINGLE(IF(ISNA(_xlfn.SINGLE(IF($F$7=0,0,INDIRECT(W2316)))),0,IF($F$7=0,0,INDIRECT(W2316)))),0)</f>
        <v/>
      </c>
    </row>
    <row r="2314">
      <c r="B2314" s="86" t="n"/>
      <c r="C2314" s="22" t="n">
        <v>26654</v>
      </c>
      <c r="E2314" s="22" t="inlineStr">
        <is>
          <t>Шкатулка Золотой дракон</t>
        </is>
      </c>
      <c r="F2314" s="105">
        <f>ROUNDUP(N2317-(N2317/100*X2317),0)</f>
        <v/>
      </c>
      <c r="H2314" s="22" t="inlineStr">
        <is>
          <t>Nemesis Now</t>
        </is>
      </c>
      <c r="I2314" s="22" t="n">
        <v>2014</v>
      </c>
      <c r="J2314" s="75" t="inlineStr">
        <is>
          <t>2100000266548</t>
        </is>
      </c>
      <c r="K2314" s="75" t="inlineStr">
        <is>
          <t>Атрибутика</t>
        </is>
      </c>
      <c r="L2314" s="22">
        <f>ROUND(100-(F2317/(M2317/100)),0)</f>
        <v/>
      </c>
      <c r="M2314" s="105" t="n">
        <v>3500</v>
      </c>
      <c r="N2314" s="105" t="n">
        <v>3045</v>
      </c>
      <c r="O2314" s="20" t="inlineStr">
        <is>
          <t>https://magic-kniga.ru/items/26654</t>
        </is>
      </c>
      <c r="Q2314" s="66" t="inlineStr">
        <is>
          <t>Мало</t>
        </is>
      </c>
      <c r="R2314" s="20" t="n">
        <v>12</v>
      </c>
      <c r="V2314" s="36">
        <f>MATCH(R2317,discounts!A:A)</f>
        <v/>
      </c>
      <c r="W2314" s="36">
        <f>ADDRESS(V2317,$F$7+1,,,"discounts")</f>
        <v/>
      </c>
      <c r="X2314" s="36">
        <f>ROUND(_xlfn.SINGLE(IF(ISNA(_xlfn.SINGLE(IF($F$7=0,0,INDIRECT(W2317)))),0,IF($F$7=0,0,INDIRECT(W2317)))),0)</f>
        <v/>
      </c>
    </row>
    <row r="2315">
      <c r="B2315" s="86" t="n"/>
      <c r="C2315" s="22" t="n">
        <v>26862</v>
      </c>
      <c r="E2315" s="22" t="inlineStr">
        <is>
          <t>Магическая серьга Cross Cuff Stud</t>
        </is>
      </c>
      <c r="F2315" s="105">
        <f>ROUNDUP(N2318-(N2318/100*X2318),0)</f>
        <v/>
      </c>
      <c r="H2315" s="22" t="inlineStr">
        <is>
          <t>Alchemy Gothic</t>
        </is>
      </c>
      <c r="J2315" s="75" t="inlineStr">
        <is>
          <t>2100000268627</t>
        </is>
      </c>
      <c r="K2315" s="75" t="inlineStr">
        <is>
          <t>Атрибутика</t>
        </is>
      </c>
      <c r="L2315" s="22">
        <f>ROUND(100-(F2318/(M2318/100)),0)</f>
        <v/>
      </c>
      <c r="M2315" s="105" t="n">
        <v>507</v>
      </c>
      <c r="N2315" s="105" t="n">
        <v>442</v>
      </c>
      <c r="O2315" s="20" t="inlineStr">
        <is>
          <t>https://magic-kniga.ru/items/26862</t>
        </is>
      </c>
      <c r="Q2315" s="66" t="inlineStr">
        <is>
          <t>Мало</t>
        </is>
      </c>
      <c r="R2315" s="20" t="n">
        <v>11</v>
      </c>
      <c r="V2315" s="36">
        <f>MATCH(R2318,discounts!A:A)</f>
        <v/>
      </c>
      <c r="W2315" s="36">
        <f>ADDRESS(V2318,$F$7+1,,,"discounts")</f>
        <v/>
      </c>
      <c r="X2315" s="36">
        <f>ROUND(_xlfn.SINGLE(IF(ISNA(_xlfn.SINGLE(IF($F$7=0,0,INDIRECT(W2318)))),0,IF($F$7=0,0,INDIRECT(W2318)))),0)</f>
        <v/>
      </c>
    </row>
    <row r="2316">
      <c r="B2316" s="86" t="n"/>
      <c r="C2316" s="22" t="n">
        <v>26952</v>
      </c>
      <c r="E2316" s="22" t="inlineStr">
        <is>
          <t>Магическая серьга The Alchemist Horn</t>
        </is>
      </c>
      <c r="F2316" s="105">
        <f>ROUNDUP(N2319-(N2319/100*X2319),0)</f>
        <v/>
      </c>
      <c r="H2316" s="22" t="inlineStr">
        <is>
          <t>Alchemy Gothic</t>
        </is>
      </c>
      <c r="J2316" s="75" t="inlineStr">
        <is>
          <t>2100000269525</t>
        </is>
      </c>
      <c r="K2316" s="75" t="inlineStr">
        <is>
          <t>Атрибутика</t>
        </is>
      </c>
      <c r="L2316" s="22">
        <f>ROUND(100-(F2319/(M2319/100)),0)</f>
        <v/>
      </c>
      <c r="M2316" s="105" t="n">
        <v>1200</v>
      </c>
      <c r="N2316" s="105" t="n">
        <v>1044</v>
      </c>
      <c r="O2316" s="20" t="inlineStr">
        <is>
          <t>https://magic-kniga.ru/items/26952</t>
        </is>
      </c>
      <c r="Q2316" s="66" t="inlineStr">
        <is>
          <t>Мало</t>
        </is>
      </c>
      <c r="R2316" s="20" t="n">
        <v>11</v>
      </c>
      <c r="V2316" s="36">
        <f>MATCH(R2319,discounts!A:A)</f>
        <v/>
      </c>
      <c r="W2316" s="36">
        <f>ADDRESS(V2319,$F$7+1,,,"discounts")</f>
        <v/>
      </c>
      <c r="X2316" s="36">
        <f>ROUND(_xlfn.SINGLE(IF(ISNA(_xlfn.SINGLE(IF($F$7=0,0,INDIRECT(W2319)))),0,IF($F$7=0,0,INDIRECT(W2319)))),0)</f>
        <v/>
      </c>
    </row>
    <row r="2317">
      <c r="B2317" s="86" t="n"/>
      <c r="C2317" s="22" t="n">
        <v>27101</v>
      </c>
      <c r="E2317" s="22" t="inlineStr">
        <is>
          <t>Магические серьги Bacchanal Rose Pair</t>
        </is>
      </c>
      <c r="F2317" s="105">
        <f>ROUNDUP(N2320-(N2320/100*X2320),0)</f>
        <v/>
      </c>
      <c r="H2317" s="22" t="inlineStr">
        <is>
          <t>Alchemy Gothic</t>
        </is>
      </c>
      <c r="J2317" s="75" t="inlineStr">
        <is>
          <t>2100000271016</t>
        </is>
      </c>
      <c r="K2317" s="75" t="inlineStr">
        <is>
          <t>Атрибутика</t>
        </is>
      </c>
      <c r="L2317" s="22">
        <f>ROUND(100-(F2320/(M2320/100)),0)</f>
        <v/>
      </c>
      <c r="M2317" s="105" t="n">
        <v>441</v>
      </c>
      <c r="N2317" s="105" t="n">
        <v>384</v>
      </c>
      <c r="O2317" s="20" t="inlineStr">
        <is>
          <t>https://magic-kniga.ru/items/27101</t>
        </is>
      </c>
      <c r="Q2317" s="66" t="inlineStr">
        <is>
          <t>Мало</t>
        </is>
      </c>
      <c r="R2317" s="20" t="n">
        <v>12</v>
      </c>
      <c r="V2317" s="36">
        <f>MATCH(R2320,discounts!A:A)</f>
        <v/>
      </c>
      <c r="W2317" s="36">
        <f>ADDRESS(V2320,$F$7+1,,,"discounts")</f>
        <v/>
      </c>
      <c r="X2317" s="36">
        <f>ROUND(_xlfn.SINGLE(IF(ISNA(_xlfn.SINGLE(IF($F$7=0,0,INDIRECT(W2320)))),0,IF($F$7=0,0,INDIRECT(W2320)))),0)</f>
        <v/>
      </c>
    </row>
    <row r="2318" ht="15" customHeight="1">
      <c r="B2318" s="88" t="inlineStr">
        <is>
          <t>Магия камней</t>
        </is>
      </c>
    </row>
    <row r="2319">
      <c r="B2319" s="86" t="n"/>
      <c r="C2319" s="22" t="n">
        <v>29388</v>
      </c>
      <c r="E2319" s="22" t="inlineStr">
        <is>
          <t>Бонсай, розовый кварц, 16 см</t>
        </is>
      </c>
      <c r="F2319" s="105">
        <f>ROUNDUP(N2322-(N2322/100*X2322),0)</f>
        <v/>
      </c>
      <c r="H2319" s="22" t="inlineStr">
        <is>
          <t>Китай</t>
        </is>
      </c>
      <c r="I2319" s="22" t="n">
        <v>2017</v>
      </c>
      <c r="J2319" s="75" t="inlineStr">
        <is>
          <t>4690498023412</t>
        </is>
      </c>
      <c r="K2319" s="75" t="inlineStr">
        <is>
          <t>Атрибутика</t>
        </is>
      </c>
      <c r="L2319" s="22">
        <f>ROUND(100-(F2322/(M2322/100)),0)</f>
        <v/>
      </c>
      <c r="M2319" s="105" t="n">
        <v>520</v>
      </c>
      <c r="N2319" s="105" t="n">
        <v>453</v>
      </c>
      <c r="O2319" s="20" t="inlineStr">
        <is>
          <t>https://magic-kniga.ru/items/29388</t>
        </is>
      </c>
      <c r="Q2319" s="66" t="inlineStr">
        <is>
          <t>Мало</t>
        </is>
      </c>
      <c r="R2319" s="20" t="n">
        <v>11</v>
      </c>
      <c r="V2319" s="36">
        <f>MATCH(R2322,discounts!A:A)</f>
        <v/>
      </c>
      <c r="W2319" s="36">
        <f>ADDRESS(V2322,$F$7+1,,,"discounts")</f>
        <v/>
      </c>
      <c r="X2319" s="36">
        <f>ROUND(_xlfn.SINGLE(IF(ISNA(_xlfn.SINGLE(IF($F$7=0,0,INDIRECT(W2322)))),0,IF($F$7=0,0,INDIRECT(W2322)))),0)</f>
        <v/>
      </c>
    </row>
    <row r="2320">
      <c r="B2320" s="86" t="n"/>
      <c r="C2320" s="22" t="n">
        <v>32387</v>
      </c>
      <c r="E2320" s="22" t="inlineStr">
        <is>
          <t>Бусы Северное сияние</t>
        </is>
      </c>
      <c r="F2320" s="105">
        <f>ROUNDUP(N2323-(N2323/100*X2323),0)</f>
        <v/>
      </c>
      <c r="H2320" s="22" t="inlineStr">
        <is>
          <t>Кватро-рус</t>
        </is>
      </c>
      <c r="J2320" s="75" t="inlineStr">
        <is>
          <t>2100000323876</t>
        </is>
      </c>
      <c r="K2320" s="75" t="inlineStr">
        <is>
          <t>Атрибутика</t>
        </is>
      </c>
      <c r="L2320" s="22">
        <f>ROUND(100-(F2323/(M2323/100)),0)</f>
        <v/>
      </c>
      <c r="M2320" s="105" t="n">
        <v>923</v>
      </c>
      <c r="N2320" s="105" t="n">
        <v>804</v>
      </c>
      <c r="O2320" s="20" t="inlineStr">
        <is>
          <t>https://magic-kniga.ru/items/32387</t>
        </is>
      </c>
      <c r="Q2320" s="66" t="inlineStr">
        <is>
          <t>Мало</t>
        </is>
      </c>
      <c r="R2320" s="20" t="n">
        <v>10</v>
      </c>
      <c r="V2320" s="36">
        <f>MATCH(R2323,discounts!A:A)</f>
        <v/>
      </c>
      <c r="W2320" s="36">
        <f>ADDRESS(V2323,$F$7+1,,,"discounts")</f>
        <v/>
      </c>
      <c r="X2320" s="36">
        <f>ROUND(_xlfn.SINGLE(IF(ISNA(_xlfn.SINGLE(IF($F$7=0,0,INDIRECT(W2323)))),0,IF($F$7=0,0,INDIRECT(W2323)))),0)</f>
        <v/>
      </c>
    </row>
    <row r="2321" ht="15" customHeight="1">
      <c r="B2321" s="88" t="inlineStr">
        <is>
          <t>Зодиак</t>
        </is>
      </c>
    </row>
    <row r="2322">
      <c r="B2322" s="86" t="n"/>
      <c r="C2322" s="22" t="n">
        <v>32120</v>
      </c>
      <c r="E2322" s="22" t="inlineStr">
        <is>
          <t>Браслет-созвездие Весы, алмазный</t>
        </is>
      </c>
      <c r="F2322" s="105">
        <f>ROUNDUP(N2325-(N2325/100*X2325),0)</f>
        <v/>
      </c>
      <c r="H2322" s="22" t="inlineStr">
        <is>
          <t>Giftman</t>
        </is>
      </c>
      <c r="J2322" s="75" t="inlineStr">
        <is>
          <t>4690498138581</t>
        </is>
      </c>
      <c r="K2322" s="75" t="inlineStr">
        <is>
          <t>Атрибутика</t>
        </is>
      </c>
      <c r="L2322" s="22">
        <f>ROUND(100-(F2325/(M2325/100)),0)</f>
        <v/>
      </c>
      <c r="M2322" s="105" t="n">
        <v>609</v>
      </c>
      <c r="N2322" s="105" t="n">
        <v>530</v>
      </c>
      <c r="O2322" s="20" t="inlineStr">
        <is>
          <t>https://magic-kniga.ru/items/32120</t>
        </is>
      </c>
      <c r="Q2322" s="66" t="inlineStr">
        <is>
          <t>Мало</t>
        </is>
      </c>
      <c r="R2322" s="20" t="n">
        <v>12</v>
      </c>
      <c r="V2322" s="36">
        <f>MATCH(R2325,discounts!A:A)</f>
        <v/>
      </c>
      <c r="W2322" s="36">
        <f>ADDRESS(V2325,$F$7+1,,,"discounts")</f>
        <v/>
      </c>
      <c r="X2322" s="36">
        <f>ROUND(_xlfn.SINGLE(IF(ISNA(_xlfn.SINGLE(IF($F$7=0,0,INDIRECT(W2325)))),0,IF($F$7=0,0,INDIRECT(W2325)))),0)</f>
        <v/>
      </c>
    </row>
    <row r="2323">
      <c r="B2323" s="86" t="n"/>
      <c r="C2323" s="22" t="n">
        <v>32126</v>
      </c>
      <c r="E2323" s="22" t="inlineStr">
        <is>
          <t>Браслет-созвездие Рак, алмазный</t>
        </is>
      </c>
      <c r="F2323" s="105">
        <f>ROUNDUP(N2326-(N2326/100*X2326),0)</f>
        <v/>
      </c>
      <c r="H2323" s="22" t="inlineStr">
        <is>
          <t>Giftman</t>
        </is>
      </c>
      <c r="J2323" s="75" t="inlineStr">
        <is>
          <t>4690498138611</t>
        </is>
      </c>
      <c r="K2323" s="75" t="inlineStr">
        <is>
          <t>Атрибутика</t>
        </is>
      </c>
      <c r="L2323" s="22">
        <f>ROUND(100-(F2326/(M2326/100)),0)</f>
        <v/>
      </c>
      <c r="M2323" s="105" t="n">
        <v>609</v>
      </c>
      <c r="N2323" s="105" t="n">
        <v>530</v>
      </c>
      <c r="O2323" s="20" t="inlineStr">
        <is>
          <t>https://magic-kniga.ru/items/32126</t>
        </is>
      </c>
      <c r="Q2323" s="66" t="inlineStr">
        <is>
          <t>Мало</t>
        </is>
      </c>
      <c r="R2323" s="20" t="n">
        <v>12</v>
      </c>
      <c r="V2323" s="36">
        <f>MATCH(R2326,discounts!A:A)</f>
        <v/>
      </c>
      <c r="W2323" s="36">
        <f>ADDRESS(V2326,$F$7+1,,,"discounts")</f>
        <v/>
      </c>
      <c r="X2323" s="36">
        <f>ROUND(_xlfn.SINGLE(IF(ISNA(_xlfn.SINGLE(IF($F$7=0,0,INDIRECT(W2326)))),0,IF($F$7=0,0,INDIRECT(W2326)))),0)</f>
        <v/>
      </c>
    </row>
    <row r="2324">
      <c r="B2324" s="86" t="n"/>
      <c r="C2324" s="22" t="n">
        <v>32153</v>
      </c>
      <c r="E2324" s="22" t="inlineStr">
        <is>
          <t>Подвеска-созвездие Скорпион, алмазный</t>
        </is>
      </c>
      <c r="F2324" s="105">
        <f>ROUNDUP(N2327-(N2327/100*X2327),0)</f>
        <v/>
      </c>
      <c r="H2324" s="22" t="inlineStr">
        <is>
          <t>Giftman</t>
        </is>
      </c>
      <c r="J2324" s="75" t="inlineStr">
        <is>
          <t>4690498138482</t>
        </is>
      </c>
      <c r="K2324" s="75" t="inlineStr">
        <is>
          <t>Атрибутика</t>
        </is>
      </c>
      <c r="L2324" s="22">
        <f>ROUND(100-(F2327/(M2327/100)),0)</f>
        <v/>
      </c>
      <c r="M2324" s="105" t="n">
        <v>360</v>
      </c>
      <c r="N2324" s="105" t="n">
        <v>314</v>
      </c>
      <c r="O2324" s="20" t="inlineStr">
        <is>
          <t>https://magic-kniga.ru/items/32153</t>
        </is>
      </c>
      <c r="Q2324" s="66" t="inlineStr">
        <is>
          <t>Мало</t>
        </is>
      </c>
      <c r="R2324" s="20" t="n">
        <v>12</v>
      </c>
      <c r="V2324" s="36">
        <f>MATCH(R2327,discounts!A:A)</f>
        <v/>
      </c>
      <c r="W2324" s="36">
        <f>ADDRESS(V2327,$F$7+1,,,"discounts")</f>
        <v/>
      </c>
      <c r="X2324" s="36">
        <f>ROUND(_xlfn.SINGLE(IF(ISNA(_xlfn.SINGLE(IF($F$7=0,0,INDIRECT(W2327)))),0,IF($F$7=0,0,INDIRECT(W2327)))),0)</f>
        <v/>
      </c>
    </row>
    <row r="2325">
      <c r="B2325" s="86" t="n"/>
      <c r="C2325" s="22" t="n">
        <v>29713</v>
      </c>
      <c r="E2325" s="22" t="inlineStr">
        <is>
          <t>Призма с голограммой Зодиак Весы, 8 см, стекло</t>
        </is>
      </c>
      <c r="F2325" s="105">
        <f>ROUNDUP(N2328-(N2328/100*X2328),0)</f>
        <v/>
      </c>
      <c r="H2325" s="22" t="inlineStr">
        <is>
          <t>АртСимвол</t>
        </is>
      </c>
      <c r="I2325" s="22" t="n">
        <v>2017</v>
      </c>
      <c r="J2325" s="75" t="inlineStr">
        <is>
          <t>2100000297139</t>
        </is>
      </c>
      <c r="K2325" s="75" t="inlineStr">
        <is>
          <t>Атрибутика</t>
        </is>
      </c>
      <c r="L2325" s="22">
        <f>ROUND(100-(F2328/(M2328/100)),0)</f>
        <v/>
      </c>
      <c r="M2325" s="105" t="n">
        <v>526</v>
      </c>
      <c r="N2325" s="105" t="n">
        <v>458</v>
      </c>
      <c r="O2325" s="20" t="inlineStr">
        <is>
          <t>https://magic-kniga.ru/items/29713</t>
        </is>
      </c>
      <c r="Q2325" s="66" t="inlineStr">
        <is>
          <t>Мало</t>
        </is>
      </c>
      <c r="R2325" s="20" t="n">
        <v>7</v>
      </c>
      <c r="V2325" s="36">
        <f>MATCH(R2328,discounts!A:A)</f>
        <v/>
      </c>
      <c r="W2325" s="36">
        <f>ADDRESS(V2328,$F$7+1,,,"discounts")</f>
        <v/>
      </c>
      <c r="X2325" s="36">
        <f>ROUND(_xlfn.SINGLE(IF(ISNA(_xlfn.SINGLE(IF($F$7=0,0,INDIRECT(W2328)))),0,IF($F$7=0,0,INDIRECT(W2328)))),0)</f>
        <v/>
      </c>
    </row>
    <row r="2326" ht="15" customHeight="1">
      <c r="B2326" s="88" t="inlineStr">
        <is>
          <t>Восточный Зодиак</t>
        </is>
      </c>
    </row>
    <row r="2327">
      <c r="B2327" s="86" t="n"/>
      <c r="C2327" s="22" t="n">
        <v>31220</v>
      </c>
      <c r="E2327" s="22" t="inlineStr">
        <is>
          <t>Брелок Года Свинья</t>
        </is>
      </c>
      <c r="F2327" s="105">
        <f>ROUNDUP(N2330-(N2330/100*X2330),0)</f>
        <v/>
      </c>
      <c r="H2327" s="22" t="inlineStr">
        <is>
          <t>Magic-Kniga</t>
        </is>
      </c>
      <c r="J2327" s="75" t="inlineStr">
        <is>
          <t>2100000312207</t>
        </is>
      </c>
      <c r="K2327" s="75" t="inlineStr">
        <is>
          <t>Атрибутика</t>
        </is>
      </c>
      <c r="L2327" s="22">
        <f>ROUND(100-(F2330/(M2330/100)),0)</f>
        <v/>
      </c>
      <c r="M2327" s="105" t="n">
        <v>80</v>
      </c>
      <c r="N2327" s="105" t="n">
        <v>70</v>
      </c>
      <c r="O2327" s="20" t="inlineStr">
        <is>
          <t>https://magic-kniga.ru/items/31220</t>
        </is>
      </c>
      <c r="Q2327" s="66" t="inlineStr">
        <is>
          <t>Мало</t>
        </is>
      </c>
      <c r="R2327" s="20" t="n">
        <v>1</v>
      </c>
      <c r="V2327" s="36">
        <f>MATCH(R2330,discounts!A:A)</f>
        <v/>
      </c>
      <c r="W2327" s="36">
        <f>ADDRESS(V2330,$F$7+1,,,"discounts")</f>
        <v/>
      </c>
      <c r="X2327" s="36">
        <f>ROUND(IF(ISNA(IF($F$7=0,0,INDIRECT(W2330))),0,IF($F$7=0,0,INDIRECT(W2330))),0)</f>
        <v/>
      </c>
    </row>
    <row r="2328" ht="15" customHeight="1">
      <c r="B2328" s="88" t="inlineStr">
        <is>
          <t>Марсельское Таро</t>
        </is>
      </c>
    </row>
    <row r="2329">
      <c r="B2329" s="86" t="n"/>
      <c r="C2329" s="22" t="n">
        <v>34010</v>
      </c>
      <c r="E2329" s="22" t="inlineStr">
        <is>
          <t>Шкатулка для Марсельского Таро (Tarot de Marseille)</t>
        </is>
      </c>
      <c r="F2329" s="105">
        <f>ROUNDUP(N2332-(N2332/100*X2332),0)</f>
        <v/>
      </c>
      <c r="H2329" s="22" t="inlineStr">
        <is>
          <t>Magic-Kniga</t>
        </is>
      </c>
      <c r="J2329" s="75" t="inlineStr">
        <is>
          <t>2100000340101</t>
        </is>
      </c>
      <c r="K2329" s="75" t="inlineStr">
        <is>
          <t>Атрибутика</t>
        </is>
      </c>
      <c r="L2329" s="22">
        <f>ROUND(100-(F2332/(M2332/100)),0)</f>
        <v/>
      </c>
      <c r="M2329" s="105" t="n">
        <v>350</v>
      </c>
      <c r="N2329" s="105" t="n">
        <v>305</v>
      </c>
      <c r="O2329" s="20" t="inlineStr">
        <is>
          <t>https://magic-kniga.ru/items/34010</t>
        </is>
      </c>
      <c r="Q2329" s="66" t="inlineStr">
        <is>
          <t>Мало</t>
        </is>
      </c>
      <c r="R2329" s="20" t="n">
        <v>1</v>
      </c>
      <c r="V2329" s="36">
        <f>MATCH(R2332,discounts!A:A)</f>
        <v/>
      </c>
      <c r="W2329" s="36">
        <f>ADDRESS(V2332,$F$7+1,,,"discounts")</f>
        <v/>
      </c>
      <c r="X2329" s="36">
        <f>ROUND(IF(ISNA(IF($F$7=0,0,INDIRECT(W2332))),0,IF($F$7=0,0,INDIRECT(W2332))),0)</f>
        <v/>
      </c>
    </row>
    <row r="2330" ht="15" customHeight="1">
      <c r="B2330" s="88" t="inlineStr">
        <is>
          <t>Классические колоды Таро</t>
        </is>
      </c>
    </row>
    <row r="2331">
      <c r="B2331" s="86" t="n"/>
      <c r="C2331" s="22" t="n">
        <v>32111</v>
      </c>
      <c r="E2331" s="22" t="inlineStr">
        <is>
          <t>Шкатулка для Таро Серебряный Шут</t>
        </is>
      </c>
      <c r="F2331" s="105">
        <f>ROUNDUP(N2334-(N2334/100*X2334),0)</f>
        <v/>
      </c>
      <c r="H2331" s="22" t="inlineStr">
        <is>
          <t>Magic-Kniga</t>
        </is>
      </c>
      <c r="J2331" s="75" t="inlineStr">
        <is>
          <t>2100000321117</t>
        </is>
      </c>
      <c r="K2331" s="75" t="inlineStr">
        <is>
          <t>Атрибутика</t>
        </is>
      </c>
      <c r="L2331" s="22">
        <f>ROUND(100-(F2334/(M2334/100)),0)</f>
        <v/>
      </c>
      <c r="M2331" s="105" t="n">
        <v>609</v>
      </c>
      <c r="N2331" s="105" t="n">
        <v>530</v>
      </c>
      <c r="O2331" s="20" t="inlineStr">
        <is>
          <t>https://magic-kniga.ru/items/32111</t>
        </is>
      </c>
      <c r="Q2331" s="66" t="inlineStr">
        <is>
          <t>Мало</t>
        </is>
      </c>
      <c r="R2331" s="20" t="n">
        <v>1</v>
      </c>
      <c r="V2331" s="36">
        <f>MATCH(R2334,discounts!A:A)</f>
        <v/>
      </c>
      <c r="W2331" s="36">
        <f>ADDRESS(V2334,$F$7+1,,,"discounts")</f>
        <v/>
      </c>
      <c r="X2331" s="36">
        <f>ROUND(IF(ISNA(IF($F$7=0,0,INDIRECT(W2334))),0,IF($F$7=0,0,INDIRECT(W2334))),0)</f>
        <v/>
      </c>
    </row>
    <row r="2332" ht="15" customHeight="1">
      <c r="B2332" s="88" t="inlineStr">
        <is>
          <t>Темные колоды Таро</t>
        </is>
      </c>
    </row>
    <row r="2333">
      <c r="B2333" s="86" t="n"/>
      <c r="C2333" s="22" t="n">
        <v>34011</v>
      </c>
      <c r="E2333" s="22" t="inlineStr">
        <is>
          <t>Шкатулка для Черного Таро</t>
        </is>
      </c>
      <c r="F2333" s="105">
        <f>ROUNDUP(N2336-(N2336/100*X2336),0)</f>
        <v/>
      </c>
      <c r="H2333" s="22" t="inlineStr">
        <is>
          <t>Magic-Kniga</t>
        </is>
      </c>
      <c r="J2333" s="75" t="inlineStr">
        <is>
          <t>2100000340118</t>
        </is>
      </c>
      <c r="K2333" s="75" t="inlineStr">
        <is>
          <t>Атрибутика</t>
        </is>
      </c>
      <c r="L2333" s="22">
        <f>ROUND(100-(F2336/(M2336/100)),0)</f>
        <v/>
      </c>
      <c r="M2333" s="105" t="n">
        <v>350</v>
      </c>
      <c r="N2333" s="105" t="n">
        <v>305</v>
      </c>
      <c r="O2333" s="20" t="inlineStr">
        <is>
          <t>https://magic-kniga.ru/items/34011</t>
        </is>
      </c>
      <c r="Q2333" s="66" t="inlineStr">
        <is>
          <t>Мало</t>
        </is>
      </c>
      <c r="R2333" s="20" t="n">
        <v>1</v>
      </c>
      <c r="V2333" s="36">
        <f>MATCH(R2336,discounts!A:A)</f>
        <v/>
      </c>
      <c r="W2333" s="36">
        <f>ADDRESS(V2336,$F$7+1,,,"discounts")</f>
        <v/>
      </c>
      <c r="X2333" s="36">
        <f>ROUND(IF(ISNA(IF($F$7=0,0,INDIRECT(W2336))),0,IF($F$7=0,0,INDIRECT(W2336))),0)</f>
        <v/>
      </c>
    </row>
    <row r="2334" ht="15" customHeight="1">
      <c r="B2334" s="88" t="inlineStr">
        <is>
          <t>Фен-Шуй для богатства</t>
        </is>
      </c>
    </row>
    <row r="2335">
      <c r="B2335" s="86" t="n"/>
      <c r="C2335" s="22" t="n">
        <v>29959</v>
      </c>
      <c r="E2335" s="22" t="inlineStr">
        <is>
          <t>Чаша богатства карманная</t>
        </is>
      </c>
      <c r="F2335" s="105">
        <f>ROUNDUP(N2338-(N2338/100*X2338),0)</f>
        <v/>
      </c>
      <c r="H2335" s="22" t="inlineStr">
        <is>
          <t>Китай</t>
        </is>
      </c>
      <c r="J2335" s="75" t="inlineStr">
        <is>
          <t>2100000299591</t>
        </is>
      </c>
      <c r="K2335" s="75" t="inlineStr">
        <is>
          <t>Атрибутика</t>
        </is>
      </c>
      <c r="L2335" s="22">
        <f>ROUND(100-(F2338/(M2338/100)),0)</f>
        <v/>
      </c>
      <c r="M2335" s="105" t="n">
        <v>220</v>
      </c>
      <c r="N2335" s="105" t="n">
        <v>192</v>
      </c>
      <c r="O2335" s="20" t="inlineStr">
        <is>
          <t>https://magic-kniga.ru/items/29959</t>
        </is>
      </c>
      <c r="Q2335" s="66" t="inlineStr">
        <is>
          <t>Мало</t>
        </is>
      </c>
      <c r="R2335" s="20" t="n">
        <v>11</v>
      </c>
      <c r="V2335" s="36">
        <f>MATCH(R2338,discounts!A:A)</f>
        <v/>
      </c>
      <c r="W2335" s="36">
        <f>ADDRESS(V2338,$F$7+1,,,"discounts")</f>
        <v/>
      </c>
      <c r="X2335" s="36">
        <f>ROUND(IF(ISNA(IF($F$7=0,0,INDIRECT(W2338))),0,IF($F$7=0,0,INDIRECT(W2338))),0)</f>
        <v/>
      </c>
    </row>
    <row r="2336">
      <c r="B2336" s="86" t="n"/>
      <c r="C2336" s="22" t="n">
        <v>29966</v>
      </c>
      <c r="E2336" s="22" t="inlineStr">
        <is>
          <t>Чаша богатства большая</t>
        </is>
      </c>
      <c r="F2336" s="105">
        <f>ROUNDUP(N2339-(N2339/100*X2339),0)</f>
        <v/>
      </c>
      <c r="H2336" s="22" t="inlineStr">
        <is>
          <t>Китай</t>
        </is>
      </c>
      <c r="J2336" s="75" t="inlineStr">
        <is>
          <t>2100000299669</t>
        </is>
      </c>
      <c r="K2336" s="75" t="inlineStr">
        <is>
          <t>Атрибутика</t>
        </is>
      </c>
      <c r="L2336" s="22">
        <f>ROUND(100-(F2339/(M2339/100)),0)</f>
        <v/>
      </c>
      <c r="M2336" s="105" t="n">
        <v>220</v>
      </c>
      <c r="N2336" s="105" t="n">
        <v>192</v>
      </c>
      <c r="O2336" s="20" t="inlineStr">
        <is>
          <t>https://magic-kniga.ru/items/29966</t>
        </is>
      </c>
      <c r="Q2336" s="66" t="inlineStr">
        <is>
          <t>Мало</t>
        </is>
      </c>
      <c r="R2336" s="20" t="n">
        <v>11</v>
      </c>
      <c r="V2336" s="36">
        <f>MATCH(R2339,discounts!A:A)</f>
        <v/>
      </c>
      <c r="W2336" s="36">
        <f>ADDRESS(V2339,$F$7+1,,,"discounts")</f>
        <v/>
      </c>
      <c r="X2336" s="36">
        <f>ROUND(IF(ISNA(IF($F$7=0,0,INDIRECT(W2339))),0,IF($F$7=0,0,INDIRECT(W2339))),0)</f>
        <v/>
      </c>
    </row>
    <row r="2337">
      <c r="B2337" s="86" t="n"/>
      <c r="C2337" s="22" t="n">
        <v>30889</v>
      </c>
      <c r="E2337" s="22" t="inlineStr">
        <is>
          <t>Жаба Деревянная Малая Трещотка</t>
        </is>
      </c>
      <c r="F2337" s="105">
        <f>ROUNDUP(N2340-(N2340/100*X2340),0)</f>
        <v/>
      </c>
      <c r="H2337" s="22" t="inlineStr">
        <is>
          <t>Китай</t>
        </is>
      </c>
      <c r="J2337" s="75" t="inlineStr">
        <is>
          <t>2100000308897</t>
        </is>
      </c>
      <c r="K2337" s="75" t="inlineStr">
        <is>
          <t>Атрибутика</t>
        </is>
      </c>
      <c r="L2337" s="22">
        <f>ROUND(100-(F2340/(M2340/100)),0)</f>
        <v/>
      </c>
      <c r="M2337" s="105" t="n">
        <v>1112</v>
      </c>
      <c r="N2337" s="105" t="n">
        <v>968</v>
      </c>
      <c r="O2337" s="20" t="inlineStr">
        <is>
          <t>https://magic-kniga.ru/items/30889</t>
        </is>
      </c>
      <c r="Q2337" s="66" t="inlineStr">
        <is>
          <t>Мало</t>
        </is>
      </c>
      <c r="R2337" s="20" t="n">
        <v>11</v>
      </c>
      <c r="V2337" s="36">
        <f>MATCH(R2340,discounts!A:A)</f>
        <v/>
      </c>
      <c r="W2337" s="36">
        <f>ADDRESS(V2340,$F$7+1,,,"discounts")</f>
        <v/>
      </c>
      <c r="X2337" s="36">
        <f>ROUND(IF(ISNA(IF($F$7=0,0,INDIRECT(W2340))),0,IF($F$7=0,0,INDIRECT(W2340))),0)</f>
        <v/>
      </c>
    </row>
    <row r="2338">
      <c r="B2338" s="86" t="n"/>
      <c r="C2338" s="22" t="n">
        <v>32051</v>
      </c>
      <c r="E2338" s="22" t="inlineStr">
        <is>
          <t>Денежная рыба на волне</t>
        </is>
      </c>
      <c r="F2338" s="105">
        <f>ROUNDUP(N2341-(N2341/100*X2341),0)</f>
        <v/>
      </c>
      <c r="H2338" s="22" t="inlineStr">
        <is>
          <t>Китай</t>
        </is>
      </c>
      <c r="J2338" s="75" t="inlineStr">
        <is>
          <t>2100000320516</t>
        </is>
      </c>
      <c r="K2338" s="75" t="inlineStr">
        <is>
          <t>Атрибутика</t>
        </is>
      </c>
      <c r="L2338" s="22">
        <f>ROUND(100-(F2341/(M2341/100)),0)</f>
        <v/>
      </c>
      <c r="M2338" s="105" t="n">
        <v>794</v>
      </c>
      <c r="N2338" s="105" t="n">
        <v>691</v>
      </c>
      <c r="O2338" s="20" t="inlineStr">
        <is>
          <t>https://magic-kniga.ru/items/32051</t>
        </is>
      </c>
      <c r="Q2338" s="66" t="inlineStr">
        <is>
          <t>Мало</t>
        </is>
      </c>
      <c r="R2338" s="20" t="n">
        <v>1</v>
      </c>
      <c r="V2338" s="36">
        <f>MATCH(R2341,discounts!A:A)</f>
        <v/>
      </c>
      <c r="W2338" s="36">
        <f>ADDRESS(V2341,$F$7+1,,,"discounts")</f>
        <v/>
      </c>
      <c r="X2338" s="36">
        <f>ROUND(IF(ISNA(IF($F$7=0,0,INDIRECT(W2341))),0,IF($F$7=0,0,INDIRECT(W2341))),0)</f>
        <v/>
      </c>
    </row>
    <row r="2339">
      <c r="B2339" s="86" t="n"/>
      <c r="C2339" s="22" t="n">
        <v>29231</v>
      </c>
      <c r="E2339" s="22" t="inlineStr">
        <is>
          <t>Фигура Манэко-кот с мешком золота, золотой (NS006E)</t>
        </is>
      </c>
      <c r="F2339" s="105">
        <f>ROUNDUP(N2342-(N2342/100*X2342),0)</f>
        <v/>
      </c>
      <c r="H2339" s="22" t="inlineStr">
        <is>
          <t>Китай</t>
        </is>
      </c>
      <c r="I2339" s="22" t="n">
        <v>2017</v>
      </c>
      <c r="J2339" s="75" t="inlineStr">
        <is>
          <t>2100000292318</t>
        </is>
      </c>
      <c r="K2339" s="75" t="inlineStr">
        <is>
          <t>Атрибутика</t>
        </is>
      </c>
      <c r="L2339" s="22">
        <f>ROUND(100-(F2342/(M2342/100)),0)</f>
        <v/>
      </c>
      <c r="M2339" s="105" t="n">
        <v>320</v>
      </c>
      <c r="N2339" s="105" t="n">
        <v>279</v>
      </c>
      <c r="O2339" s="20" t="inlineStr">
        <is>
          <t>https://magic-kniga.ru/items/29231</t>
        </is>
      </c>
      <c r="Q2339" s="66" t="inlineStr">
        <is>
          <t>Мало</t>
        </is>
      </c>
      <c r="R2339" s="20" t="n">
        <v>12</v>
      </c>
      <c r="V2339" s="36">
        <f>MATCH(R2342,discounts!A:A)</f>
        <v/>
      </c>
      <c r="W2339" s="36">
        <f>ADDRESS(V2342,$F$7+1,,,"discounts")</f>
        <v/>
      </c>
      <c r="X2339" s="36">
        <f>ROUND(IF(ISNA(IF($F$7=0,0,INDIRECT(W2342))),0,IF($F$7=0,0,INDIRECT(W2342))),0)</f>
        <v/>
      </c>
    </row>
    <row r="2340">
      <c r="B2340" s="86" t="n"/>
      <c r="C2340" s="22" t="n">
        <v>29233</v>
      </c>
      <c r="E2340" s="22" t="inlineStr">
        <is>
          <t>Фигура Манэко-кот, пластик, белый NS006E</t>
        </is>
      </c>
      <c r="F2340" s="105">
        <f>ROUNDUP(N2343-(N2343/100*X2343),0)</f>
        <v/>
      </c>
      <c r="H2340" s="22" t="inlineStr">
        <is>
          <t>Китай</t>
        </is>
      </c>
      <c r="I2340" s="22" t="n">
        <v>2017</v>
      </c>
      <c r="J2340" s="75" t="inlineStr">
        <is>
          <t>2100000292332</t>
        </is>
      </c>
      <c r="K2340" s="75" t="inlineStr">
        <is>
          <t>Атрибутика</t>
        </is>
      </c>
      <c r="L2340" s="22">
        <f>ROUND(100-(F2343/(M2343/100)),0)</f>
        <v/>
      </c>
      <c r="M2340" s="105" t="n">
        <v>400</v>
      </c>
      <c r="N2340" s="105" t="n">
        <v>348</v>
      </c>
      <c r="O2340" s="20" t="inlineStr">
        <is>
          <t>https://magic-kniga.ru/items/29233</t>
        </is>
      </c>
      <c r="Q2340" s="66" t="inlineStr">
        <is>
          <t>Мало</t>
        </is>
      </c>
      <c r="R2340" s="20" t="n">
        <v>12</v>
      </c>
      <c r="V2340" s="36">
        <f>MATCH(R2343,discounts!A:A)</f>
        <v/>
      </c>
      <c r="W2340" s="36">
        <f>ADDRESS(V2343,$F$7+1,,,"discounts")</f>
        <v/>
      </c>
      <c r="X2340" s="36">
        <f>ROUND(IF(ISNA(IF($F$7=0,0,INDIRECT(W2343))),0,IF($F$7=0,0,INDIRECT(W2343))),0)</f>
        <v/>
      </c>
    </row>
    <row r="2341">
      <c r="B2341" s="86" t="n"/>
      <c r="C2341" s="22" t="n">
        <v>29255</v>
      </c>
      <c r="E2341" s="22" t="inlineStr">
        <is>
          <t>Подвеска «Два хотея», 1 колокольчик, металл, 40 см</t>
        </is>
      </c>
      <c r="F2341" s="105">
        <f>ROUNDUP(N2344-(N2344/100*X2344),0)</f>
        <v/>
      </c>
      <c r="H2341" s="22" t="inlineStr">
        <is>
          <t>Китай</t>
        </is>
      </c>
      <c r="J2341" s="75" t="inlineStr">
        <is>
          <t>2100000292554</t>
        </is>
      </c>
      <c r="K2341" s="75" t="inlineStr">
        <is>
          <t>Атрибутика</t>
        </is>
      </c>
      <c r="L2341" s="22">
        <f>ROUND(100-(F2344/(M2344/100)),0)</f>
        <v/>
      </c>
      <c r="M2341" s="105" t="n">
        <v>270</v>
      </c>
      <c r="N2341" s="105" t="n">
        <v>235</v>
      </c>
      <c r="O2341" s="20" t="inlineStr">
        <is>
          <t>https://magic-kniga.ru/items/29255</t>
        </is>
      </c>
      <c r="Q2341" s="66" t="inlineStr">
        <is>
          <t>Мало</t>
        </is>
      </c>
      <c r="R2341" s="20" t="n">
        <v>12</v>
      </c>
      <c r="V2341" s="36">
        <f>MATCH(R2344,discounts!A:A)</f>
        <v/>
      </c>
      <c r="W2341" s="36">
        <f>ADDRESS(V2344,$F$7+1,,,"discounts")</f>
        <v/>
      </c>
      <c r="X2341" s="36">
        <f>ROUND(IF(ISNA(IF($F$7=0,0,INDIRECT(W2344))),0,IF($F$7=0,0,INDIRECT(W2344))),0)</f>
        <v/>
      </c>
    </row>
    <row r="2342" ht="15" customHeight="1">
      <c r="B2342" s="88" t="inlineStr">
        <is>
          <t>Фен-Шуй для долголетия</t>
        </is>
      </c>
    </row>
    <row r="2343">
      <c r="B2343" s="86" t="n"/>
      <c r="C2343" s="22" t="n">
        <v>29217</v>
      </c>
      <c r="E2343" s="22" t="inlineStr">
        <is>
          <t>Шары здоровья Солнце и Луна, 40 мм</t>
        </is>
      </c>
      <c r="F2343" s="105">
        <f>ROUNDUP(N2346-(N2346/100*X2346),0)</f>
        <v/>
      </c>
      <c r="H2343" s="22" t="inlineStr">
        <is>
          <t>Китай</t>
        </is>
      </c>
      <c r="J2343" s="75" t="inlineStr">
        <is>
          <t>2100000292172</t>
        </is>
      </c>
      <c r="K2343" s="75" t="inlineStr">
        <is>
          <t>Атрибутика</t>
        </is>
      </c>
      <c r="L2343" s="22">
        <f>ROUND(100-(F2346/(M2346/100)),0)</f>
        <v/>
      </c>
      <c r="M2343" s="105" t="n">
        <v>350</v>
      </c>
      <c r="N2343" s="105" t="n">
        <v>305</v>
      </c>
      <c r="O2343" s="20" t="inlineStr">
        <is>
          <t>https://magic-kniga.ru/items/29217</t>
        </is>
      </c>
      <c r="Q2343" s="66" t="inlineStr">
        <is>
          <t>Мало</t>
        </is>
      </c>
      <c r="R2343" s="20" t="n">
        <v>5</v>
      </c>
      <c r="V2343" s="36">
        <f>MATCH(R2346,discounts!A:A)</f>
        <v/>
      </c>
      <c r="W2343" s="36">
        <f>ADDRESS(V2346,$F$7+1,,,"discounts")</f>
        <v/>
      </c>
      <c r="X2343" s="36">
        <f>ROUND(_xlfn.SINGLE(IF(ISNA(_xlfn.SINGLE(IF($F$7=0,0,INDIRECT(W2346)))),0,IF($F$7=0,0,INDIRECT(W2346)))),0)</f>
        <v/>
      </c>
    </row>
    <row r="2344">
      <c r="B2344" s="86" t="n"/>
      <c r="C2344" s="22" t="n">
        <v>29239</v>
      </c>
      <c r="E2344" s="22" t="inlineStr">
        <is>
          <t>Подвеска Слон</t>
        </is>
      </c>
      <c r="F2344" s="105">
        <f>ROUNDUP(N2347-(N2347/100*X2347),0)</f>
        <v/>
      </c>
      <c r="H2344" s="22" t="inlineStr">
        <is>
          <t>Китай</t>
        </is>
      </c>
      <c r="I2344" s="22" t="n">
        <v>2017</v>
      </c>
      <c r="J2344" s="75" t="inlineStr">
        <is>
          <t>2100000292394</t>
        </is>
      </c>
      <c r="K2344" s="75" t="inlineStr">
        <is>
          <t>Атрибутика</t>
        </is>
      </c>
      <c r="L2344" s="22">
        <f>ROUND(100-(F2347/(M2347/100)),0)</f>
        <v/>
      </c>
      <c r="M2344" s="105" t="n">
        <v>180</v>
      </c>
      <c r="N2344" s="105" t="n">
        <v>157</v>
      </c>
      <c r="O2344" s="20" t="inlineStr">
        <is>
          <t>https://magic-kniga.ru/items/29239</t>
        </is>
      </c>
      <c r="Q2344" s="66" t="inlineStr">
        <is>
          <t>Мало</t>
        </is>
      </c>
      <c r="R2344" s="20" t="n">
        <v>12</v>
      </c>
      <c r="V2344" s="36">
        <f>MATCH(R2347,discounts!A:A)</f>
        <v/>
      </c>
      <c r="W2344" s="36">
        <f>ADDRESS(V2347,$F$7+1,,,"discounts")</f>
        <v/>
      </c>
      <c r="X2344" s="36">
        <f>ROUND(_xlfn.SINGLE(IF(ISNA(_xlfn.SINGLE(IF($F$7=0,0,INDIRECT(W2347)))),0,IF($F$7=0,0,INDIRECT(W2347)))),0)</f>
        <v/>
      </c>
    </row>
    <row r="2345">
      <c r="B2345" s="86" t="n"/>
      <c r="C2345" s="22" t="n">
        <v>29256</v>
      </c>
      <c r="E2345" s="22" t="inlineStr">
        <is>
          <t>Подвеска «Черепаха», 1 колокольчик, металл, 38 см</t>
        </is>
      </c>
      <c r="F2345" s="105">
        <f>ROUNDUP(N2348-(N2348/100*X2348),0)</f>
        <v/>
      </c>
      <c r="H2345" s="22" t="inlineStr">
        <is>
          <t>Giftman</t>
        </is>
      </c>
      <c r="J2345" s="75" t="inlineStr">
        <is>
          <t>4690498091916</t>
        </is>
      </c>
      <c r="K2345" s="75" t="inlineStr">
        <is>
          <t>Атрибутика</t>
        </is>
      </c>
      <c r="L2345" s="22">
        <f>ROUND(100-(F2348/(M2348/100)),0)</f>
        <v/>
      </c>
      <c r="M2345" s="105" t="n">
        <v>170</v>
      </c>
      <c r="N2345" s="105" t="n">
        <v>148</v>
      </c>
      <c r="O2345" s="20" t="inlineStr">
        <is>
          <t>https://magic-kniga.ru/items/29256</t>
        </is>
      </c>
      <c r="Q2345" s="66" t="inlineStr">
        <is>
          <t>Мало</t>
        </is>
      </c>
      <c r="R2345" s="20" t="n">
        <v>12</v>
      </c>
      <c r="V2345" s="36">
        <f>MATCH(R2348,discounts!A:A)</f>
        <v/>
      </c>
      <c r="W2345" s="36">
        <f>ADDRESS(V2348,$F$7+1,,,"discounts")</f>
        <v/>
      </c>
      <c r="X2345" s="36">
        <f>ROUND(_xlfn.SINGLE(IF(ISNA(_xlfn.SINGLE(IF($F$7=0,0,INDIRECT(W2348)))),0,IF($F$7=0,0,INDIRECT(W2348)))),0)</f>
        <v/>
      </c>
    </row>
    <row r="2346">
      <c r="B2346" s="86" t="n"/>
      <c r="C2346" s="22" t="n">
        <v>29381</v>
      </c>
      <c r="E2346" s="22" t="inlineStr">
        <is>
          <t>Бонсай, микс камней, 14 см</t>
        </is>
      </c>
      <c r="F2346" s="105">
        <f>ROUNDUP(N2349-(N2349/100*X2349),0)</f>
        <v/>
      </c>
      <c r="H2346" s="22" t="inlineStr">
        <is>
          <t>Giftman</t>
        </is>
      </c>
      <c r="I2346" s="22" t="n">
        <v>2017</v>
      </c>
      <c r="J2346" s="75" t="inlineStr">
        <is>
          <t>2100000293810</t>
        </is>
      </c>
      <c r="K2346" s="75" t="inlineStr">
        <is>
          <t>Атрибутика</t>
        </is>
      </c>
      <c r="L2346" s="22">
        <f>ROUND(100-(F2349/(M2349/100)),0)</f>
        <v/>
      </c>
      <c r="M2346" s="105" t="n">
        <v>450</v>
      </c>
      <c r="N2346" s="105" t="n">
        <v>392</v>
      </c>
      <c r="O2346" s="20" t="inlineStr">
        <is>
          <t>https://magic-kniga.ru/items/29381</t>
        </is>
      </c>
      <c r="Q2346" s="66" t="inlineStr">
        <is>
          <t>Мало</t>
        </is>
      </c>
      <c r="R2346" s="20" t="n">
        <v>12</v>
      </c>
      <c r="V2346" s="36">
        <f>MATCH(R2349,discounts!A:A)</f>
        <v/>
      </c>
      <c r="W2346" s="36">
        <f>ADDRESS(V2349,$F$7+1,,,"discounts")</f>
        <v/>
      </c>
      <c r="X2346" s="36">
        <f>ROUND(_xlfn.SINGLE(IF(ISNA(_xlfn.SINGLE(IF($F$7=0,0,INDIRECT(W2349)))),0,IF($F$7=0,0,INDIRECT(W2349)))),0)</f>
        <v/>
      </c>
    </row>
    <row r="2347">
      <c r="B2347" s="86" t="n"/>
      <c r="C2347" s="22" t="n">
        <v>36224</v>
      </c>
      <c r="E2347" s="22" t="inlineStr">
        <is>
          <t>Фигура Черепахи пара NS916A</t>
        </is>
      </c>
      <c r="F2347" s="105">
        <f>ROUNDUP(N2350-(N2350/100*X2350),0)</f>
        <v/>
      </c>
      <c r="H2347" s="22" t="inlineStr">
        <is>
          <t>Китай</t>
        </is>
      </c>
      <c r="J2347" s="75" t="inlineStr">
        <is>
          <t>2100000362240</t>
        </is>
      </c>
      <c r="K2347" s="75" t="inlineStr">
        <is>
          <t>Атрибутика</t>
        </is>
      </c>
      <c r="L2347" s="22">
        <f>ROUND(100-(F2350/(M2350/100)),0)</f>
        <v/>
      </c>
      <c r="M2347" s="105" t="n">
        <v>750</v>
      </c>
      <c r="N2347" s="105" t="n">
        <v>653</v>
      </c>
      <c r="O2347" s="20" t="inlineStr">
        <is>
          <t>https://magic-kniga.ru/items/36224</t>
        </is>
      </c>
      <c r="Q2347" s="66" t="inlineStr">
        <is>
          <t>Мало</t>
        </is>
      </c>
      <c r="R2347" s="20" t="n">
        <v>11</v>
      </c>
      <c r="V2347" s="36">
        <f>MATCH(R2350,discounts!A:A)</f>
        <v/>
      </c>
      <c r="W2347" s="36">
        <f>ADDRESS(V2350,$F$7+1,,,"discounts")</f>
        <v/>
      </c>
      <c r="X2347" s="36">
        <f>ROUND(_xlfn.SINGLE(IF(ISNA(_xlfn.SINGLE(IF($F$7=0,0,INDIRECT(W2350)))),0,IF($F$7=0,0,INDIRECT(W2350)))),0)</f>
        <v/>
      </c>
    </row>
    <row r="2348" ht="15" customHeight="1">
      <c r="B2348" s="88" t="inlineStr">
        <is>
          <t>Фен-Шуй практика</t>
        </is>
      </c>
    </row>
    <row r="2349">
      <c r="B2349" s="86" t="n"/>
      <c r="C2349" s="22" t="n">
        <v>30867</v>
      </c>
      <c r="E2349" s="22" t="inlineStr">
        <is>
          <t>Статуэтка три звездных старца 9 см NS-47</t>
        </is>
      </c>
      <c r="F2349" s="105">
        <f>ROUNDUP(N2352-(N2352/100*X2352),0)</f>
        <v/>
      </c>
      <c r="H2349" s="22" t="inlineStr">
        <is>
          <t>Китай</t>
        </is>
      </c>
      <c r="J2349" s="75" t="inlineStr">
        <is>
          <t>2100000308675</t>
        </is>
      </c>
      <c r="K2349" s="75" t="inlineStr">
        <is>
          <t>Атрибутика</t>
        </is>
      </c>
      <c r="L2349" s="22">
        <f>ROUND(100-(F2352/(M2352/100)),0)</f>
        <v/>
      </c>
      <c r="M2349" s="105" t="n">
        <v>248</v>
      </c>
      <c r="N2349" s="105" t="n">
        <v>216</v>
      </c>
      <c r="O2349" s="20" t="inlineStr">
        <is>
          <t>https://magic-kniga.ru/items/30867</t>
        </is>
      </c>
      <c r="Q2349" s="66" t="inlineStr">
        <is>
          <t>Мало</t>
        </is>
      </c>
      <c r="R2349" s="20" t="n">
        <v>13</v>
      </c>
      <c r="V2349" s="36">
        <f>MATCH(R2352,discounts!A:A)</f>
        <v/>
      </c>
      <c r="W2349" s="36">
        <f>ADDRESS(V2352,$F$7+1,,,"discounts")</f>
        <v/>
      </c>
      <c r="X2349" s="36">
        <f>ROUND(_xlfn.SINGLE(IF(ISNA(_xlfn.SINGLE(IF($F$7=0,0,INDIRECT(W2352)))),0,IF($F$7=0,0,INDIRECT(W2352)))),0)</f>
        <v/>
      </c>
    </row>
    <row r="2350">
      <c r="B2350" s="86" t="n"/>
      <c r="C2350" s="22" t="n">
        <v>30889</v>
      </c>
      <c r="E2350" s="22" t="inlineStr">
        <is>
          <t>Жаба Деревянная Малая Трещотка</t>
        </is>
      </c>
      <c r="F2350" s="105">
        <f>ROUNDUP(N2353-(N2353/100*X2353),0)</f>
        <v/>
      </c>
      <c r="H2350" s="22" t="inlineStr">
        <is>
          <t>Китай</t>
        </is>
      </c>
      <c r="J2350" s="75" t="inlineStr">
        <is>
          <t>2100000308897</t>
        </is>
      </c>
      <c r="K2350" s="75" t="inlineStr">
        <is>
          <t>Атрибутика</t>
        </is>
      </c>
      <c r="L2350" s="22">
        <f>ROUND(100-(F2353/(M2353/100)),0)</f>
        <v/>
      </c>
      <c r="M2350" s="105" t="n">
        <v>1112</v>
      </c>
      <c r="N2350" s="105" t="n">
        <v>968</v>
      </c>
      <c r="O2350" s="20" t="inlineStr">
        <is>
          <t>https://magic-kniga.ru/items/30889</t>
        </is>
      </c>
      <c r="Q2350" s="66" t="inlineStr">
        <is>
          <t>Мало</t>
        </is>
      </c>
      <c r="R2350" s="20" t="n">
        <v>11</v>
      </c>
      <c r="V2350" s="36">
        <f>MATCH(R2353,discounts!A:A)</f>
        <v/>
      </c>
      <c r="W2350" s="36">
        <f>ADDRESS(V2353,$F$7+1,,,"discounts")</f>
        <v/>
      </c>
      <c r="X2350" s="36">
        <f>ROUND(_xlfn.SINGLE(IF(ISNA(_xlfn.SINGLE(IF($F$7=0,0,INDIRECT(W2353)))),0,IF($F$7=0,0,INDIRECT(W2353)))),0)</f>
        <v/>
      </c>
    </row>
    <row r="2351" ht="15" customHeight="1">
      <c r="B2351" s="88" t="inlineStr">
        <is>
          <t>Фен-Шуй для успеха</t>
        </is>
      </c>
    </row>
    <row r="2352">
      <c r="B2352" s="86" t="n"/>
      <c r="C2352" s="22" t="n">
        <v>29761</v>
      </c>
      <c r="E2352" s="22" t="inlineStr">
        <is>
          <t>Магнит Прибывающие деньги</t>
        </is>
      </c>
      <c r="F2352" s="105">
        <f>ROUNDUP(N2355-(N2355/100*X2355),0)</f>
        <v/>
      </c>
      <c r="H2352" s="22" t="inlineStr">
        <is>
          <t>АртСимвол</t>
        </is>
      </c>
      <c r="I2352" s="22" t="n">
        <v>2017</v>
      </c>
      <c r="J2352" s="75" t="inlineStr">
        <is>
          <t>2100000297610</t>
        </is>
      </c>
      <c r="K2352" s="75" t="inlineStr">
        <is>
          <t>Атрибутика</t>
        </is>
      </c>
      <c r="L2352" s="22">
        <f>ROUND(100-(F2355/(M2355/100)),0)</f>
        <v/>
      </c>
      <c r="M2352" s="105" t="n">
        <v>474</v>
      </c>
      <c r="N2352" s="105" t="n">
        <v>413</v>
      </c>
      <c r="O2352" s="20" t="inlineStr">
        <is>
          <t>https://magic-kniga.ru/items/29761</t>
        </is>
      </c>
      <c r="Q2352" s="66" t="inlineStr">
        <is>
          <t>Мало</t>
        </is>
      </c>
      <c r="R2352" s="20" t="n">
        <v>7</v>
      </c>
      <c r="V2352" s="36">
        <f>MATCH(R2355,discounts!A:A)</f>
        <v/>
      </c>
      <c r="W2352" s="36">
        <f>ADDRESS(V2355,$F$7+1,,,"discounts")</f>
        <v/>
      </c>
      <c r="X2352" s="36">
        <f>ROUND(_xlfn.SINGLE(IF(ISNA(_xlfn.SINGLE(IF($F$7=0,0,INDIRECT(W2355)))),0,IF($F$7=0,0,INDIRECT(W2355)))),0)</f>
        <v/>
      </c>
    </row>
    <row r="2353">
      <c r="B2353" s="86" t="n"/>
      <c r="C2353" s="22" t="n">
        <v>29238</v>
      </c>
      <c r="E2353" s="22" t="inlineStr">
        <is>
          <t>Подвеска «Феникс»</t>
        </is>
      </c>
      <c r="F2353" s="105">
        <f>ROUNDUP(N2356-(N2356/100*X2356),0)</f>
        <v/>
      </c>
      <c r="H2353" s="22" t="inlineStr">
        <is>
          <t>Китай</t>
        </is>
      </c>
      <c r="J2353" s="75" t="inlineStr">
        <is>
          <t>2100000292387</t>
        </is>
      </c>
      <c r="K2353" s="75" t="inlineStr">
        <is>
          <t>Атрибутика</t>
        </is>
      </c>
      <c r="L2353" s="22">
        <f>ROUND(100-(F2356/(M2356/100)),0)</f>
        <v/>
      </c>
      <c r="M2353" s="105" t="n">
        <v>180</v>
      </c>
      <c r="N2353" s="105" t="n">
        <v>157</v>
      </c>
      <c r="O2353" s="20" t="inlineStr">
        <is>
          <t>https://magic-kniga.ru/items/29238</t>
        </is>
      </c>
      <c r="Q2353" s="66" t="inlineStr">
        <is>
          <t>Мало</t>
        </is>
      </c>
      <c r="R2353" s="20" t="n">
        <v>12</v>
      </c>
      <c r="V2353" s="36">
        <f>MATCH(R2356,discounts!A:A)</f>
        <v/>
      </c>
      <c r="W2353" s="36">
        <f>ADDRESS(V2356,$F$7+1,,,"discounts")</f>
        <v/>
      </c>
      <c r="X2353" s="36">
        <f>ROUND(_xlfn.SINGLE(IF(ISNA(_xlfn.SINGLE(IF($F$7=0,0,INDIRECT(W2356)))),0,IF($F$7=0,0,INDIRECT(W2356)))),0)</f>
        <v/>
      </c>
    </row>
    <row r="2354">
      <c r="B2354" s="86" t="n"/>
      <c r="C2354" s="22" t="n">
        <v>36229</v>
      </c>
      <c r="E2354" s="22" t="inlineStr">
        <is>
          <t>Фигура «Слон и жаба», 10 см NS49</t>
        </is>
      </c>
      <c r="F2354" s="105">
        <f>ROUNDUP(N2357-(N2357/100*X2357),0)</f>
        <v/>
      </c>
      <c r="H2354" s="22" t="inlineStr">
        <is>
          <t>Китай</t>
        </is>
      </c>
      <c r="J2354" s="75" t="inlineStr">
        <is>
          <t>2100000362295</t>
        </is>
      </c>
      <c r="K2354" s="75" t="inlineStr">
        <is>
          <t>Атрибутика</t>
        </is>
      </c>
      <c r="L2354" s="22">
        <f>ROUND(100-(F2357/(M2357/100)),0)</f>
        <v/>
      </c>
      <c r="M2354" s="105" t="n">
        <v>750</v>
      </c>
      <c r="N2354" s="105" t="n">
        <v>653</v>
      </c>
      <c r="O2354" s="20" t="inlineStr">
        <is>
          <t>https://magic-kniga.ru/items/36229</t>
        </is>
      </c>
      <c r="Q2354" s="66" t="inlineStr">
        <is>
          <t>Мало</t>
        </is>
      </c>
      <c r="R2354" s="20" t="n">
        <v>11</v>
      </c>
      <c r="V2354" s="36">
        <f>MATCH(R2357,discounts!A:A)</f>
        <v/>
      </c>
      <c r="W2354" s="36">
        <f>ADDRESS(V2357,$F$7+1,,,"discounts")</f>
        <v/>
      </c>
      <c r="X2354" s="36">
        <f>ROUND(_xlfn.SINGLE(IF(ISNA(_xlfn.SINGLE(IF($F$7=0,0,INDIRECT(W2357)))),0,IF($F$7=0,0,INDIRECT(W2357)))),0)</f>
        <v/>
      </c>
    </row>
    <row r="2355" ht="15" customHeight="1">
      <c r="B2355" s="88" t="inlineStr">
        <is>
          <t>Фен-Шуй для дома</t>
        </is>
      </c>
    </row>
    <row r="2356">
      <c r="B2356" s="86" t="n"/>
      <c r="C2356" s="22" t="n">
        <v>33354</v>
      </c>
      <c r="E2356" s="22" t="inlineStr">
        <is>
          <t>Музыка ветра NS-935</t>
        </is>
      </c>
      <c r="F2356" s="105">
        <f>ROUNDUP(N2359-(N2359/100*X2359),0)</f>
        <v/>
      </c>
      <c r="H2356" s="22" t="inlineStr">
        <is>
          <t>Китай</t>
        </is>
      </c>
      <c r="J2356" s="75" t="inlineStr">
        <is>
          <t>2100000333547</t>
        </is>
      </c>
      <c r="K2356" s="75" t="inlineStr">
        <is>
          <t>Атрибутика</t>
        </is>
      </c>
      <c r="L2356" s="22">
        <f>ROUND(100-(F2359/(M2359/100)),0)</f>
        <v/>
      </c>
      <c r="M2356" s="105" t="n">
        <v>667</v>
      </c>
      <c r="N2356" s="105" t="n">
        <v>581</v>
      </c>
      <c r="O2356" s="20" t="inlineStr">
        <is>
          <t>https://magic-kniga.ru/items/33354</t>
        </is>
      </c>
      <c r="Q2356" s="66" t="inlineStr">
        <is>
          <t>Мало</t>
        </is>
      </c>
      <c r="R2356" s="20" t="n">
        <v>11</v>
      </c>
      <c r="V2356" s="36">
        <f>MATCH(R2359,discounts!A:A)</f>
        <v/>
      </c>
      <c r="W2356" s="36">
        <f>ADDRESS(V2359,$F$7+1,,,"discounts")</f>
        <v/>
      </c>
      <c r="X2356" s="36">
        <f>ROUND(IF(ISNA(IF($F$7=0,0,INDIRECT(W2359))),0,IF($F$7=0,0,INDIRECT(W2359))),0)</f>
        <v/>
      </c>
    </row>
    <row r="2357">
      <c r="B2357" s="86" t="n"/>
      <c r="C2357" s="22" t="n">
        <v>36203</v>
      </c>
      <c r="E2357" s="22" t="inlineStr">
        <is>
          <t>Компас Лопань 8 см</t>
        </is>
      </c>
      <c r="F2357" s="105">
        <f>ROUNDUP(N2360-(N2360/100*X2360),0)</f>
        <v/>
      </c>
      <c r="H2357" s="22" t="inlineStr">
        <is>
          <t>Китай</t>
        </is>
      </c>
      <c r="J2357" s="75" t="inlineStr">
        <is>
          <t>2100000362035</t>
        </is>
      </c>
      <c r="K2357" s="75" t="inlineStr">
        <is>
          <t>Атрибутика</t>
        </is>
      </c>
      <c r="L2357" s="22">
        <f>ROUND(100-(F2360/(M2360/100)),0)</f>
        <v/>
      </c>
      <c r="M2357" s="105" t="n">
        <v>30</v>
      </c>
      <c r="N2357" s="105" t="n">
        <v>27</v>
      </c>
      <c r="O2357" s="20" t="inlineStr">
        <is>
          <t>https://magic-kniga.ru/items/36203</t>
        </is>
      </c>
      <c r="Q2357" s="66" t="inlineStr">
        <is>
          <t>Мало</t>
        </is>
      </c>
      <c r="R2357" s="20" t="n">
        <v>13</v>
      </c>
      <c r="V2357" s="36">
        <f>MATCH(R2360,discounts!A:A)</f>
        <v/>
      </c>
      <c r="W2357" s="36">
        <f>ADDRESS(V2360,$F$7+1,,,"discounts")</f>
        <v/>
      </c>
      <c r="X2357" s="36">
        <f>ROUND(IF(ISNA(IF($F$7=0,0,INDIRECT(W2360))),0,IF($F$7=0,0,INDIRECT(W2360))),0)</f>
        <v/>
      </c>
    </row>
    <row r="2358">
      <c r="B2358" s="86" t="n"/>
      <c r="C2358" s="22" t="n">
        <v>36205</v>
      </c>
      <c r="E2358" s="22" t="inlineStr">
        <is>
          <t>Компас Лопань 10 см</t>
        </is>
      </c>
      <c r="F2358" s="105">
        <f>ROUNDUP(N2361-(N2361/100*X2361),0)</f>
        <v/>
      </c>
      <c r="H2358" s="22" t="inlineStr">
        <is>
          <t>Китай</t>
        </is>
      </c>
      <c r="J2358" s="75" t="inlineStr">
        <is>
          <t>2100000362059</t>
        </is>
      </c>
      <c r="K2358" s="75" t="inlineStr">
        <is>
          <t>Атрибутика</t>
        </is>
      </c>
      <c r="L2358" s="22">
        <f>ROUND(100-(F2361/(M2361/100)),0)</f>
        <v/>
      </c>
      <c r="M2358" s="105" t="n">
        <v>30</v>
      </c>
      <c r="N2358" s="105" t="n">
        <v>27</v>
      </c>
      <c r="O2358" s="20" t="inlineStr">
        <is>
          <t>https://magic-kniga.ru/items/36205</t>
        </is>
      </c>
      <c r="Q2358" s="66" t="inlineStr">
        <is>
          <t>Мало</t>
        </is>
      </c>
      <c r="R2358" s="20" t="n">
        <v>13</v>
      </c>
      <c r="V2358" s="36">
        <f>MATCH(R2361,discounts!A:A)</f>
        <v/>
      </c>
      <c r="W2358" s="36">
        <f>ADDRESS(V2361,$F$7+1,,,"discounts")</f>
        <v/>
      </c>
      <c r="X2358" s="36">
        <f>ROUND(IF(ISNA(IF($F$7=0,0,INDIRECT(W2361))),0,IF($F$7=0,0,INDIRECT(W2361))),0)</f>
        <v/>
      </c>
    </row>
    <row r="2359">
      <c r="B2359" s="86" t="n"/>
      <c r="C2359" s="22" t="n">
        <v>36206</v>
      </c>
      <c r="E2359" s="22" t="inlineStr">
        <is>
          <t>Компас Лопань 13 см</t>
        </is>
      </c>
      <c r="F2359" s="105">
        <f>ROUNDUP(N2362-(N2362/100*X2362),0)</f>
        <v/>
      </c>
      <c r="H2359" s="22" t="inlineStr">
        <is>
          <t>Китай</t>
        </is>
      </c>
      <c r="J2359" s="75" t="inlineStr">
        <is>
          <t>2100000362066</t>
        </is>
      </c>
      <c r="K2359" s="75" t="inlineStr">
        <is>
          <t>Атрибутика</t>
        </is>
      </c>
      <c r="L2359" s="22">
        <f>ROUND(100-(F2362/(M2362/100)),0)</f>
        <v/>
      </c>
      <c r="M2359" s="105" t="n">
        <v>30</v>
      </c>
      <c r="N2359" s="105" t="n">
        <v>27</v>
      </c>
      <c r="O2359" s="20" t="inlineStr">
        <is>
          <t>https://magic-kniga.ru/items/36206</t>
        </is>
      </c>
      <c r="Q2359" s="66" t="inlineStr">
        <is>
          <t>Мало</t>
        </is>
      </c>
      <c r="R2359" s="20" t="n">
        <v>13</v>
      </c>
      <c r="V2359" s="36">
        <f>MATCH(R2362,discounts!A:A)</f>
        <v/>
      </c>
      <c r="W2359" s="36">
        <f>ADDRESS(V2362,$F$7+1,,,"discounts")</f>
        <v/>
      </c>
      <c r="X2359" s="36">
        <f>ROUND(IF(ISNA(IF($F$7=0,0,INDIRECT(W2362))),0,IF($F$7=0,0,INDIRECT(W2362))),0)</f>
        <v/>
      </c>
    </row>
    <row r="2360">
      <c r="B2360" s="86" t="n"/>
      <c r="C2360" s="22" t="n">
        <v>36216</v>
      </c>
      <c r="E2360" s="22" t="inlineStr">
        <is>
          <t>Подвеска Рыбки</t>
        </is>
      </c>
      <c r="F2360" s="105">
        <f>ROUNDUP(N2363-(N2363/100*X2363),0)</f>
        <v/>
      </c>
      <c r="H2360" s="22" t="inlineStr">
        <is>
          <t>Китай</t>
        </is>
      </c>
      <c r="J2360" s="75" t="inlineStr">
        <is>
          <t>2100000362165</t>
        </is>
      </c>
      <c r="K2360" s="75" t="inlineStr">
        <is>
          <t>Атрибутика</t>
        </is>
      </c>
      <c r="L2360" s="22">
        <f>ROUND(100-(F2363/(M2363/100)),0)</f>
        <v/>
      </c>
      <c r="M2360" s="105" t="n">
        <v>30</v>
      </c>
      <c r="N2360" s="105" t="n">
        <v>27</v>
      </c>
      <c r="O2360" s="20" t="inlineStr">
        <is>
          <t>https://magic-kniga.ru/items/36216</t>
        </is>
      </c>
      <c r="Q2360" s="66" t="inlineStr">
        <is>
          <t>Мало</t>
        </is>
      </c>
      <c r="R2360" s="20" t="n">
        <v>11</v>
      </c>
      <c r="V2360" s="36">
        <f>MATCH(R2363,discounts!A:A)</f>
        <v/>
      </c>
      <c r="W2360" s="36">
        <f>ADDRESS(V2363,$F$7+1,,,"discounts")</f>
        <v/>
      </c>
      <c r="X2360" s="36">
        <f>ROUND(IF(ISNA(IF($F$7=0,0,INDIRECT(W2363))),0,IF($F$7=0,0,INDIRECT(W2363))),0)</f>
        <v/>
      </c>
    </row>
    <row r="2361">
      <c r="B2361" s="86" t="n"/>
      <c r="C2361" s="22" t="n">
        <v>36228</v>
      </c>
      <c r="E2361" s="22" t="inlineStr">
        <is>
          <t>Фигура Три черепахи малая NS16</t>
        </is>
      </c>
      <c r="F2361" s="105">
        <f>ROUNDUP(N2364-(N2364/100*X2364),0)</f>
        <v/>
      </c>
      <c r="H2361" s="22" t="inlineStr">
        <is>
          <t>Китай</t>
        </is>
      </c>
      <c r="J2361" s="75" t="inlineStr">
        <is>
          <t>2100000362288</t>
        </is>
      </c>
      <c r="K2361" s="75" t="inlineStr">
        <is>
          <t>Атрибутика</t>
        </is>
      </c>
      <c r="L2361" s="22">
        <f>ROUND(100-(F2364/(M2364/100)),0)</f>
        <v/>
      </c>
      <c r="M2361" s="105" t="n">
        <v>750</v>
      </c>
      <c r="N2361" s="105" t="n">
        <v>653</v>
      </c>
      <c r="O2361" s="20" t="inlineStr">
        <is>
          <t>https://magic-kniga.ru/items/36228</t>
        </is>
      </c>
      <c r="Q2361" s="66" t="inlineStr">
        <is>
          <t>Мало</t>
        </is>
      </c>
      <c r="R2361" s="20" t="n">
        <v>13</v>
      </c>
      <c r="V2361" s="36">
        <f>MATCH(R2364,discounts!A:A)</f>
        <v/>
      </c>
      <c r="W2361" s="36">
        <f>ADDRESS(V2364,$F$7+1,,,"discounts")</f>
        <v/>
      </c>
      <c r="X2361" s="36">
        <f>ROUND(IF(ISNA(IF($F$7=0,0,INDIRECT(W2364))),0,IF($F$7=0,0,INDIRECT(W2364))),0)</f>
        <v/>
      </c>
    </row>
    <row r="2362">
      <c r="B2362" s="86" t="n"/>
      <c r="C2362" s="22" t="n">
        <v>29750</v>
      </c>
      <c r="E2362" s="22" t="inlineStr">
        <is>
          <t>Магнит Дракон</t>
        </is>
      </c>
      <c r="F2362" s="105">
        <f>ROUNDUP(N2365-(N2365/100*X2365),0)</f>
        <v/>
      </c>
      <c r="H2362" s="22" t="inlineStr">
        <is>
          <t>АртСимвол</t>
        </is>
      </c>
      <c r="I2362" s="22" t="n">
        <v>2017</v>
      </c>
      <c r="J2362" s="75" t="inlineStr">
        <is>
          <t>2100000297504</t>
        </is>
      </c>
      <c r="K2362" s="75" t="inlineStr">
        <is>
          <t>Атрибутика</t>
        </is>
      </c>
      <c r="L2362" s="22">
        <f>ROUND(100-(F2365/(M2365/100)),0)</f>
        <v/>
      </c>
      <c r="M2362" s="105" t="n">
        <v>474</v>
      </c>
      <c r="N2362" s="105" t="n">
        <v>413</v>
      </c>
      <c r="O2362" s="20" t="inlineStr">
        <is>
          <t>https://magic-kniga.ru/items/29750</t>
        </is>
      </c>
      <c r="Q2362" s="66" t="inlineStr">
        <is>
          <t>Мало</t>
        </is>
      </c>
      <c r="R2362" s="20" t="n">
        <v>7</v>
      </c>
      <c r="V2362" s="36">
        <f>MATCH(R2365,discounts!A:A)</f>
        <v/>
      </c>
      <c r="W2362" s="36">
        <f>ADDRESS(V2365,$F$7+1,,,"discounts")</f>
        <v/>
      </c>
      <c r="X2362" s="36">
        <f>ROUND(IF(ISNA(IF($F$7=0,0,INDIRECT(W2365))),0,IF($F$7=0,0,INDIRECT(W2365))),0)</f>
        <v/>
      </c>
    </row>
    <row r="2363">
      <c r="B2363" s="86" t="n"/>
      <c r="C2363" s="22" t="n">
        <v>29751</v>
      </c>
      <c r="E2363" s="22" t="inlineStr">
        <is>
          <t>Магнит Единорог</t>
        </is>
      </c>
      <c r="F2363" s="105">
        <f>ROUNDUP(N2366-(N2366/100*X2366),0)</f>
        <v/>
      </c>
      <c r="H2363" s="22" t="inlineStr">
        <is>
          <t>АртСимвол</t>
        </is>
      </c>
      <c r="I2363" s="22" t="n">
        <v>2017</v>
      </c>
      <c r="J2363" s="75" t="inlineStr">
        <is>
          <t>2100000297511</t>
        </is>
      </c>
      <c r="K2363" s="75" t="inlineStr">
        <is>
          <t>Атрибутика</t>
        </is>
      </c>
      <c r="L2363" s="22">
        <f>ROUND(100-(F2366/(M2366/100)),0)</f>
        <v/>
      </c>
      <c r="M2363" s="105" t="n">
        <v>474</v>
      </c>
      <c r="N2363" s="105" t="n">
        <v>413</v>
      </c>
      <c r="O2363" s="20" t="inlineStr">
        <is>
          <t>https://magic-kniga.ru/items/29751</t>
        </is>
      </c>
      <c r="Q2363" s="66" t="inlineStr">
        <is>
          <t>Мало</t>
        </is>
      </c>
      <c r="R2363" s="20" t="n">
        <v>7</v>
      </c>
      <c r="V2363" s="36">
        <f>MATCH(R2366,discounts!A:A)</f>
        <v/>
      </c>
      <c r="W2363" s="36">
        <f>ADDRESS(V2366,$F$7+1,,,"discounts")</f>
        <v/>
      </c>
      <c r="X2363" s="36">
        <f>ROUND(IF(ISNA(IF($F$7=0,0,INDIRECT(W2366))),0,IF($F$7=0,0,INDIRECT(W2366))),0)</f>
        <v/>
      </c>
    </row>
    <row r="2364">
      <c r="B2364" s="86" t="n"/>
      <c r="C2364" s="22" t="n">
        <v>29754</v>
      </c>
      <c r="E2364" s="22" t="inlineStr">
        <is>
          <t>Магнит Мир этому дому</t>
        </is>
      </c>
      <c r="F2364" s="105">
        <f>ROUNDUP(N2367-(N2367/100*X2367),0)</f>
        <v/>
      </c>
      <c r="H2364" s="22" t="inlineStr">
        <is>
          <t>АртСимвол</t>
        </is>
      </c>
      <c r="I2364" s="22" t="n">
        <v>2017</v>
      </c>
      <c r="J2364" s="75" t="inlineStr">
        <is>
          <t>2100000297542</t>
        </is>
      </c>
      <c r="K2364" s="75" t="inlineStr">
        <is>
          <t>Атрибутика</t>
        </is>
      </c>
      <c r="L2364" s="22">
        <f>ROUND(100-(F2367/(M2367/100)),0)</f>
        <v/>
      </c>
      <c r="M2364" s="105" t="n">
        <v>474</v>
      </c>
      <c r="N2364" s="105" t="n">
        <v>413</v>
      </c>
      <c r="O2364" s="20" t="inlineStr">
        <is>
          <t>https://magic-kniga.ru/items/29754</t>
        </is>
      </c>
      <c r="Q2364" s="66" t="inlineStr">
        <is>
          <t>Мало</t>
        </is>
      </c>
      <c r="R2364" s="20" t="n">
        <v>7</v>
      </c>
      <c r="V2364" s="36">
        <f>MATCH(R2367,discounts!A:A)</f>
        <v/>
      </c>
      <c r="W2364" s="36">
        <f>ADDRESS(V2367,$F$7+1,,,"discounts")</f>
        <v/>
      </c>
      <c r="X2364" s="36">
        <f>ROUND(IF(ISNA(IF($F$7=0,0,INDIRECT(W2367))),0,IF($F$7=0,0,INDIRECT(W2367))),0)</f>
        <v/>
      </c>
    </row>
    <row r="2365">
      <c r="B2365" s="86" t="n"/>
      <c r="C2365" s="22" t="n">
        <v>29758</v>
      </c>
      <c r="E2365" s="22" t="inlineStr">
        <is>
          <t>Магнит Корабль</t>
        </is>
      </c>
      <c r="F2365" s="105">
        <f>ROUNDUP(N2368-(N2368/100*X2368),0)</f>
        <v/>
      </c>
      <c r="H2365" s="22" t="inlineStr">
        <is>
          <t>АртСимвол</t>
        </is>
      </c>
      <c r="I2365" s="22" t="n">
        <v>2017</v>
      </c>
      <c r="J2365" s="75" t="inlineStr">
        <is>
          <t>2100000297580</t>
        </is>
      </c>
      <c r="K2365" s="75" t="inlineStr">
        <is>
          <t>Атрибутика</t>
        </is>
      </c>
      <c r="L2365" s="22">
        <f>ROUND(100-(F2368/(M2368/100)),0)</f>
        <v/>
      </c>
      <c r="M2365" s="105" t="n">
        <v>474</v>
      </c>
      <c r="N2365" s="105" t="n">
        <v>413</v>
      </c>
      <c r="O2365" s="20" t="inlineStr">
        <is>
          <t>https://magic-kniga.ru/items/29758</t>
        </is>
      </c>
      <c r="Q2365" s="66" t="inlineStr">
        <is>
          <t>Мало</t>
        </is>
      </c>
      <c r="R2365" s="20" t="n">
        <v>7</v>
      </c>
      <c r="V2365" s="36">
        <f>MATCH(R2368,discounts!A:A)</f>
        <v/>
      </c>
      <c r="W2365" s="36">
        <f>ADDRESS(V2368,$F$7+1,,,"discounts")</f>
        <v/>
      </c>
      <c r="X2365" s="36">
        <f>ROUND(IF(ISNA(IF($F$7=0,0,INDIRECT(W2368))),0,IF($F$7=0,0,INDIRECT(W2368))),0)</f>
        <v/>
      </c>
    </row>
    <row r="2366">
      <c r="B2366" s="86" t="n"/>
      <c r="C2366" s="22" t="n">
        <v>29763</v>
      </c>
      <c r="E2366" s="22" t="inlineStr">
        <is>
          <t>Магнит Пусть в доме будет достаток</t>
        </is>
      </c>
      <c r="F2366" s="105">
        <f>ROUNDUP(N2369-(N2369/100*X2369),0)</f>
        <v/>
      </c>
      <c r="H2366" s="22" t="inlineStr">
        <is>
          <t>АртСимвол</t>
        </is>
      </c>
      <c r="I2366" s="22" t="n">
        <v>2017</v>
      </c>
      <c r="J2366" s="75" t="inlineStr">
        <is>
          <t>2100000297634</t>
        </is>
      </c>
      <c r="K2366" s="75" t="inlineStr">
        <is>
          <t>Атрибутика</t>
        </is>
      </c>
      <c r="L2366" s="22">
        <f>ROUND(100-(F2369/(M2369/100)),0)</f>
        <v/>
      </c>
      <c r="M2366" s="105" t="n">
        <v>474</v>
      </c>
      <c r="N2366" s="105" t="n">
        <v>413</v>
      </c>
      <c r="O2366" s="20" t="inlineStr">
        <is>
          <t>https://magic-kniga.ru/items/29763</t>
        </is>
      </c>
      <c r="Q2366" s="66" t="inlineStr">
        <is>
          <t>Мало</t>
        </is>
      </c>
      <c r="R2366" s="20" t="n">
        <v>7</v>
      </c>
      <c r="V2366" s="36">
        <f>MATCH(R2369,discounts!A:A)</f>
        <v/>
      </c>
      <c r="W2366" s="36">
        <f>ADDRESS(V2369,$F$7+1,,,"discounts")</f>
        <v/>
      </c>
      <c r="X2366" s="36">
        <f>ROUND(IF(ISNA(IF($F$7=0,0,INDIRECT(W2369))),0,IF($F$7=0,0,INDIRECT(W2369))),0)</f>
        <v/>
      </c>
    </row>
    <row r="2367">
      <c r="B2367" s="86" t="n"/>
      <c r="C2367" s="22" t="n">
        <v>29766</v>
      </c>
      <c r="E2367" s="22" t="inlineStr">
        <is>
          <t>Магнит Ты - само совершенство</t>
        </is>
      </c>
      <c r="F2367" s="105">
        <f>ROUNDUP(N2370-(N2370/100*X2370),0)</f>
        <v/>
      </c>
      <c r="H2367" s="22" t="inlineStr">
        <is>
          <t>АртСимвол</t>
        </is>
      </c>
      <c r="I2367" s="22" t="n">
        <v>2017</v>
      </c>
      <c r="J2367" s="75" t="inlineStr">
        <is>
          <t>2100000297665</t>
        </is>
      </c>
      <c r="K2367" s="75" t="inlineStr">
        <is>
          <t>Атрибутика</t>
        </is>
      </c>
      <c r="L2367" s="22">
        <f>ROUND(100-(F2370/(M2370/100)),0)</f>
        <v/>
      </c>
      <c r="M2367" s="105" t="n">
        <v>474</v>
      </c>
      <c r="N2367" s="105" t="n">
        <v>413</v>
      </c>
      <c r="O2367" s="20" t="inlineStr">
        <is>
          <t>https://magic-kniga.ru/items/29766</t>
        </is>
      </c>
      <c r="Q2367" s="66" t="inlineStr">
        <is>
          <t>Мало</t>
        </is>
      </c>
      <c r="R2367" s="20" t="n">
        <v>7</v>
      </c>
      <c r="V2367" s="36">
        <f>MATCH(R2370,discounts!A:A)</f>
        <v/>
      </c>
      <c r="W2367" s="36">
        <f>ADDRESS(V2370,$F$7+1,,,"discounts")</f>
        <v/>
      </c>
      <c r="X2367" s="36">
        <f>ROUND(IF(ISNA(IF($F$7=0,0,INDIRECT(W2370))),0,IF($F$7=0,0,INDIRECT(W2370))),0)</f>
        <v/>
      </c>
    </row>
    <row r="2368">
      <c r="B2368" s="86" t="n"/>
      <c r="C2368" s="22" t="n">
        <v>29767</v>
      </c>
      <c r="E2368" s="22" t="inlineStr">
        <is>
          <t>Магнит Утки мандаринки</t>
        </is>
      </c>
      <c r="F2368" s="105">
        <f>ROUNDUP(N2371-(N2371/100*X2371),0)</f>
        <v/>
      </c>
      <c r="H2368" s="22" t="inlineStr">
        <is>
          <t>АртСимвол</t>
        </is>
      </c>
      <c r="I2368" s="22" t="n">
        <v>2017</v>
      </c>
      <c r="J2368" s="75" t="inlineStr">
        <is>
          <t>2100000297672</t>
        </is>
      </c>
      <c r="K2368" s="75" t="inlineStr">
        <is>
          <t>Атрибутика</t>
        </is>
      </c>
      <c r="L2368" s="22">
        <f>ROUND(100-(F2371/(M2371/100)),0)</f>
        <v/>
      </c>
      <c r="M2368" s="105" t="n">
        <v>474</v>
      </c>
      <c r="N2368" s="105" t="n">
        <v>413</v>
      </c>
      <c r="O2368" s="20" t="inlineStr">
        <is>
          <t>https://magic-kniga.ru/items/29767</t>
        </is>
      </c>
      <c r="Q2368" s="66" t="inlineStr">
        <is>
          <t>Мало</t>
        </is>
      </c>
      <c r="R2368" s="20" t="n">
        <v>7</v>
      </c>
      <c r="V2368" s="36">
        <f>MATCH(R2371,discounts!A:A)</f>
        <v/>
      </c>
      <c r="W2368" s="36">
        <f>ADDRESS(V2371,$F$7+1,,,"discounts")</f>
        <v/>
      </c>
      <c r="X2368" s="36">
        <f>ROUND(IF(ISNA(IF($F$7=0,0,INDIRECT(W2371))),0,IF($F$7=0,0,INDIRECT(W2371))),0)</f>
        <v/>
      </c>
    </row>
    <row r="2369">
      <c r="B2369" s="86" t="n"/>
      <c r="C2369" s="22" t="n">
        <v>30622</v>
      </c>
      <c r="E2369" s="22" t="inlineStr">
        <is>
          <t>Статуэтки Слоны (NS918)</t>
        </is>
      </c>
      <c r="F2369" s="105">
        <f>ROUNDUP(N2372-(N2372/100*X2372),0)</f>
        <v/>
      </c>
      <c r="H2369" s="22" t="inlineStr">
        <is>
          <t>Синг Лал</t>
        </is>
      </c>
      <c r="J2369" s="75" t="inlineStr">
        <is>
          <t>2100000306220</t>
        </is>
      </c>
      <c r="K2369" s="75" t="inlineStr">
        <is>
          <t>Атрибутика</t>
        </is>
      </c>
      <c r="L2369" s="22">
        <f>ROUND(100-(F2372/(M2372/100)),0)</f>
        <v/>
      </c>
      <c r="M2369" s="105" t="n">
        <v>850</v>
      </c>
      <c r="N2369" s="105" t="n">
        <v>740</v>
      </c>
      <c r="O2369" s="20" t="inlineStr">
        <is>
          <t>https://magic-kniga.ru/items/30622</t>
        </is>
      </c>
      <c r="Q2369" s="66" t="inlineStr">
        <is>
          <t>Мало</t>
        </is>
      </c>
      <c r="R2369" s="20" t="n">
        <v>11</v>
      </c>
      <c r="V2369" s="36">
        <f>MATCH(R2372,discounts!A:A)</f>
        <v/>
      </c>
      <c r="W2369" s="36">
        <f>ADDRESS(V2372,$F$7+1,,,"discounts")</f>
        <v/>
      </c>
      <c r="X2369" s="36">
        <f>ROUND(IF(ISNA(IF($F$7=0,0,INDIRECT(W2372))),0,IF($F$7=0,0,INDIRECT(W2372))),0)</f>
        <v/>
      </c>
    </row>
    <row r="2370">
      <c r="B2370" s="86" t="n"/>
      <c r="C2370" s="22" t="n">
        <v>30867</v>
      </c>
      <c r="E2370" s="22" t="inlineStr">
        <is>
          <t>Статуэтка три звездных старца 9 см NS-47</t>
        </is>
      </c>
      <c r="F2370" s="105">
        <f>ROUNDUP(N2373-(N2373/100*X2373),0)</f>
        <v/>
      </c>
      <c r="H2370" s="22" t="inlineStr">
        <is>
          <t>Китай</t>
        </is>
      </c>
      <c r="J2370" s="75" t="inlineStr">
        <is>
          <t>2100000308675</t>
        </is>
      </c>
      <c r="K2370" s="75" t="inlineStr">
        <is>
          <t>Атрибутика</t>
        </is>
      </c>
      <c r="L2370" s="22">
        <f>ROUND(100-(F2373/(M2373/100)),0)</f>
        <v/>
      </c>
      <c r="M2370" s="105" t="n">
        <v>248</v>
      </c>
      <c r="N2370" s="105" t="n">
        <v>216</v>
      </c>
      <c r="O2370" s="20" t="inlineStr">
        <is>
          <t>https://magic-kniga.ru/items/30867</t>
        </is>
      </c>
      <c r="Q2370" s="66" t="inlineStr">
        <is>
          <t>Мало</t>
        </is>
      </c>
      <c r="R2370" s="20" t="n">
        <v>13</v>
      </c>
      <c r="V2370" s="36">
        <f>MATCH(R2373,discounts!A:A)</f>
        <v/>
      </c>
      <c r="W2370" s="36">
        <f>ADDRESS(V2373,$F$7+1,,,"discounts")</f>
        <v/>
      </c>
      <c r="X2370" s="36">
        <f>ROUND(IF(ISNA(IF($F$7=0,0,INDIRECT(W2373))),0,IF($F$7=0,0,INDIRECT(W2373))),0)</f>
        <v/>
      </c>
    </row>
    <row r="2371">
      <c r="B2371" s="86" t="n"/>
      <c r="C2371" s="22" t="n">
        <v>30883</v>
      </c>
      <c r="E2371" s="22" t="inlineStr">
        <is>
          <t>Статуэтка слон NS90D</t>
        </is>
      </c>
      <c r="F2371" s="105">
        <f>ROUNDUP(N2374-(N2374/100*X2374),0)</f>
        <v/>
      </c>
      <c r="H2371" s="22" t="inlineStr">
        <is>
          <t>Китай</t>
        </is>
      </c>
      <c r="J2371" s="75" t="inlineStr">
        <is>
          <t>2100000308835</t>
        </is>
      </c>
      <c r="K2371" s="75" t="inlineStr">
        <is>
          <t>Атрибутика</t>
        </is>
      </c>
      <c r="L2371" s="22">
        <f>ROUND(100-(F2374/(M2374/100)),0)</f>
        <v/>
      </c>
      <c r="M2371" s="105" t="n">
        <v>1236</v>
      </c>
      <c r="N2371" s="105" t="n">
        <v>1076</v>
      </c>
      <c r="O2371" s="20" t="inlineStr">
        <is>
          <t>https://magic-kniga.ru/items/30883</t>
        </is>
      </c>
      <c r="Q2371" s="66" t="inlineStr">
        <is>
          <t>Мало</t>
        </is>
      </c>
      <c r="R2371" s="20" t="n">
        <v>13</v>
      </c>
      <c r="V2371" s="36">
        <f>MATCH(R2374,discounts!A:A)</f>
        <v/>
      </c>
      <c r="W2371" s="36">
        <f>ADDRESS(V2374,$F$7+1,,,"discounts")</f>
        <v/>
      </c>
      <c r="X2371" s="36">
        <f>ROUND(IF(ISNA(IF($F$7=0,0,INDIRECT(W2374))),0,IF($F$7=0,0,INDIRECT(W2374))),0)</f>
        <v/>
      </c>
    </row>
    <row r="2372">
      <c r="B2372" s="86" t="n"/>
      <c r="C2372" s="22" t="n">
        <v>30887</v>
      </c>
      <c r="E2372" s="22" t="inlineStr">
        <is>
          <t>Статуэтка Слон и носорог NS210S</t>
        </is>
      </c>
      <c r="F2372" s="105">
        <f>ROUNDUP(N2375-(N2375/100*X2375),0)</f>
        <v/>
      </c>
      <c r="H2372" s="22" t="inlineStr">
        <is>
          <t>Китай</t>
        </is>
      </c>
      <c r="J2372" s="75" t="inlineStr">
        <is>
          <t>2100000308873</t>
        </is>
      </c>
      <c r="K2372" s="75" t="inlineStr">
        <is>
          <t>Атрибутика</t>
        </is>
      </c>
      <c r="L2372" s="22">
        <f>ROUND(100-(F2375/(M2375/100)),0)</f>
        <v/>
      </c>
      <c r="M2372" s="105" t="n">
        <v>550</v>
      </c>
      <c r="N2372" s="105" t="n">
        <v>479</v>
      </c>
      <c r="O2372" s="20" t="inlineStr">
        <is>
          <t>https://magic-kniga.ru/items/30887</t>
        </is>
      </c>
      <c r="Q2372" s="66" t="inlineStr">
        <is>
          <t>Мало</t>
        </is>
      </c>
      <c r="R2372" s="20" t="n">
        <v>13</v>
      </c>
      <c r="V2372" s="36">
        <f>MATCH(R2375,discounts!A:A)</f>
        <v/>
      </c>
      <c r="W2372" s="36">
        <f>ADDRESS(V2375,$F$7+1,,,"discounts")</f>
        <v/>
      </c>
      <c r="X2372" s="36">
        <f>ROUND(IF(ISNA(IF($F$7=0,0,INDIRECT(W2375))),0,IF($F$7=0,0,INDIRECT(W2375))),0)</f>
        <v/>
      </c>
    </row>
    <row r="2373">
      <c r="B2373" s="86" t="n"/>
      <c r="C2373" s="22" t="n">
        <v>27857</v>
      </c>
      <c r="E2373" s="22" t="inlineStr">
        <is>
          <t>Статуэтка Лакшми Бронза</t>
        </is>
      </c>
      <c r="F2373" s="105">
        <f>ROUNDUP(N2376-(N2376/100*X2376),0)</f>
        <v/>
      </c>
      <c r="H2373" s="22" t="inlineStr">
        <is>
          <t>Китай</t>
        </is>
      </c>
      <c r="J2373" s="75" t="inlineStr">
        <is>
          <t>2100000278572</t>
        </is>
      </c>
      <c r="K2373" s="75" t="inlineStr">
        <is>
          <t>Атрибутика</t>
        </is>
      </c>
      <c r="L2373" s="22">
        <f>ROUND(100-(F2376/(M2376/100)),0)</f>
        <v/>
      </c>
      <c r="M2373" s="105" t="n">
        <v>3300</v>
      </c>
      <c r="N2373" s="105" t="n">
        <v>2871</v>
      </c>
      <c r="O2373" s="20" t="inlineStr">
        <is>
          <t>https://magic-kniga.ru/items/27857</t>
        </is>
      </c>
      <c r="Q2373" s="66" t="inlineStr">
        <is>
          <t>Мало</t>
        </is>
      </c>
      <c r="R2373" s="20" t="n">
        <v>13</v>
      </c>
      <c r="V2373" s="36">
        <f>MATCH(R2376,discounts!A:A)</f>
        <v/>
      </c>
      <c r="W2373" s="36">
        <f>ADDRESS(V2376,$F$7+1,,,"discounts")</f>
        <v/>
      </c>
      <c r="X2373" s="36">
        <f>ROUND(IF(ISNA(IF($F$7=0,0,INDIRECT(W2376))),0,IF($F$7=0,0,INDIRECT(W2376))),0)</f>
        <v/>
      </c>
    </row>
    <row r="2374">
      <c r="B2374" s="86" t="n"/>
      <c r="C2374" s="22" t="n">
        <v>29224</v>
      </c>
      <c r="E2374" s="22" t="inlineStr">
        <is>
          <t>Манэко-кот, белый, на солнечных батарейках NS006B</t>
        </is>
      </c>
      <c r="F2374" s="105">
        <f>ROUNDUP(N2377-(N2377/100*X2377),0)</f>
        <v/>
      </c>
      <c r="H2374" s="22" t="inlineStr">
        <is>
          <t>Китай</t>
        </is>
      </c>
      <c r="I2374" s="22" t="n">
        <v>2017</v>
      </c>
      <c r="J2374" s="75" t="inlineStr">
        <is>
          <t>2100000292240</t>
        </is>
      </c>
      <c r="K2374" s="75" t="inlineStr">
        <is>
          <t>Атрибутика</t>
        </is>
      </c>
      <c r="L2374" s="22">
        <f>ROUND(100-(F2377/(M2377/100)),0)</f>
        <v/>
      </c>
      <c r="M2374" s="105" t="n">
        <v>280</v>
      </c>
      <c r="N2374" s="105" t="n">
        <v>244</v>
      </c>
      <c r="O2374" s="20" t="inlineStr">
        <is>
          <t>https://magic-kniga.ru/items/29224</t>
        </is>
      </c>
      <c r="Q2374" s="66" t="inlineStr">
        <is>
          <t>Мало</t>
        </is>
      </c>
      <c r="R2374" s="20" t="n">
        <v>12</v>
      </c>
      <c r="V2374" s="36">
        <f>MATCH(R2377,discounts!A:A)</f>
        <v/>
      </c>
      <c r="W2374" s="36">
        <f>ADDRESS(V2377,$F$7+1,,,"discounts")</f>
        <v/>
      </c>
      <c r="X2374" s="36">
        <f>ROUND(IF(ISNA(IF($F$7=0,0,INDIRECT(W2377))),0,IF($F$7=0,0,INDIRECT(W2377))),0)</f>
        <v/>
      </c>
    </row>
    <row r="2375">
      <c r="B2375" s="86" t="n"/>
      <c r="C2375" s="22" t="n">
        <v>29257</v>
      </c>
      <c r="E2375" s="22" t="inlineStr">
        <is>
          <t>Подвеска «Слоник», 1 колокольчик, металл, 35 см</t>
        </is>
      </c>
      <c r="F2375" s="105">
        <f>ROUNDUP(N2378-(N2378/100*X2378),0)</f>
        <v/>
      </c>
      <c r="H2375" s="22" t="inlineStr">
        <is>
          <t>Giftman</t>
        </is>
      </c>
      <c r="J2375" s="75" t="inlineStr">
        <is>
          <t>2100000292578</t>
        </is>
      </c>
      <c r="K2375" s="75" t="inlineStr">
        <is>
          <t>Атрибутика</t>
        </is>
      </c>
      <c r="L2375" s="22">
        <f>ROUND(100-(F2378/(M2378/100)),0)</f>
        <v/>
      </c>
      <c r="M2375" s="105" t="n">
        <v>300</v>
      </c>
      <c r="N2375" s="105" t="n">
        <v>261</v>
      </c>
      <c r="O2375" s="20" t="inlineStr">
        <is>
          <t>https://magic-kniga.ru/items/29257</t>
        </is>
      </c>
      <c r="Q2375" s="66" t="inlineStr">
        <is>
          <t>Мало</t>
        </is>
      </c>
      <c r="R2375" s="20" t="n">
        <v>12</v>
      </c>
      <c r="V2375" s="36">
        <f>MATCH(R2378,discounts!A:A)</f>
        <v/>
      </c>
      <c r="W2375" s="36">
        <f>ADDRESS(V2378,$F$7+1,,,"discounts")</f>
        <v/>
      </c>
      <c r="X2375" s="36">
        <f>ROUND(IF(ISNA(IF($F$7=0,0,INDIRECT(W2378))),0,IF($F$7=0,0,INDIRECT(W2378))),0)</f>
        <v/>
      </c>
    </row>
    <row r="2376">
      <c r="B2376" s="86" t="n"/>
      <c r="C2376" s="22" t="n">
        <v>29351</v>
      </c>
      <c r="E2376" s="22" t="inlineStr">
        <is>
          <t>Бонсай «Пион», 17х15 см, жёлтый</t>
        </is>
      </c>
      <c r="F2376" s="105">
        <f>ROUNDUP(N2379-(N2379/100*X2379),0)</f>
        <v/>
      </c>
      <c r="H2376" s="22" t="inlineStr">
        <is>
          <t>Giftman</t>
        </is>
      </c>
      <c r="I2376" s="22" t="n">
        <v>2017</v>
      </c>
      <c r="J2376" s="75" t="inlineStr">
        <is>
          <t>4690498055871</t>
        </is>
      </c>
      <c r="K2376" s="75" t="inlineStr">
        <is>
          <t>Атрибутика</t>
        </is>
      </c>
      <c r="L2376" s="22">
        <f>ROUND(100-(F2379/(M2379/100)),0)</f>
        <v/>
      </c>
      <c r="M2376" s="105" t="n">
        <v>420</v>
      </c>
      <c r="N2376" s="105" t="n">
        <v>366</v>
      </c>
      <c r="O2376" s="20" t="inlineStr">
        <is>
          <t>https://magic-kniga.ru/items/29351</t>
        </is>
      </c>
      <c r="Q2376" s="66" t="inlineStr">
        <is>
          <t>Мало</t>
        </is>
      </c>
      <c r="R2376" s="20" t="n">
        <v>11</v>
      </c>
      <c r="V2376" s="36">
        <f>MATCH(R2379,discounts!A:A)</f>
        <v/>
      </c>
      <c r="W2376" s="36">
        <f>ADDRESS(V2379,$F$7+1,,,"discounts")</f>
        <v/>
      </c>
      <c r="X2376" s="36">
        <f>ROUND(IF(ISNA(IF($F$7=0,0,INDIRECT(W2379))),0,IF($F$7=0,0,INDIRECT(W2379))),0)</f>
        <v/>
      </c>
    </row>
    <row r="2377">
      <c r="B2377" s="86" t="n"/>
      <c r="C2377" s="22" t="n">
        <v>29381</v>
      </c>
      <c r="E2377" s="22" t="inlineStr">
        <is>
          <t>Бонсай, микс камней, 14 см</t>
        </is>
      </c>
      <c r="F2377" s="105">
        <f>ROUNDUP(N2380-(N2380/100*X2380),0)</f>
        <v/>
      </c>
      <c r="H2377" s="22" t="inlineStr">
        <is>
          <t>Giftman</t>
        </is>
      </c>
      <c r="I2377" s="22" t="n">
        <v>2017</v>
      </c>
      <c r="J2377" s="75" t="inlineStr">
        <is>
          <t>2100000293810</t>
        </is>
      </c>
      <c r="K2377" s="75" t="inlineStr">
        <is>
          <t>Атрибутика</t>
        </is>
      </c>
      <c r="L2377" s="22">
        <f>ROUND(100-(F2380/(M2380/100)),0)</f>
        <v/>
      </c>
      <c r="M2377" s="105" t="n">
        <v>450</v>
      </c>
      <c r="N2377" s="105" t="n">
        <v>392</v>
      </c>
      <c r="O2377" s="20" t="inlineStr">
        <is>
          <t>https://magic-kniga.ru/items/29381</t>
        </is>
      </c>
      <c r="Q2377" s="66" t="inlineStr">
        <is>
          <t>Мало</t>
        </is>
      </c>
      <c r="R2377" s="20" t="n">
        <v>12</v>
      </c>
      <c r="V2377" s="36">
        <f>MATCH(R2380,discounts!A:A)</f>
        <v/>
      </c>
      <c r="W2377" s="36">
        <f>ADDRESS(V2380,$F$7+1,,,"discounts")</f>
        <v/>
      </c>
      <c r="X2377" s="36">
        <f>ROUND(IF(ISNA(IF($F$7=0,0,INDIRECT(W2380))),0,IF($F$7=0,0,INDIRECT(W2380))),0)</f>
        <v/>
      </c>
    </row>
    <row r="2378" ht="15" customHeight="1">
      <c r="B2378" s="88" t="inlineStr">
        <is>
          <t>Фен-Шуй для защиты</t>
        </is>
      </c>
    </row>
    <row r="2379">
      <c r="B2379" s="86" t="n"/>
      <c r="C2379" s="22" t="n">
        <v>36230</v>
      </c>
      <c r="E2379" s="22" t="inlineStr">
        <is>
          <t>Манеки-Неко 21 см NS005B</t>
        </is>
      </c>
      <c r="F2379" s="105">
        <f>ROUNDUP(N2382-(N2382/100*X2382),0)</f>
        <v/>
      </c>
      <c r="H2379" s="22" t="inlineStr">
        <is>
          <t>Китай</t>
        </is>
      </c>
      <c r="J2379" s="75" t="inlineStr">
        <is>
          <t>2100000362301</t>
        </is>
      </c>
      <c r="K2379" s="75" t="inlineStr">
        <is>
          <t>Атрибутика</t>
        </is>
      </c>
      <c r="L2379" s="22">
        <f>ROUND(100-(F2382/(M2382/100)),0)</f>
        <v/>
      </c>
      <c r="M2379" s="105" t="n">
        <v>750</v>
      </c>
      <c r="N2379" s="105" t="n">
        <v>653</v>
      </c>
      <c r="O2379" s="20" t="inlineStr">
        <is>
          <t>https://magic-kniga.ru/items/36230</t>
        </is>
      </c>
      <c r="Q2379" s="66" t="inlineStr">
        <is>
          <t>Мало</t>
        </is>
      </c>
      <c r="R2379" s="20" t="n">
        <v>13</v>
      </c>
      <c r="V2379" s="36">
        <f>MATCH(R2382,discounts!A:A)</f>
        <v/>
      </c>
      <c r="W2379" s="36">
        <f>ADDRESS(V2382,$F$7+1,,,"discounts")</f>
        <v/>
      </c>
      <c r="X2379" s="36">
        <f>ROUND(_xlfn.SINGLE(IF(ISNA(_xlfn.SINGLE(IF($F$7=0,0,INDIRECT(W2382)))),0,IF($F$7=0,0,INDIRECT(W2382)))),0)</f>
        <v/>
      </c>
    </row>
    <row r="2380">
      <c r="B2380" s="86" t="n"/>
      <c r="C2380" s="22" t="n">
        <v>36233</v>
      </c>
      <c r="E2380" s="22" t="inlineStr">
        <is>
          <t>Фигурка Слон на монетах NS90B</t>
        </is>
      </c>
      <c r="F2380" s="105">
        <f>ROUNDUP(N2383-(N2383/100*X2383),0)</f>
        <v/>
      </c>
      <c r="H2380" s="22" t="inlineStr">
        <is>
          <t>Китай</t>
        </is>
      </c>
      <c r="J2380" s="75" t="inlineStr">
        <is>
          <t>2100000362332</t>
        </is>
      </c>
      <c r="K2380" s="75" t="inlineStr">
        <is>
          <t>Атрибутика</t>
        </is>
      </c>
      <c r="L2380" s="22">
        <f>ROUND(100-(F2383/(M2383/100)),0)</f>
        <v/>
      </c>
      <c r="M2380" s="105" t="n">
        <v>750</v>
      </c>
      <c r="N2380" s="105" t="n">
        <v>653</v>
      </c>
      <c r="O2380" s="20" t="inlineStr">
        <is>
          <t>https://magic-kniga.ru/items/36233</t>
        </is>
      </c>
      <c r="Q2380" s="66" t="inlineStr">
        <is>
          <t>Мало</t>
        </is>
      </c>
      <c r="R2380" s="20" t="n">
        <v>13</v>
      </c>
      <c r="V2380" s="36">
        <f>MATCH(R2383,discounts!A:A)</f>
        <v/>
      </c>
      <c r="W2380" s="36">
        <f>ADDRESS(V2383,$F$7+1,,,"discounts")</f>
        <v/>
      </c>
      <c r="X2380" s="36">
        <f>ROUND(_xlfn.SINGLE(IF(ISNA(_xlfn.SINGLE(IF($F$7=0,0,INDIRECT(W2383)))),0,IF($F$7=0,0,INDIRECT(W2383)))),0)</f>
        <v/>
      </c>
    </row>
    <row r="2381" ht="15" customHeight="1">
      <c r="B2381" s="88" t="inlineStr">
        <is>
          <t>Фен-Шуй для начинающих</t>
        </is>
      </c>
    </row>
    <row r="2382">
      <c r="B2382" s="86" t="n"/>
      <c r="C2382" s="22" t="n">
        <v>33355</v>
      </c>
      <c r="E2382" s="22" t="inlineStr">
        <is>
          <t>Жаба бронзовая с монетой NS3</t>
        </is>
      </c>
      <c r="F2382" s="105">
        <f>ROUNDUP(N2385-(N2385/100*X2385),0)</f>
        <v/>
      </c>
      <c r="H2382" s="22" t="inlineStr">
        <is>
          <t>Китай</t>
        </is>
      </c>
      <c r="J2382" s="75" t="inlineStr">
        <is>
          <t>2100000333554</t>
        </is>
      </c>
      <c r="K2382" s="75" t="inlineStr">
        <is>
          <t>Атрибутика</t>
        </is>
      </c>
      <c r="L2382" s="22">
        <f>ROUND(100-(F2385/(M2385/100)),0)</f>
        <v/>
      </c>
      <c r="M2382" s="105" t="n">
        <v>667</v>
      </c>
      <c r="N2382" s="105" t="n">
        <v>581</v>
      </c>
      <c r="O2382" s="20" t="inlineStr">
        <is>
          <t>https://magic-kniga.ru/items/33355</t>
        </is>
      </c>
      <c r="Q2382" s="66" t="inlineStr">
        <is>
          <t>Мало</t>
        </is>
      </c>
      <c r="R2382" s="20" t="n">
        <v>13</v>
      </c>
      <c r="V2382" s="36">
        <f>MATCH(R2385,discounts!A:A)</f>
        <v/>
      </c>
      <c r="W2382" s="36">
        <f>ADDRESS(V2385,$F$7+1,,,"discounts")</f>
        <v/>
      </c>
      <c r="X2382" s="36">
        <f>ROUND(IF(ISNA(IF($F$7=0,0,INDIRECT(W2385))),0,IF($F$7=0,0,INDIRECT(W2385))),0)</f>
        <v/>
      </c>
    </row>
    <row r="2383">
      <c r="B2383" s="86" t="n"/>
      <c r="C2383" s="22" t="n">
        <v>36199</v>
      </c>
      <c r="E2383" s="22" t="inlineStr">
        <is>
          <t>Колокольчик Дракон и Феникс</t>
        </is>
      </c>
      <c r="F2383" s="105">
        <f>ROUNDUP(N2386-(N2386/100*X2386),0)</f>
        <v/>
      </c>
      <c r="H2383" s="22" t="inlineStr">
        <is>
          <t>Китай</t>
        </is>
      </c>
      <c r="J2383" s="75" t="inlineStr">
        <is>
          <t>2100000361991</t>
        </is>
      </c>
      <c r="K2383" s="75" t="inlineStr">
        <is>
          <t>Атрибутика</t>
        </is>
      </c>
      <c r="L2383" s="22">
        <f>ROUND(100-(F2386/(M2386/100)),0)</f>
        <v/>
      </c>
      <c r="M2383" s="105" t="n">
        <v>30</v>
      </c>
      <c r="N2383" s="105" t="n">
        <v>27</v>
      </c>
      <c r="O2383" s="20" t="inlineStr">
        <is>
          <t>https://magic-kniga.ru/items/36199</t>
        </is>
      </c>
      <c r="Q2383" s="66" t="inlineStr">
        <is>
          <t>Мало</t>
        </is>
      </c>
      <c r="R2383" s="20" t="n">
        <v>13</v>
      </c>
      <c r="V2383" s="36">
        <f>MATCH(R2386,discounts!A:A)</f>
        <v/>
      </c>
      <c r="W2383" s="36">
        <f>ADDRESS(V2386,$F$7+1,,,"discounts")</f>
        <v/>
      </c>
      <c r="X2383" s="36">
        <f>ROUND(IF(ISNA(IF($F$7=0,0,INDIRECT(W2386))),0,IF($F$7=0,0,INDIRECT(W2386))),0)</f>
        <v/>
      </c>
    </row>
    <row r="2384">
      <c r="B2384" s="86" t="n"/>
      <c r="C2384" s="22" t="n">
        <v>36206</v>
      </c>
      <c r="E2384" s="22" t="inlineStr">
        <is>
          <t>Компас Лопань 13 см</t>
        </is>
      </c>
      <c r="F2384" s="105">
        <f>ROUNDUP(N2387-(N2387/100*X2387),0)</f>
        <v/>
      </c>
      <c r="H2384" s="22" t="inlineStr">
        <is>
          <t>Китай</t>
        </is>
      </c>
      <c r="J2384" s="75" t="inlineStr">
        <is>
          <t>2100000362066</t>
        </is>
      </c>
      <c r="K2384" s="75" t="inlineStr">
        <is>
          <t>Атрибутика</t>
        </is>
      </c>
      <c r="L2384" s="22">
        <f>ROUND(100-(F2387/(M2387/100)),0)</f>
        <v/>
      </c>
      <c r="M2384" s="105" t="n">
        <v>30</v>
      </c>
      <c r="N2384" s="105" t="n">
        <v>27</v>
      </c>
      <c r="O2384" s="20" t="inlineStr">
        <is>
          <t>https://magic-kniga.ru/items/36206</t>
        </is>
      </c>
      <c r="Q2384" s="66" t="inlineStr">
        <is>
          <t>Мало</t>
        </is>
      </c>
      <c r="R2384" s="20" t="n">
        <v>13</v>
      </c>
      <c r="V2384" s="36">
        <f>MATCH(R2387,discounts!A:A)</f>
        <v/>
      </c>
      <c r="W2384" s="36">
        <f>ADDRESS(V2387,$F$7+1,,,"discounts")</f>
        <v/>
      </c>
      <c r="X2384" s="36">
        <f>ROUND(IF(ISNA(IF($F$7=0,0,INDIRECT(W2387))),0,IF($F$7=0,0,INDIRECT(W2387))),0)</f>
        <v/>
      </c>
    </row>
    <row r="2385">
      <c r="B2385" s="86" t="n"/>
      <c r="C2385" s="22" t="n">
        <v>30609</v>
      </c>
      <c r="E2385" s="22" t="inlineStr">
        <is>
          <t>Фигура Пияо</t>
        </is>
      </c>
      <c r="F2385" s="105">
        <f>ROUNDUP(N2388-(N2388/100*X2388),0)</f>
        <v/>
      </c>
      <c r="H2385" s="22" t="inlineStr">
        <is>
          <t>Китай</t>
        </is>
      </c>
      <c r="J2385" s="75" t="inlineStr">
        <is>
          <t>2100000306091</t>
        </is>
      </c>
      <c r="K2385" s="75" t="inlineStr">
        <is>
          <t>Атрибутика</t>
        </is>
      </c>
      <c r="L2385" s="22">
        <f>ROUND(100-(F2388/(M2388/100)),0)</f>
        <v/>
      </c>
      <c r="M2385" s="105" t="n">
        <v>310</v>
      </c>
      <c r="N2385" s="105" t="n">
        <v>270</v>
      </c>
      <c r="O2385" s="20" t="inlineStr">
        <is>
          <t>https://magic-kniga.ru/items/30609</t>
        </is>
      </c>
      <c r="Q2385" s="66" t="inlineStr">
        <is>
          <t>Мало</t>
        </is>
      </c>
      <c r="R2385" s="20" t="n">
        <v>13</v>
      </c>
      <c r="V2385" s="36">
        <f>MATCH(R2388,discounts!A:A)</f>
        <v/>
      </c>
      <c r="W2385" s="36">
        <f>ADDRESS(V2388,$F$7+1,,,"discounts")</f>
        <v/>
      </c>
      <c r="X2385" s="36">
        <f>ROUND(IF(ISNA(IF($F$7=0,0,INDIRECT(W2388))),0,IF($F$7=0,0,INDIRECT(W2388))),0)</f>
        <v/>
      </c>
    </row>
    <row r="2386">
      <c r="B2386" s="86" t="n"/>
      <c r="C2386" s="22" t="n">
        <v>30612</v>
      </c>
      <c r="E2386" s="22" t="inlineStr">
        <is>
          <t>Фигуры Филины G16-1</t>
        </is>
      </c>
      <c r="F2386" s="105">
        <f>ROUNDUP(N2389-(N2389/100*X2389),0)</f>
        <v/>
      </c>
      <c r="H2386" s="22" t="inlineStr">
        <is>
          <t>Китай</t>
        </is>
      </c>
      <c r="J2386" s="75" t="inlineStr">
        <is>
          <t>2100000306121</t>
        </is>
      </c>
      <c r="K2386" s="75" t="inlineStr">
        <is>
          <t>Атрибутика</t>
        </is>
      </c>
      <c r="L2386" s="22">
        <f>ROUND(100-(F2389/(M2389/100)),0)</f>
        <v/>
      </c>
      <c r="M2386" s="105" t="n">
        <v>310</v>
      </c>
      <c r="N2386" s="105" t="n">
        <v>270</v>
      </c>
      <c r="O2386" s="20" t="inlineStr">
        <is>
          <t>https://magic-kniga.ru/items/30612</t>
        </is>
      </c>
      <c r="Q2386" s="66" t="inlineStr">
        <is>
          <t>Мало</t>
        </is>
      </c>
      <c r="R2386" s="20" t="n">
        <v>13</v>
      </c>
      <c r="V2386" s="36">
        <f>MATCH(R2389,discounts!A:A)</f>
        <v/>
      </c>
      <c r="W2386" s="36">
        <f>ADDRESS(V2389,$F$7+1,,,"discounts")</f>
        <v/>
      </c>
      <c r="X2386" s="36">
        <f>ROUND(IF(ISNA(IF($F$7=0,0,INDIRECT(W2389))),0,IF($F$7=0,0,INDIRECT(W2389))),0)</f>
        <v/>
      </c>
    </row>
    <row r="2387">
      <c r="B2387" s="86" t="n"/>
      <c r="C2387" s="22" t="n">
        <v>30618</v>
      </c>
      <c r="E2387" s="22" t="inlineStr">
        <is>
          <t>Фигура Жаба NS1</t>
        </is>
      </c>
      <c r="F2387" s="105">
        <f>ROUNDUP(N2390-(N2390/100*X2390),0)</f>
        <v/>
      </c>
      <c r="H2387" s="22" t="inlineStr">
        <is>
          <t>Китай</t>
        </is>
      </c>
      <c r="J2387" s="75" t="inlineStr">
        <is>
          <t>2100000306183</t>
        </is>
      </c>
      <c r="K2387" s="75" t="inlineStr">
        <is>
          <t>Атрибутика</t>
        </is>
      </c>
      <c r="L2387" s="22">
        <f>ROUND(100-(F2390/(M2390/100)),0)</f>
        <v/>
      </c>
      <c r="M2387" s="105" t="n">
        <v>310</v>
      </c>
      <c r="N2387" s="105" t="n">
        <v>270</v>
      </c>
      <c r="O2387" s="20" t="inlineStr">
        <is>
          <t>https://magic-kniga.ru/items/30618</t>
        </is>
      </c>
      <c r="Q2387" s="66" t="inlineStr">
        <is>
          <t>Мало</t>
        </is>
      </c>
      <c r="R2387" s="20" t="n">
        <v>11</v>
      </c>
      <c r="V2387" s="36">
        <f>MATCH(R2390,discounts!A:A)</f>
        <v/>
      </c>
      <c r="W2387" s="36">
        <f>ADDRESS(V2390,$F$7+1,,,"discounts")</f>
        <v/>
      </c>
      <c r="X2387" s="36">
        <f>ROUND(IF(ISNA(IF($F$7=0,0,INDIRECT(W2390))),0,IF($F$7=0,0,INDIRECT(W2390))),0)</f>
        <v/>
      </c>
    </row>
    <row r="2388">
      <c r="B2388" s="86" t="n"/>
      <c r="C2388" s="22" t="n">
        <v>30845</v>
      </c>
      <c r="E2388" s="22" t="inlineStr">
        <is>
          <t>Статуэтка Три звездных старца NS22D</t>
        </is>
      </c>
      <c r="F2388" s="105">
        <f>ROUNDUP(N2391-(N2391/100*X2391),0)</f>
        <v/>
      </c>
      <c r="H2388" s="22" t="inlineStr">
        <is>
          <t>Китай</t>
        </is>
      </c>
      <c r="J2388" s="75" t="inlineStr">
        <is>
          <t>2100000308453</t>
        </is>
      </c>
      <c r="K2388" s="75" t="inlineStr">
        <is>
          <t>Атрибутика</t>
        </is>
      </c>
      <c r="L2388" s="22">
        <f>ROUND(100-(F2391/(M2391/100)),0)</f>
        <v/>
      </c>
      <c r="M2388" s="105" t="n">
        <v>141</v>
      </c>
      <c r="N2388" s="105" t="n">
        <v>123</v>
      </c>
      <c r="O2388" s="20" t="inlineStr">
        <is>
          <t>https://magic-kniga.ru/items/30845</t>
        </is>
      </c>
      <c r="Q2388" s="66" t="inlineStr">
        <is>
          <t>Мало</t>
        </is>
      </c>
      <c r="R2388" s="20" t="n">
        <v>13</v>
      </c>
      <c r="V2388" s="36">
        <f>MATCH(R2391,discounts!A:A)</f>
        <v/>
      </c>
      <c r="W2388" s="36">
        <f>ADDRESS(V2391,$F$7+1,,,"discounts")</f>
        <v/>
      </c>
      <c r="X2388" s="36">
        <f>ROUND(IF(ISNA(IF($F$7=0,0,INDIRECT(W2391))),0,IF($F$7=0,0,INDIRECT(W2391))),0)</f>
        <v/>
      </c>
    </row>
    <row r="2389">
      <c r="B2389" s="86" t="n"/>
      <c r="C2389" s="22" t="n">
        <v>30895</v>
      </c>
      <c r="E2389" s="22" t="inlineStr">
        <is>
          <t>Статуэтка Хотей NS46B</t>
        </is>
      </c>
      <c r="F2389" s="105">
        <f>ROUNDUP(N2392-(N2392/100*X2392),0)</f>
        <v/>
      </c>
      <c r="H2389" s="22" t="inlineStr">
        <is>
          <t>Китай</t>
        </is>
      </c>
      <c r="J2389" s="75" t="inlineStr">
        <is>
          <t>2100000308958</t>
        </is>
      </c>
      <c r="K2389" s="75" t="inlineStr">
        <is>
          <t>Атрибутика</t>
        </is>
      </c>
      <c r="L2389" s="22">
        <f>ROUND(100-(F2392/(M2392/100)),0)</f>
        <v/>
      </c>
      <c r="M2389" s="105" t="n">
        <v>1112</v>
      </c>
      <c r="N2389" s="105" t="n">
        <v>968</v>
      </c>
      <c r="O2389" s="20" t="inlineStr">
        <is>
          <t>https://magic-kniga.ru/items/30895</t>
        </is>
      </c>
      <c r="Q2389" s="66" t="inlineStr">
        <is>
          <t>Мало</t>
        </is>
      </c>
      <c r="R2389" s="20" t="n">
        <v>13</v>
      </c>
      <c r="V2389" s="36">
        <f>MATCH(R2392,discounts!A:A)</f>
        <v/>
      </c>
      <c r="W2389" s="36">
        <f>ADDRESS(V2392,$F$7+1,,,"discounts")</f>
        <v/>
      </c>
      <c r="X2389" s="36">
        <f>ROUND(IF(ISNA(IF($F$7=0,0,INDIRECT(W2392))),0,IF($F$7=0,0,INDIRECT(W2392))),0)</f>
        <v/>
      </c>
    </row>
    <row r="2390">
      <c r="B2390" s="86" t="n"/>
      <c r="C2390" s="22" t="n">
        <v>30896</v>
      </c>
      <c r="E2390" s="22" t="inlineStr">
        <is>
          <t>Статуэтка Воин на тигре NS006</t>
        </is>
      </c>
      <c r="F2390" s="105">
        <f>ROUNDUP(N2393-(N2393/100*X2393),0)</f>
        <v/>
      </c>
      <c r="H2390" s="22" t="inlineStr">
        <is>
          <t>Китай</t>
        </is>
      </c>
      <c r="J2390" s="75" t="inlineStr">
        <is>
          <t>2100000308965</t>
        </is>
      </c>
      <c r="K2390" s="75" t="inlineStr">
        <is>
          <t>Атрибутика</t>
        </is>
      </c>
      <c r="L2390" s="22">
        <f>ROUND(100-(F2393/(M2393/100)),0)</f>
        <v/>
      </c>
      <c r="M2390" s="105" t="n">
        <v>850</v>
      </c>
      <c r="N2390" s="105" t="n">
        <v>740</v>
      </c>
      <c r="O2390" s="20" t="inlineStr">
        <is>
          <t>https://magic-kniga.ru/items/30896</t>
        </is>
      </c>
      <c r="Q2390" s="66" t="inlineStr">
        <is>
          <t>Мало</t>
        </is>
      </c>
      <c r="R2390" s="20" t="n">
        <v>11</v>
      </c>
      <c r="V2390" s="36">
        <f>MATCH(R2393,discounts!A:A)</f>
        <v/>
      </c>
      <c r="W2390" s="36">
        <f>ADDRESS(V2393,$F$7+1,,,"discounts")</f>
        <v/>
      </c>
      <c r="X2390" s="36">
        <f>ROUND(IF(ISNA(IF($F$7=0,0,INDIRECT(W2393))),0,IF($F$7=0,0,INDIRECT(W2393))),0)</f>
        <v/>
      </c>
    </row>
    <row r="2391">
      <c r="B2391" s="86" t="n"/>
      <c r="C2391" s="22" t="n">
        <v>30908</v>
      </c>
      <c r="E2391" s="22" t="inlineStr">
        <is>
          <t>Статуэтка Манеки-неко на батарейках NS006</t>
        </is>
      </c>
      <c r="F2391" s="105">
        <f>ROUNDUP(N2394-(N2394/100*X2394),0)</f>
        <v/>
      </c>
      <c r="H2391" s="22" t="inlineStr">
        <is>
          <t>Китай</t>
        </is>
      </c>
      <c r="J2391" s="75" t="inlineStr">
        <is>
          <t>2100000309085</t>
        </is>
      </c>
      <c r="K2391" s="75" t="inlineStr">
        <is>
          <t>Атрибутика</t>
        </is>
      </c>
      <c r="L2391" s="22">
        <f>ROUND(100-(F2394/(M2394/100)),0)</f>
        <v/>
      </c>
      <c r="M2391" s="105" t="n">
        <v>692</v>
      </c>
      <c r="N2391" s="105" t="n">
        <v>603</v>
      </c>
      <c r="O2391" s="20" t="inlineStr">
        <is>
          <t>https://magic-kniga.ru/items/30908</t>
        </is>
      </c>
      <c r="Q2391" s="66" t="inlineStr">
        <is>
          <t>Мало</t>
        </is>
      </c>
      <c r="R2391" s="20" t="n">
        <v>13</v>
      </c>
      <c r="V2391" s="36">
        <f>MATCH(R2394,discounts!A:A)</f>
        <v/>
      </c>
      <c r="W2391" s="36">
        <f>ADDRESS(V2394,$F$7+1,,,"discounts")</f>
        <v/>
      </c>
      <c r="X2391" s="36">
        <f>ROUND(IF(ISNA(IF($F$7=0,0,INDIRECT(W2394))),0,IF($F$7=0,0,INDIRECT(W2394))),0)</f>
        <v/>
      </c>
    </row>
    <row r="2392">
      <c r="B2392" s="86" t="n"/>
      <c r="C2392" s="22" t="n">
        <v>30909</v>
      </c>
      <c r="E2392" s="22" t="inlineStr">
        <is>
          <t>Манеки-кот на солнечной батарее, золотой NS006B</t>
        </is>
      </c>
      <c r="F2392" s="105">
        <f>ROUNDUP(N2395-(N2395/100*X2395),0)</f>
        <v/>
      </c>
      <c r="H2392" s="22" t="inlineStr">
        <is>
          <t>Китай</t>
        </is>
      </c>
      <c r="I2392" s="22" t="n">
        <v>2018</v>
      </c>
      <c r="J2392" s="75" t="inlineStr">
        <is>
          <t>4690498059381</t>
        </is>
      </c>
      <c r="K2392" s="75" t="inlineStr">
        <is>
          <t>Атрибутика</t>
        </is>
      </c>
      <c r="L2392" s="22">
        <f>ROUND(100-(F2395/(M2395/100)),0)</f>
        <v/>
      </c>
      <c r="M2392" s="105" t="n">
        <v>692</v>
      </c>
      <c r="N2392" s="105" t="n">
        <v>603</v>
      </c>
      <c r="O2392" s="20" t="inlineStr">
        <is>
          <t>https://magic-kniga.ru/items/30909</t>
        </is>
      </c>
      <c r="Q2392" s="66" t="inlineStr">
        <is>
          <t>Мало</t>
        </is>
      </c>
      <c r="R2392" s="20" t="n">
        <v>13</v>
      </c>
      <c r="V2392" s="36">
        <f>MATCH(R2395,discounts!A:A)</f>
        <v/>
      </c>
      <c r="W2392" s="36">
        <f>ADDRESS(V2395,$F$7+1,,,"discounts")</f>
        <v/>
      </c>
      <c r="X2392" s="36">
        <f>ROUND(IF(ISNA(IF($F$7=0,0,INDIRECT(W2395))),0,IF($F$7=0,0,INDIRECT(W2395))),0)</f>
        <v/>
      </c>
    </row>
    <row r="2393">
      <c r="B2393" s="86" t="n"/>
      <c r="C2393" s="22" t="n">
        <v>30910</v>
      </c>
      <c r="E2393" s="22" t="inlineStr">
        <is>
          <t>Хотей на жабе NS926A</t>
        </is>
      </c>
      <c r="F2393" s="105">
        <f>ROUNDUP(N2396-(N2396/100*X2396),0)</f>
        <v/>
      </c>
      <c r="H2393" s="22" t="inlineStr">
        <is>
          <t>Китай</t>
        </is>
      </c>
      <c r="J2393" s="75" t="inlineStr">
        <is>
          <t>2100000309108</t>
        </is>
      </c>
      <c r="K2393" s="75" t="inlineStr">
        <is>
          <t>Атрибутика</t>
        </is>
      </c>
      <c r="L2393" s="22">
        <f>ROUND(100-(F2396/(M2396/100)),0)</f>
        <v/>
      </c>
      <c r="M2393" s="105" t="n">
        <v>692</v>
      </c>
      <c r="N2393" s="105" t="n">
        <v>603</v>
      </c>
      <c r="O2393" s="20" t="inlineStr">
        <is>
          <t>https://magic-kniga.ru/items/30910</t>
        </is>
      </c>
      <c r="Q2393" s="66" t="inlineStr">
        <is>
          <t>Мало</t>
        </is>
      </c>
      <c r="R2393" s="20" t="n">
        <v>13</v>
      </c>
      <c r="V2393" s="36">
        <f>MATCH(R2396,discounts!A:A)</f>
        <v/>
      </c>
      <c r="W2393" s="36">
        <f>ADDRESS(V2396,$F$7+1,,,"discounts")</f>
        <v/>
      </c>
      <c r="X2393" s="36">
        <f>ROUND(IF(ISNA(IF($F$7=0,0,INDIRECT(W2396))),0,IF($F$7=0,0,INDIRECT(W2396))),0)</f>
        <v/>
      </c>
    </row>
    <row r="2394">
      <c r="B2394" s="86" t="n"/>
      <c r="C2394" s="22" t="n">
        <v>32088</v>
      </c>
      <c r="E2394" s="22" t="inlineStr">
        <is>
          <t>Статуэтка Две рыбы на волне NS25K</t>
        </is>
      </c>
      <c r="F2394" s="105">
        <f>ROUNDUP(N2397-(N2397/100*X2397),0)</f>
        <v/>
      </c>
      <c r="H2394" s="22" t="inlineStr">
        <is>
          <t>Китай</t>
        </is>
      </c>
      <c r="J2394" s="75" t="inlineStr">
        <is>
          <t>2100000320882</t>
        </is>
      </c>
      <c r="K2394" s="75" t="inlineStr">
        <is>
          <t>Атрибутика</t>
        </is>
      </c>
      <c r="L2394" s="22">
        <f>ROUND(100-(F2397/(M2397/100)),0)</f>
        <v/>
      </c>
      <c r="M2394" s="105" t="n">
        <v>794</v>
      </c>
      <c r="N2394" s="105" t="n">
        <v>691</v>
      </c>
      <c r="O2394" s="20" t="inlineStr">
        <is>
          <t>https://magic-kniga.ru/items/32088</t>
        </is>
      </c>
      <c r="Q2394" s="66" t="inlineStr">
        <is>
          <t>Мало</t>
        </is>
      </c>
      <c r="R2394" s="20" t="n">
        <v>13</v>
      </c>
      <c r="V2394" s="36">
        <f>MATCH(R2397,discounts!A:A)</f>
        <v/>
      </c>
      <c r="W2394" s="36">
        <f>ADDRESS(V2397,$F$7+1,,,"discounts")</f>
        <v/>
      </c>
      <c r="X2394" s="36">
        <f>ROUND(IF(ISNA(IF($F$7=0,0,INDIRECT(W2397))),0,IF($F$7=0,0,INDIRECT(W2397))),0)</f>
        <v/>
      </c>
    </row>
    <row r="2395">
      <c r="B2395" s="86" t="n"/>
      <c r="C2395" s="22" t="n">
        <v>32096</v>
      </c>
      <c r="E2395" s="22" t="inlineStr">
        <is>
          <t>Статуэтка Дракон золотой малая NS18</t>
        </is>
      </c>
      <c r="F2395" s="105">
        <f>ROUNDUP(N2398-(N2398/100*X2398),0)</f>
        <v/>
      </c>
      <c r="H2395" s="22" t="inlineStr">
        <is>
          <t>Китай</t>
        </is>
      </c>
      <c r="J2395" s="75" t="inlineStr">
        <is>
          <t>2100000320967</t>
        </is>
      </c>
      <c r="K2395" s="75" t="inlineStr">
        <is>
          <t>Атрибутика</t>
        </is>
      </c>
      <c r="L2395" s="22">
        <f>ROUND(100-(F2398/(M2398/100)),0)</f>
        <v/>
      </c>
      <c r="M2395" s="105" t="n">
        <v>750</v>
      </c>
      <c r="N2395" s="105" t="n">
        <v>653</v>
      </c>
      <c r="O2395" s="20" t="inlineStr">
        <is>
          <t>https://magic-kniga.ru/items/32096</t>
        </is>
      </c>
      <c r="Q2395" s="66" t="inlineStr">
        <is>
          <t>Мало</t>
        </is>
      </c>
      <c r="R2395" s="20" t="n">
        <v>13</v>
      </c>
      <c r="V2395" s="36">
        <f>MATCH(R2398,discounts!A:A)</f>
        <v/>
      </c>
      <c r="W2395" s="36">
        <f>ADDRESS(V2398,$F$7+1,,,"discounts")</f>
        <v/>
      </c>
      <c r="X2395" s="36">
        <f>ROUND(IF(ISNA(IF($F$7=0,0,INDIRECT(W2398))),0,IF($F$7=0,0,INDIRECT(W2398))),0)</f>
        <v/>
      </c>
    </row>
    <row r="2396" ht="15" customHeight="1">
      <c r="B2396" s="88" t="inlineStr">
        <is>
          <t>Фен-Шуй для любви</t>
        </is>
      </c>
    </row>
    <row r="2397">
      <c r="B2397" s="86" t="n"/>
      <c r="C2397" s="22" t="n">
        <v>29963</v>
      </c>
      <c r="E2397" s="22" t="inlineStr">
        <is>
          <t>Золотые монеты счастья на красной нитке</t>
        </is>
      </c>
      <c r="F2397" s="105">
        <f>ROUNDUP(N2400-(N2400/100*X2400),0)</f>
        <v/>
      </c>
      <c r="H2397" s="22" t="inlineStr">
        <is>
          <t>Китай</t>
        </is>
      </c>
      <c r="J2397" s="75" t="inlineStr">
        <is>
          <t>2100000299638</t>
        </is>
      </c>
      <c r="K2397" s="75" t="inlineStr">
        <is>
          <t>Атрибутика</t>
        </is>
      </c>
      <c r="L2397" s="22">
        <f>ROUND(100-(F2400/(M2400/100)),0)</f>
        <v/>
      </c>
      <c r="M2397" s="105" t="n">
        <v>220</v>
      </c>
      <c r="N2397" s="105" t="n">
        <v>192</v>
      </c>
      <c r="O2397" s="20" t="inlineStr">
        <is>
          <t>https://magic-kniga.ru/items/29963</t>
        </is>
      </c>
      <c r="Q2397" s="66" t="inlineStr">
        <is>
          <t>Мало</t>
        </is>
      </c>
      <c r="R2397" s="20" t="n">
        <v>13</v>
      </c>
      <c r="V2397" s="36">
        <f>MATCH(R2400,discounts!A:A)</f>
        <v/>
      </c>
      <c r="W2397" s="36">
        <f>ADDRESS(V2400,$F$7+1,,,"discounts")</f>
        <v/>
      </c>
      <c r="X2397" s="36">
        <f>ROUND(_xlfn.SINGLE(IF(ISNA(_xlfn.SINGLE(IF($F$7=0,0,INDIRECT(W2400)))),0,IF($F$7=0,0,INDIRECT(W2400)))),0)</f>
        <v/>
      </c>
    </row>
    <row r="2398">
      <c r="B2398" s="86" t="n"/>
      <c r="C2398" s="22" t="n">
        <v>30885</v>
      </c>
      <c r="E2398" s="22" t="inlineStr">
        <is>
          <t>Утки мандаринки, дерево</t>
        </is>
      </c>
      <c r="F2398" s="105">
        <f>ROUNDUP(N2401-(N2401/100*X2401),0)</f>
        <v/>
      </c>
      <c r="H2398" s="22" t="inlineStr">
        <is>
          <t>Китай</t>
        </is>
      </c>
      <c r="J2398" s="75" t="inlineStr">
        <is>
          <t>2100000308859</t>
        </is>
      </c>
      <c r="K2398" s="75" t="inlineStr">
        <is>
          <t>Атрибутика</t>
        </is>
      </c>
      <c r="L2398" s="22">
        <f>ROUND(100-(F2401/(M2401/100)),0)</f>
        <v/>
      </c>
      <c r="M2398" s="105" t="n">
        <v>1236</v>
      </c>
      <c r="N2398" s="105" t="n">
        <v>1076</v>
      </c>
      <c r="O2398" s="20" t="inlineStr">
        <is>
          <t>https://magic-kniga.ru/items/30885</t>
        </is>
      </c>
      <c r="Q2398" s="66" t="inlineStr">
        <is>
          <t>Больше 10</t>
        </is>
      </c>
      <c r="R2398" s="20" t="n">
        <v>13</v>
      </c>
      <c r="V2398" s="36">
        <f>MATCH(R2401,discounts!A:A)</f>
        <v/>
      </c>
      <c r="W2398" s="36">
        <f>ADDRESS(V2401,$F$7+1,,,"discounts")</f>
        <v/>
      </c>
      <c r="X2398" s="36">
        <f>ROUND(_xlfn.SINGLE(IF(ISNA(_xlfn.SINGLE(IF($F$7=0,0,INDIRECT(W2401)))),0,IF($F$7=0,0,INDIRECT(W2401)))),0)</f>
        <v/>
      </c>
    </row>
    <row r="2399">
      <c r="B2399" s="86" t="n"/>
      <c r="C2399" s="22" t="n">
        <v>36196</v>
      </c>
      <c r="E2399" s="22" t="inlineStr">
        <is>
          <t>Жаба Деревянная Средняя Трещотка</t>
        </is>
      </c>
      <c r="F2399" s="105">
        <f>ROUNDUP(N2402-(N2402/100*X2402),0)</f>
        <v/>
      </c>
      <c r="H2399" s="22" t="inlineStr">
        <is>
          <t>Китай</t>
        </is>
      </c>
      <c r="J2399" s="75" t="inlineStr">
        <is>
          <t>2100000361960</t>
        </is>
      </c>
      <c r="K2399" s="75" t="inlineStr">
        <is>
          <t>Атрибутика</t>
        </is>
      </c>
      <c r="L2399" s="22">
        <f>ROUND(100-(F2402/(M2402/100)),0)</f>
        <v/>
      </c>
      <c r="M2399" s="105" t="n">
        <v>30</v>
      </c>
      <c r="N2399" s="105" t="n">
        <v>27</v>
      </c>
      <c r="O2399" s="20" t="inlineStr">
        <is>
          <t>https://magic-kniga.ru/items/36196</t>
        </is>
      </c>
      <c r="Q2399" s="66" t="inlineStr">
        <is>
          <t>Мало</t>
        </is>
      </c>
      <c r="R2399" s="20" t="n">
        <v>11</v>
      </c>
      <c r="V2399" s="36">
        <f>MATCH(R2402,discounts!A:A)</f>
        <v/>
      </c>
      <c r="W2399" s="36">
        <f>ADDRESS(V2402,$F$7+1,,,"discounts")</f>
        <v/>
      </c>
      <c r="X2399" s="36">
        <f>ROUND(_xlfn.SINGLE(IF(ISNA(_xlfn.SINGLE(IF($F$7=0,0,INDIRECT(W2402)))),0,IF($F$7=0,0,INDIRECT(W2402)))),0)</f>
        <v/>
      </c>
    </row>
    <row r="2400">
      <c r="B2400" s="86" t="n"/>
      <c r="C2400" s="22" t="n">
        <v>36215</v>
      </c>
      <c r="E2400" s="22" t="inlineStr">
        <is>
          <t>Подвеска Дракон</t>
        </is>
      </c>
      <c r="F2400" s="105">
        <f>ROUNDUP(N2403-(N2403/100*X2403),0)</f>
        <v/>
      </c>
      <c r="H2400" s="22" t="inlineStr">
        <is>
          <t>Китай</t>
        </is>
      </c>
      <c r="J2400" s="75" t="inlineStr">
        <is>
          <t>2100000362158</t>
        </is>
      </c>
      <c r="K2400" s="75" t="inlineStr">
        <is>
          <t>Атрибутика</t>
        </is>
      </c>
      <c r="L2400" s="22">
        <f>ROUND(100-(F2403/(M2403/100)),0)</f>
        <v/>
      </c>
      <c r="M2400" s="105" t="n">
        <v>30</v>
      </c>
      <c r="N2400" s="105" t="n">
        <v>27</v>
      </c>
      <c r="O2400" s="20" t="inlineStr">
        <is>
          <t>https://magic-kniga.ru/items/36215</t>
        </is>
      </c>
      <c r="Q2400" s="66" t="inlineStr">
        <is>
          <t>Мало</t>
        </is>
      </c>
      <c r="R2400" s="20" t="n">
        <v>11</v>
      </c>
      <c r="V2400" s="36">
        <f>MATCH(R2403,discounts!A:A)</f>
        <v/>
      </c>
      <c r="W2400" s="36">
        <f>ADDRESS(V2403,$F$7+1,,,"discounts")</f>
        <v/>
      </c>
      <c r="X2400" s="36">
        <f>ROUND(_xlfn.SINGLE(IF(ISNA(_xlfn.SINGLE(IF($F$7=0,0,INDIRECT(W2403)))),0,IF($F$7=0,0,INDIRECT(W2403)))),0)</f>
        <v/>
      </c>
    </row>
    <row r="2401" ht="15" customHeight="1">
      <c r="B2401" s="88" t="inlineStr">
        <is>
          <t>Фен-Шуй для исполнения желаний</t>
        </is>
      </c>
    </row>
    <row r="2402">
      <c r="B2402" s="86" t="n"/>
      <c r="C2402" s="22" t="n">
        <v>36196</v>
      </c>
      <c r="E2402" s="22" t="inlineStr">
        <is>
          <t>Жаба Деревянная Средняя Трещотка</t>
        </is>
      </c>
      <c r="F2402" s="105">
        <f>ROUNDUP(N2405-(N2405/100*X2405),0)</f>
        <v/>
      </c>
      <c r="H2402" s="22" t="inlineStr">
        <is>
          <t>Китай</t>
        </is>
      </c>
      <c r="J2402" s="75" t="inlineStr">
        <is>
          <t>2100000361960</t>
        </is>
      </c>
      <c r="K2402" s="75" t="inlineStr">
        <is>
          <t>Атрибутика</t>
        </is>
      </c>
      <c r="L2402" s="22">
        <f>ROUND(100-(F2405/(M2405/100)),0)</f>
        <v/>
      </c>
      <c r="M2402" s="105" t="n">
        <v>30</v>
      </c>
      <c r="N2402" s="105" t="n">
        <v>27</v>
      </c>
      <c r="O2402" s="20" t="inlineStr">
        <is>
          <t>https://magic-kniga.ru/items/36196</t>
        </is>
      </c>
      <c r="Q2402" s="66" t="inlineStr">
        <is>
          <t>Мало</t>
        </is>
      </c>
      <c r="R2402" s="20" t="n">
        <v>11</v>
      </c>
      <c r="V2402" s="36">
        <f>MATCH(R2405,discounts!A:A)</f>
        <v/>
      </c>
      <c r="W2402" s="36">
        <f>ADDRESS(V2405,$F$7+1,,,"discounts")</f>
        <v/>
      </c>
      <c r="X2402" s="36">
        <f>ROUND(_xlfn.SINGLE(IF(ISNA(_xlfn.SINGLE(IF($F$7=0,0,INDIRECT(W2405)))),0,IF($F$7=0,0,INDIRECT(W2405)))),0)</f>
        <v/>
      </c>
    </row>
    <row r="2403">
      <c r="B2403" s="86" t="n"/>
      <c r="C2403" s="22" t="n">
        <v>29381</v>
      </c>
      <c r="E2403" s="22" t="inlineStr">
        <is>
          <t>Бонсай, микс камней, 14 см</t>
        </is>
      </c>
      <c r="F2403" s="105">
        <f>ROUNDUP(N2406-(N2406/100*X2406),0)</f>
        <v/>
      </c>
      <c r="H2403" s="22" t="inlineStr">
        <is>
          <t>Giftman</t>
        </is>
      </c>
      <c r="I2403" s="22" t="n">
        <v>2017</v>
      </c>
      <c r="J2403" s="75" t="inlineStr">
        <is>
          <t>2100000293810</t>
        </is>
      </c>
      <c r="K2403" s="75" t="inlineStr">
        <is>
          <t>Атрибутика</t>
        </is>
      </c>
      <c r="L2403" s="22">
        <f>ROUND(100-(F2406/(M2406/100)),0)</f>
        <v/>
      </c>
      <c r="M2403" s="105" t="n">
        <v>450</v>
      </c>
      <c r="N2403" s="105" t="n">
        <v>392</v>
      </c>
      <c r="O2403" s="20" t="inlineStr">
        <is>
          <t>https://magic-kniga.ru/items/29381</t>
        </is>
      </c>
      <c r="Q2403" s="66" t="inlineStr">
        <is>
          <t>Мало</t>
        </is>
      </c>
      <c r="R2403" s="20" t="n">
        <v>12</v>
      </c>
      <c r="V2403" s="36">
        <f>MATCH(R2406,discounts!A:A)</f>
        <v/>
      </c>
      <c r="W2403" s="36">
        <f>ADDRESS(V2406,$F$7+1,,,"discounts")</f>
        <v/>
      </c>
      <c r="X2403" s="36">
        <f>ROUND(_xlfn.SINGLE(IF(ISNA(_xlfn.SINGLE(IF($F$7=0,0,INDIRECT(W2406)))),0,IF($F$7=0,0,INDIRECT(W2406)))),0)</f>
        <v/>
      </c>
    </row>
    <row r="2404">
      <c r="B2404" s="86" t="n"/>
      <c r="C2404" s="22" t="n">
        <v>32093</v>
      </c>
      <c r="E2404" s="22" t="inlineStr">
        <is>
          <t>Статуэтка Ганеша золотой на подставке (NS29A)</t>
        </is>
      </c>
      <c r="F2404" s="105">
        <f>ROUNDUP(N2407-(N2407/100*X2407),0)</f>
        <v/>
      </c>
      <c r="H2404" s="22" t="inlineStr">
        <is>
          <t>Синг Лал</t>
        </is>
      </c>
      <c r="J2404" s="75" t="inlineStr">
        <is>
          <t>2100000320936</t>
        </is>
      </c>
      <c r="K2404" s="75" t="inlineStr">
        <is>
          <t>Атрибутика</t>
        </is>
      </c>
      <c r="L2404" s="22">
        <f>ROUND(100-(F2407/(M2407/100)),0)</f>
        <v/>
      </c>
      <c r="M2404" s="105" t="n">
        <v>740</v>
      </c>
      <c r="N2404" s="105" t="n">
        <v>644</v>
      </c>
      <c r="O2404" s="20" t="inlineStr">
        <is>
          <t>https://magic-kniga.ru/items/32093</t>
        </is>
      </c>
      <c r="Q2404" s="66" t="inlineStr">
        <is>
          <t>Мало</t>
        </is>
      </c>
      <c r="R2404" s="20" t="n">
        <v>13</v>
      </c>
      <c r="V2404" s="36">
        <f>MATCH(R2407,discounts!A:A)</f>
        <v/>
      </c>
      <c r="W2404" s="36">
        <f>ADDRESS(V2407,$F$7+1,,,"discounts")</f>
        <v/>
      </c>
      <c r="X2404" s="36">
        <f>ROUND(_xlfn.SINGLE(IF(ISNA(_xlfn.SINGLE(IF($F$7=0,0,INDIRECT(W2407)))),0,IF($F$7=0,0,INDIRECT(W2407)))),0)</f>
        <v/>
      </c>
    </row>
    <row r="2405" ht="15" customHeight="1">
      <c r="B2405" s="88" t="inlineStr">
        <is>
          <t>Гороскоп</t>
        </is>
      </c>
    </row>
    <row r="2406">
      <c r="B2406" s="86" t="n"/>
      <c r="C2406" s="22" t="n">
        <v>29713</v>
      </c>
      <c r="E2406" s="22" t="inlineStr">
        <is>
          <t>Призма с голограммой Зодиак Весы, 8 см, стекло</t>
        </is>
      </c>
      <c r="F2406" s="105">
        <f>ROUNDUP(N2409-(N2409/100*X2409),0)</f>
        <v/>
      </c>
      <c r="H2406" s="22" t="inlineStr">
        <is>
          <t>АртСимвол</t>
        </is>
      </c>
      <c r="I2406" s="22" t="n">
        <v>2017</v>
      </c>
      <c r="J2406" s="75" t="inlineStr">
        <is>
          <t>2100000297139</t>
        </is>
      </c>
      <c r="K2406" s="75" t="inlineStr">
        <is>
          <t>Атрибутика</t>
        </is>
      </c>
      <c r="L2406" s="22">
        <f>ROUND(100-(F2409/(M2409/100)),0)</f>
        <v/>
      </c>
      <c r="M2406" s="105" t="n">
        <v>526</v>
      </c>
      <c r="N2406" s="105" t="n">
        <v>458</v>
      </c>
      <c r="O2406" s="20" t="inlineStr">
        <is>
          <t>https://magic-kniga.ru/items/29713</t>
        </is>
      </c>
      <c r="Q2406" s="66" t="inlineStr">
        <is>
          <t>Мало</t>
        </is>
      </c>
      <c r="R2406" s="20" t="n">
        <v>7</v>
      </c>
      <c r="V2406" s="36">
        <f>MATCH(R2409,discounts!A:A)</f>
        <v/>
      </c>
      <c r="W2406" s="36">
        <f>ADDRESS(V2409,$F$7+1,,,"discounts")</f>
        <v/>
      </c>
      <c r="X2406" s="36">
        <f>ROUND(_xlfn.SINGLE(IF(ISNA(_xlfn.SINGLE(IF($F$7=0,0,INDIRECT(W2409)))),0,IF($F$7=0,0,INDIRECT(W2409)))),0)</f>
        <v/>
      </c>
    </row>
    <row r="2407">
      <c r="B2407" s="86" t="n"/>
      <c r="C2407" s="22" t="n">
        <v>29719</v>
      </c>
      <c r="E2407" s="22" t="inlineStr">
        <is>
          <t>Призма с голограммой Зодиак Стрелец, 8 см, стекло</t>
        </is>
      </c>
      <c r="F2407" s="105">
        <f>ROUNDUP(N2410-(N2410/100*X2410),0)</f>
        <v/>
      </c>
      <c r="H2407" s="22" t="inlineStr">
        <is>
          <t>АртСимвол</t>
        </is>
      </c>
      <c r="I2407" s="22" t="n">
        <v>2017</v>
      </c>
      <c r="J2407" s="75" t="inlineStr">
        <is>
          <t>2100000297191</t>
        </is>
      </c>
      <c r="K2407" s="75" t="inlineStr">
        <is>
          <t>Атрибутика</t>
        </is>
      </c>
      <c r="L2407" s="22">
        <f>ROUND(100-(F2410/(M2410/100)),0)</f>
        <v/>
      </c>
      <c r="M2407" s="105" t="n">
        <v>526</v>
      </c>
      <c r="N2407" s="105" t="n">
        <v>458</v>
      </c>
      <c r="O2407" s="20" t="inlineStr">
        <is>
          <t>https://magic-kniga.ru/items/29719</t>
        </is>
      </c>
      <c r="Q2407" s="66" t="inlineStr">
        <is>
          <t>Мало</t>
        </is>
      </c>
      <c r="R2407" s="20" t="n">
        <v>7</v>
      </c>
      <c r="V2407" s="36">
        <f>MATCH(R2410,discounts!A:A)</f>
        <v/>
      </c>
      <c r="W2407" s="36">
        <f>ADDRESS(V2410,$F$7+1,,,"discounts")</f>
        <v/>
      </c>
      <c r="X2407" s="36">
        <f>ROUND(_xlfn.SINGLE(IF(ISNA(_xlfn.SINGLE(IF($F$7=0,0,INDIRECT(W2410)))),0,IF($F$7=0,0,INDIRECT(W2410)))),0)</f>
        <v/>
      </c>
    </row>
    <row r="2408" ht="15" customHeight="1">
      <c r="B2408" s="88" t="inlineStr">
        <is>
          <t>Скандинавские руны</t>
        </is>
      </c>
    </row>
    <row r="2409">
      <c r="B2409" s="86" t="n"/>
      <c r="C2409" s="22" t="n">
        <v>32002</v>
      </c>
      <c r="E2409" s="22" t="inlineStr">
        <is>
          <t>Блокнот рунолога</t>
        </is>
      </c>
      <c r="F2409" s="105">
        <f>ROUNDUP(N2412-(N2412/100*X2412),0)</f>
        <v/>
      </c>
      <c r="H2409" s="22" t="inlineStr">
        <is>
          <t>Magic-Kniga</t>
        </is>
      </c>
      <c r="J2409" s="75" t="inlineStr">
        <is>
          <t>2100000320028</t>
        </is>
      </c>
      <c r="K2409" s="75" t="inlineStr">
        <is>
          <t>Атрибутика</t>
        </is>
      </c>
      <c r="L2409" s="22">
        <f>ROUND(100-(F2412/(M2412/100)),0)</f>
        <v/>
      </c>
      <c r="M2409" s="105" t="n">
        <v>250</v>
      </c>
      <c r="N2409" s="105" t="n">
        <v>218</v>
      </c>
      <c r="O2409" s="20" t="inlineStr">
        <is>
          <t>https://magic-kniga.ru/items/32002</t>
        </is>
      </c>
      <c r="P2409" s="22" t="n">
        <v>138</v>
      </c>
      <c r="Q2409" s="66" t="inlineStr">
        <is>
          <t>Мало</t>
        </is>
      </c>
      <c r="R2409" s="20" t="n">
        <v>1</v>
      </c>
      <c r="V2409" s="36">
        <f>MATCH(R2412,discounts!A:A)</f>
        <v/>
      </c>
      <c r="W2409" s="36">
        <f>ADDRESS(V2412,$F$7+1,,,"discounts")</f>
        <v/>
      </c>
      <c r="X2409" s="36">
        <f>ROUND(_xlfn.SINGLE(IF(ISNA(_xlfn.SINGLE(IF($F$7=0,0,INDIRECT(W2412)))),0,IF($F$7=0,0,INDIRECT(W2412)))),0)</f>
        <v/>
      </c>
    </row>
    <row r="2410">
      <c r="B2410" s="86" t="n"/>
      <c r="C2410" s="22" t="n">
        <v>34008</v>
      </c>
      <c r="E2410" s="22" t="inlineStr">
        <is>
          <t>Алтарный круг Валькнут</t>
        </is>
      </c>
      <c r="F2410" s="105">
        <f>ROUNDUP(N2413-(N2413/100*X2413),0)</f>
        <v/>
      </c>
      <c r="H2410" s="22" t="inlineStr">
        <is>
          <t>Magic-Kniga</t>
        </is>
      </c>
      <c r="I2410" s="22" t="n">
        <v>2019</v>
      </c>
      <c r="J2410" s="75" t="inlineStr">
        <is>
          <t>2100000340088</t>
        </is>
      </c>
      <c r="K2410" s="75" t="inlineStr">
        <is>
          <t>Атрибутика</t>
        </is>
      </c>
      <c r="L2410" s="22">
        <f>ROUND(100-(F2413/(M2413/100)),0)</f>
        <v/>
      </c>
      <c r="M2410" s="105" t="n">
        <v>933</v>
      </c>
      <c r="N2410" s="105" t="n">
        <v>812</v>
      </c>
      <c r="O2410" s="20" t="inlineStr">
        <is>
          <t>https://magic-kniga.ru/items/34008</t>
        </is>
      </c>
      <c r="Q2410" s="66" t="inlineStr">
        <is>
          <t>Мало</t>
        </is>
      </c>
      <c r="R2410" s="20" t="n">
        <v>1</v>
      </c>
      <c r="V2410" s="36">
        <f>MATCH(R2413,discounts!A:A)</f>
        <v/>
      </c>
      <c r="W2410" s="36">
        <f>ADDRESS(V2413,$F$7+1,,,"discounts")</f>
        <v/>
      </c>
      <c r="X2410" s="36">
        <f>ROUND(_xlfn.SINGLE(IF(ISNA(_xlfn.SINGLE(IF($F$7=0,0,INDIRECT(W2413)))),0,IF($F$7=0,0,INDIRECT(W2413)))),0)</f>
        <v/>
      </c>
    </row>
    <row r="2411">
      <c r="B2411" s="86" t="n"/>
      <c r="C2411" s="22" t="n">
        <v>36500</v>
      </c>
      <c r="E2411" s="22" t="inlineStr">
        <is>
          <t>Алтарь рунический</t>
        </is>
      </c>
      <c r="F2411" s="105">
        <f>ROUNDUP(N2414-(N2414/100*X2414),0)</f>
        <v/>
      </c>
      <c r="H2411" s="22" t="inlineStr">
        <is>
          <t>Magic-Kniga</t>
        </is>
      </c>
      <c r="J2411" s="75" t="inlineStr">
        <is>
          <t>2100000365005</t>
        </is>
      </c>
      <c r="K2411" s="75" t="inlineStr">
        <is>
          <t>Атрибутика</t>
        </is>
      </c>
      <c r="L2411" s="22">
        <f>ROUND(100-(F2414/(M2414/100)),0)</f>
        <v/>
      </c>
      <c r="M2411" s="105" t="n">
        <v>4074</v>
      </c>
      <c r="N2411" s="105" t="n">
        <v>3545</v>
      </c>
      <c r="O2411" s="20" t="inlineStr">
        <is>
          <t>https://magic-kniga.ru/items/36500</t>
        </is>
      </c>
      <c r="P2411" s="22" t="n">
        <v>254</v>
      </c>
      <c r="Q2411" s="66" t="inlineStr">
        <is>
          <t>Мало</t>
        </is>
      </c>
      <c r="R2411" s="20" t="n">
        <v>1</v>
      </c>
      <c r="V2411" s="36">
        <f>MATCH(R2414,discounts!A:A)</f>
        <v/>
      </c>
      <c r="W2411" s="36">
        <f>ADDRESS(V2414,$F$7+1,,,"discounts")</f>
        <v/>
      </c>
      <c r="X2411" s="36">
        <f>ROUND(_xlfn.SINGLE(IF(ISNA(_xlfn.SINGLE(IF($F$7=0,0,INDIRECT(W2414)))),0,IF($F$7=0,0,INDIRECT(W2414)))),0)</f>
        <v/>
      </c>
    </row>
    <row r="2412" ht="15" customHeight="1">
      <c r="B2412" s="88" t="inlineStr">
        <is>
          <t>Малая колода Ленорман (36 карт)</t>
        </is>
      </c>
    </row>
    <row r="2413">
      <c r="B2413" s="86" t="n"/>
      <c r="C2413" s="22" t="n">
        <v>27806</v>
      </c>
      <c r="E2413" s="22" t="inlineStr">
        <is>
          <t>Мешочек для Малой колоды Ленорман. Букет</t>
        </is>
      </c>
      <c r="F2413" s="105">
        <f>ROUNDUP(N2416-(N2416/100*X2416),0)</f>
        <v/>
      </c>
      <c r="H2413" s="22" t="inlineStr">
        <is>
          <t>Magic-Kniga</t>
        </is>
      </c>
      <c r="J2413" s="75" t="inlineStr">
        <is>
          <t>2100000278060</t>
        </is>
      </c>
      <c r="K2413" s="75" t="inlineStr">
        <is>
          <t>Атрибутика</t>
        </is>
      </c>
      <c r="L2413" s="22">
        <f>ROUND(100-(F2416/(M2416/100)),0)</f>
        <v/>
      </c>
      <c r="M2413" s="105" t="n">
        <v>1110</v>
      </c>
      <c r="N2413" s="105" t="n">
        <v>966</v>
      </c>
      <c r="O2413" s="20" t="inlineStr">
        <is>
          <t>https://magic-kniga.ru/items/27806</t>
        </is>
      </c>
      <c r="Q2413" s="66" t="inlineStr">
        <is>
          <t>Мало</t>
        </is>
      </c>
      <c r="R2413" s="20" t="n">
        <v>1</v>
      </c>
      <c r="V2413" s="36">
        <f>MATCH(R2416,discounts!A:A)</f>
        <v/>
      </c>
      <c r="W2413" s="36">
        <f>ADDRESS(V2416,$F$7+1,,,"discounts")</f>
        <v/>
      </c>
      <c r="X2413" s="36">
        <f>ROUND(_xlfn.SINGLE(IF(ISNA(_xlfn.SINGLE(IF($F$7=0,0,INDIRECT(W2416)))),0,IF($F$7=0,0,INDIRECT(W2416)))),0)</f>
        <v/>
      </c>
    </row>
    <row r="2414">
      <c r="B2414" s="86" t="n"/>
      <c r="C2414" s="22" t="n">
        <v>27807</v>
      </c>
      <c r="E2414" s="22" t="inlineStr">
        <is>
          <t>Мешочек для Малой колоды Ленорман. Птицы</t>
        </is>
      </c>
      <c r="F2414" s="105">
        <f>ROUNDUP(N2417-(N2417/100*X2417),0)</f>
        <v/>
      </c>
      <c r="H2414" s="22" t="inlineStr">
        <is>
          <t>Magic-Kniga</t>
        </is>
      </c>
      <c r="J2414" s="75" t="inlineStr">
        <is>
          <t>2100000278077</t>
        </is>
      </c>
      <c r="K2414" s="75" t="inlineStr">
        <is>
          <t>Атрибутика</t>
        </is>
      </c>
      <c r="L2414" s="22">
        <f>ROUND(100-(F2417/(M2417/100)),0)</f>
        <v/>
      </c>
      <c r="M2414" s="105" t="n">
        <v>1110</v>
      </c>
      <c r="N2414" s="105" t="n">
        <v>966</v>
      </c>
      <c r="O2414" s="20" t="inlineStr">
        <is>
          <t>https://magic-kniga.ru/items/27807</t>
        </is>
      </c>
      <c r="Q2414" s="66" t="inlineStr">
        <is>
          <t>Мало</t>
        </is>
      </c>
      <c r="R2414" s="20" t="n">
        <v>1</v>
      </c>
      <c r="V2414" s="36">
        <f>MATCH(R2417,discounts!A:A)</f>
        <v/>
      </c>
      <c r="W2414" s="36">
        <f>ADDRESS(V2417,$F$7+1,,,"discounts")</f>
        <v/>
      </c>
      <c r="X2414" s="36">
        <f>ROUND(_xlfn.SINGLE(IF(ISNA(_xlfn.SINGLE(IF($F$7=0,0,INDIRECT(W2417)))),0,IF($F$7=0,0,INDIRECT(W2417)))),0)</f>
        <v/>
      </c>
    </row>
    <row r="2415" ht="15" customHeight="1">
      <c r="B2415" s="88" t="inlineStr">
        <is>
          <t>Большая Астро-мифологическая колода Ленорман (54 карты)</t>
        </is>
      </c>
    </row>
    <row r="2416">
      <c r="B2416" s="86" t="n"/>
      <c r="C2416" s="22" t="n">
        <v>27808</v>
      </c>
      <c r="E2416" s="22" t="inlineStr">
        <is>
          <t>Мешочек для Большой колоды Ленорман. Фаэтон</t>
        </is>
      </c>
      <c r="F2416" s="105">
        <f>ROUNDUP(N2419-(N2419/100*X2419),0)</f>
        <v/>
      </c>
      <c r="H2416" s="22" t="inlineStr">
        <is>
          <t>Magic-Kniga</t>
        </is>
      </c>
      <c r="J2416" s="75" t="inlineStr">
        <is>
          <t>2100000278084</t>
        </is>
      </c>
      <c r="K2416" s="75" t="inlineStr">
        <is>
          <t>Атрибутика</t>
        </is>
      </c>
      <c r="L2416" s="22">
        <f>ROUND(100-(F2419/(M2419/100)),0)</f>
        <v/>
      </c>
      <c r="M2416" s="105" t="n">
        <v>1110</v>
      </c>
      <c r="N2416" s="105" t="n">
        <v>966</v>
      </c>
      <c r="O2416" s="20" t="inlineStr">
        <is>
          <t>https://magic-kniga.ru/items/27808</t>
        </is>
      </c>
      <c r="Q2416" s="66" t="inlineStr">
        <is>
          <t>Мало</t>
        </is>
      </c>
      <c r="R2416" s="20" t="n">
        <v>1</v>
      </c>
      <c r="V2416" s="36">
        <f>MATCH(R2419,discounts!A:A)</f>
        <v/>
      </c>
      <c r="W2416" s="36">
        <f>ADDRESS(V2419,$F$7+1,,,"discounts")</f>
        <v/>
      </c>
      <c r="X2416" s="36">
        <f>ROUND(_xlfn.SINGLE(IF(ISNA(_xlfn.SINGLE(IF($F$7=0,0,INDIRECT(W2419)))),0,IF($F$7=0,0,INDIRECT(W2419)))),0)</f>
        <v/>
      </c>
    </row>
    <row r="2417">
      <c r="B2417" s="86" t="n"/>
      <c r="C2417" s="22" t="n">
        <v>27809</v>
      </c>
      <c r="E2417" s="22" t="inlineStr">
        <is>
          <t>Мешочек для Большой колоды Ленорман. Богини</t>
        </is>
      </c>
      <c r="F2417" s="105">
        <f>ROUNDUP(N2420-(N2420/100*X2420),0)</f>
        <v/>
      </c>
      <c r="H2417" s="22" t="inlineStr">
        <is>
          <t>Magic-Kniga</t>
        </is>
      </c>
      <c r="J2417" s="75" t="inlineStr">
        <is>
          <t>2100000278091</t>
        </is>
      </c>
      <c r="K2417" s="75" t="inlineStr">
        <is>
          <t>Атрибутика</t>
        </is>
      </c>
      <c r="L2417" s="22">
        <f>ROUND(100-(F2420/(M2420/100)),0)</f>
        <v/>
      </c>
      <c r="M2417" s="105" t="n">
        <v>1110</v>
      </c>
      <c r="N2417" s="105" t="n">
        <v>966</v>
      </c>
      <c r="O2417" s="20" t="inlineStr">
        <is>
          <t>https://magic-kniga.ru/items/27809</t>
        </is>
      </c>
      <c r="Q2417" s="66" t="inlineStr">
        <is>
          <t>Мало</t>
        </is>
      </c>
      <c r="R2417" s="20" t="n">
        <v>1</v>
      </c>
      <c r="V2417" s="36">
        <f>MATCH(R2420,discounts!A:A)</f>
        <v/>
      </c>
      <c r="W2417" s="36">
        <f>ADDRESS(V2420,$F$7+1,,,"discounts")</f>
        <v/>
      </c>
      <c r="X2417" s="36">
        <f>ROUND(_xlfn.SINGLE(IF(ISNA(_xlfn.SINGLE(IF($F$7=0,0,INDIRECT(W2420)))),0,IF($F$7=0,0,INDIRECT(W2420)))),0)</f>
        <v/>
      </c>
    </row>
    <row r="2418" ht="15" customHeight="1">
      <c r="B2418" s="88" t="inlineStr">
        <is>
          <t>Все товары</t>
        </is>
      </c>
    </row>
    <row r="2419">
      <c r="B2419" s="86" t="n"/>
      <c r="C2419" s="22" t="n">
        <v>30603</v>
      </c>
      <c r="E2419" s="22" t="inlineStr">
        <is>
          <t>Кулон из ракушки</t>
        </is>
      </c>
      <c r="F2419" s="105">
        <f>ROUNDUP(N2422-(N2422/100*X2422),0)</f>
        <v/>
      </c>
      <c r="H2419" s="22" t="inlineStr">
        <is>
          <t>Синг Лал</t>
        </is>
      </c>
      <c r="J2419" s="75" t="inlineStr">
        <is>
          <t>2100000306039</t>
        </is>
      </c>
      <c r="K2419" s="75" t="inlineStr">
        <is>
          <t>Атрибутика</t>
        </is>
      </c>
      <c r="L2419" s="22">
        <f>ROUND(100-(F2422/(M2422/100)),0)</f>
        <v/>
      </c>
      <c r="M2419" s="105" t="n">
        <v>237</v>
      </c>
      <c r="N2419" s="105" t="n">
        <v>207</v>
      </c>
      <c r="O2419" s="20" t="inlineStr">
        <is>
          <t>https://magic-kniga.ru/items/30603</t>
        </is>
      </c>
      <c r="Q2419" s="66" t="inlineStr">
        <is>
          <t>Мало</t>
        </is>
      </c>
      <c r="R2419" s="20" t="n">
        <v>11</v>
      </c>
      <c r="V2419" s="36">
        <f>MATCH(R2422,discounts!A:A)</f>
        <v/>
      </c>
      <c r="W2419" s="36">
        <f>ADDRESS(V2422,$F$7+1,,,"discounts")</f>
        <v/>
      </c>
      <c r="X2419" s="36">
        <f>ROUND(_xlfn.SINGLE(IF(ISNA(_xlfn.SINGLE(IF($F$7=0,0,INDIRECT(W2422)))),0,IF($F$7=0,0,INDIRECT(W2422)))),0)</f>
        <v/>
      </c>
    </row>
    <row r="2420">
      <c r="B2420" s="86" t="n"/>
      <c r="C2420" s="22" t="n">
        <v>30619</v>
      </c>
      <c r="E2420" s="22" t="inlineStr">
        <is>
          <t>Красная нить. В ассортименте</t>
        </is>
      </c>
      <c r="F2420" s="105">
        <f>ROUNDUP(N2423-(N2423/100*X2423),0)</f>
        <v/>
      </c>
      <c r="H2420" s="22" t="inlineStr">
        <is>
          <t>Синг Лал</t>
        </is>
      </c>
      <c r="J2420" s="75" t="inlineStr">
        <is>
          <t>2100000306190</t>
        </is>
      </c>
      <c r="K2420" s="75" t="inlineStr">
        <is>
          <t>Атрибутика</t>
        </is>
      </c>
      <c r="L2420" s="22">
        <f>ROUND(100-(F2423/(M2423/100)),0)</f>
        <v/>
      </c>
      <c r="M2420" s="105" t="n">
        <v>310</v>
      </c>
      <c r="N2420" s="105" t="n">
        <v>270</v>
      </c>
      <c r="O2420" s="20" t="inlineStr">
        <is>
          <t>https://magic-kniga.ru/items/30619</t>
        </is>
      </c>
      <c r="Q2420" s="66" t="inlineStr">
        <is>
          <t>Мало</t>
        </is>
      </c>
      <c r="R2420" s="20" t="n">
        <v>11</v>
      </c>
      <c r="V2420" s="36">
        <f>MATCH(R2423,discounts!A:A)</f>
        <v/>
      </c>
      <c r="W2420" s="36">
        <f>ADDRESS(V2423,$F$7+1,,,"discounts")</f>
        <v/>
      </c>
      <c r="X2420" s="36">
        <f>ROUND(_xlfn.SINGLE(IF(ISNA(_xlfn.SINGLE(IF($F$7=0,0,INDIRECT(W2423)))),0,IF($F$7=0,0,INDIRECT(W2423)))),0)</f>
        <v/>
      </c>
    </row>
    <row r="2421" ht="20.25" customHeight="1">
      <c r="B2421" s="87" t="inlineStr">
        <is>
          <t>Одежда</t>
        </is>
      </c>
    </row>
    <row r="2422" ht="15" customHeight="1">
      <c r="B2422" s="88" t="inlineStr">
        <is>
          <t>Скандинавские руны</t>
        </is>
      </c>
    </row>
    <row r="2423">
      <c r="B2423" s="86" t="n"/>
      <c r="C2423" s="22" t="n">
        <v>38473</v>
      </c>
      <c r="E2423" s="22" t="inlineStr">
        <is>
          <t>Футболка Руна Феху 46р</t>
        </is>
      </c>
      <c r="F2423" s="105">
        <f>ROUNDUP(N2426-(N2426/100*X2426),0)</f>
        <v/>
      </c>
      <c r="H2423" s="22" t="inlineStr">
        <is>
          <t>Magic-Kniga</t>
        </is>
      </c>
      <c r="J2423" s="75" t="inlineStr">
        <is>
          <t>1600000796546</t>
        </is>
      </c>
      <c r="K2423" s="75" t="inlineStr">
        <is>
          <t>Одежда</t>
        </is>
      </c>
      <c r="L2423" s="22">
        <f>ROUND(100-(F2426/(M2426/100)),0)</f>
        <v/>
      </c>
      <c r="M2423" s="105" t="n">
        <v>1500</v>
      </c>
      <c r="N2423" s="105" t="n">
        <v>1305</v>
      </c>
      <c r="O2423" s="20" t="inlineStr">
        <is>
          <t>https://magic-kniga.ru/items/38473</t>
        </is>
      </c>
      <c r="Q2423" s="66" t="inlineStr">
        <is>
          <t>Мало</t>
        </is>
      </c>
      <c r="R2423" s="20" t="n">
        <v>1</v>
      </c>
      <c r="V2423" s="36">
        <f>MATCH(R2426,discounts!A:A)</f>
        <v/>
      </c>
      <c r="W2423" s="36">
        <f>ADDRESS(V2426,$F$7+1,,,"discounts")</f>
        <v/>
      </c>
      <c r="X2423" s="36">
        <f>ROUND(IF(ISNA(IF($F$7=0,0,INDIRECT(W2426))),0,IF($F$7=0,0,INDIRECT(W2426))),0)</f>
        <v/>
      </c>
    </row>
    <row r="2424" ht="20.25" customHeight="1">
      <c r="B2424" s="87" t="inlineStr">
        <is>
          <t>Травы</t>
        </is>
      </c>
    </row>
    <row r="2425" ht="15" customHeight="1">
      <c r="B2425" s="88" t="inlineStr">
        <is>
          <t>Ароматерапия</t>
        </is>
      </c>
    </row>
    <row r="2426">
      <c r="B2426" s="86" t="n"/>
      <c r="C2426" s="22" t="n">
        <v>37412</v>
      </c>
      <c r="E2426" s="22" t="inlineStr">
        <is>
          <t>Девятильник. Трава для окуривания. Дикая рябинка, пуговочник, ломотная трава, пижма, райцвет, сорочьи лапы</t>
        </is>
      </c>
      <c r="F2426" s="105">
        <f>ROUNDUP(N2429-(N2429/100*X2429),0)</f>
        <v/>
      </c>
      <c r="H2426" s="22" t="inlineStr">
        <is>
          <t>Этношоп</t>
        </is>
      </c>
      <c r="J2426" s="75" t="inlineStr">
        <is>
          <t>2100000374120</t>
        </is>
      </c>
      <c r="K2426" s="75" t="inlineStr">
        <is>
          <t>Травы</t>
        </is>
      </c>
      <c r="L2426" s="22">
        <f>ROUND(100-(F2429/(M2429/100)),0)</f>
        <v/>
      </c>
      <c r="M2426" s="105" t="n">
        <v>671</v>
      </c>
      <c r="N2426" s="105" t="n">
        <v>584</v>
      </c>
      <c r="O2426" s="20" t="inlineStr">
        <is>
          <t>https://magic-kniga.ru/items/37412</t>
        </is>
      </c>
      <c r="Q2426" s="66" t="inlineStr">
        <is>
          <t>Мало</t>
        </is>
      </c>
      <c r="R2426" s="20" t="n">
        <v>11</v>
      </c>
      <c r="V2426" s="36">
        <f>MATCH(R2429,discounts!A:A)</f>
        <v/>
      </c>
      <c r="W2426" s="36">
        <f>ADDRESS(V2429,$F$7+1,,,"discounts")</f>
        <v/>
      </c>
      <c r="X2426" s="36">
        <f>ROUND(IF(ISNA(IF($F$7=0,0,INDIRECT(W2429))),0,IF($F$7=0,0,INDIRECT(W2429))),0)</f>
        <v/>
      </c>
    </row>
    <row r="2427">
      <c r="B2427" s="86" t="n"/>
      <c r="C2427" s="22" t="n">
        <v>37433</v>
      </c>
      <c r="E2427" s="22" t="inlineStr">
        <is>
          <t>Аюрведический санг. Трава для окуривания</t>
        </is>
      </c>
      <c r="F2427" s="105">
        <f>ROUNDUP(N2430-(N2430/100*X2430),0)</f>
        <v/>
      </c>
      <c r="H2427" s="22" t="inlineStr">
        <is>
          <t>Этношоп</t>
        </is>
      </c>
      <c r="J2427" s="75" t="inlineStr">
        <is>
          <t>2100000374335</t>
        </is>
      </c>
      <c r="K2427" s="75" t="inlineStr">
        <is>
          <t>Травы</t>
        </is>
      </c>
      <c r="L2427" s="22">
        <f>ROUND(100-(F2430/(M2430/100)),0)</f>
        <v/>
      </c>
      <c r="M2427" s="105" t="n">
        <v>671</v>
      </c>
      <c r="N2427" s="105" t="n">
        <v>584</v>
      </c>
      <c r="O2427" s="20" t="inlineStr">
        <is>
          <t>https://magic-kniga.ru/items/37433</t>
        </is>
      </c>
      <c r="Q2427" s="66" t="inlineStr">
        <is>
          <t>Мало</t>
        </is>
      </c>
      <c r="R2427" s="20" t="n">
        <v>11</v>
      </c>
      <c r="V2427" s="36">
        <f>MATCH(R2430,discounts!A:A)</f>
        <v/>
      </c>
      <c r="W2427" s="36">
        <f>ADDRESS(V2430,$F$7+1,,,"discounts")</f>
        <v/>
      </c>
      <c r="X2427" s="36">
        <f>ROUND(IF(ISNA(IF($F$7=0,0,INDIRECT(W2430))),0,IF($F$7=0,0,INDIRECT(W2430))),0)</f>
        <v/>
      </c>
    </row>
    <row r="2428">
      <c r="B2428" s="86" t="n"/>
      <c r="C2428" s="22" t="n">
        <v>37522</v>
      </c>
      <c r="E2428" s="22" t="inlineStr">
        <is>
          <t>Хурдан морины утлага. Трава для окуривания</t>
        </is>
      </c>
      <c r="F2428" s="105">
        <f>ROUNDUP(N2431-(N2431/100*X2431),0)</f>
        <v/>
      </c>
      <c r="H2428" s="22" t="inlineStr">
        <is>
          <t>Этношоп</t>
        </is>
      </c>
      <c r="J2428" s="75" t="inlineStr">
        <is>
          <t>2100000375226</t>
        </is>
      </c>
      <c r="K2428" s="75" t="inlineStr">
        <is>
          <t>Травы</t>
        </is>
      </c>
      <c r="L2428" s="22">
        <f>ROUND(100-(F2431/(M2431/100)),0)</f>
        <v/>
      </c>
      <c r="M2428" s="105" t="n">
        <v>757</v>
      </c>
      <c r="N2428" s="105" t="n">
        <v>659</v>
      </c>
      <c r="O2428" s="20" t="inlineStr">
        <is>
          <t>https://magic-kniga.ru/items/37522</t>
        </is>
      </c>
      <c r="Q2428" s="66" t="inlineStr">
        <is>
          <t>Мало</t>
        </is>
      </c>
      <c r="R2428" s="20" t="n">
        <v>11</v>
      </c>
      <c r="V2428" s="36">
        <f>MATCH(R2431,discounts!A:A)</f>
        <v/>
      </c>
      <c r="W2428" s="36">
        <f>ADDRESS(V2431,$F$7+1,,,"discounts")</f>
        <v/>
      </c>
      <c r="X2428" s="36">
        <f>ROUND(IF(ISNA(IF($F$7=0,0,INDIRECT(W2431))),0,IF($F$7=0,0,INDIRECT(W2431))),0)</f>
        <v/>
      </c>
    </row>
    <row r="2429">
      <c r="B2429" s="86" t="n"/>
      <c r="C2429" s="22" t="n">
        <v>37532</v>
      </c>
      <c r="E2429" s="22" t="inlineStr">
        <is>
          <t>Наймааны утлага. Трава для окуривания</t>
        </is>
      </c>
      <c r="F2429" s="105">
        <f>ROUNDUP(N2432-(N2432/100*X2432),0)</f>
        <v/>
      </c>
      <c r="H2429" s="22" t="inlineStr">
        <is>
          <t>Этношоп</t>
        </is>
      </c>
      <c r="J2429" s="75" t="inlineStr">
        <is>
          <t>2100000375325</t>
        </is>
      </c>
      <c r="K2429" s="75" t="inlineStr">
        <is>
          <t>Травы</t>
        </is>
      </c>
      <c r="L2429" s="22">
        <f>ROUND(100-(F2432/(M2432/100)),0)</f>
        <v/>
      </c>
      <c r="M2429" s="105" t="n">
        <v>757</v>
      </c>
      <c r="N2429" s="105" t="n">
        <v>659</v>
      </c>
      <c r="O2429" s="20" t="inlineStr">
        <is>
          <t>https://magic-kniga.ru/items/37532</t>
        </is>
      </c>
      <c r="Q2429" s="66" t="inlineStr">
        <is>
          <t>Мало</t>
        </is>
      </c>
      <c r="R2429" s="20" t="n">
        <v>11</v>
      </c>
      <c r="V2429" s="36">
        <f>MATCH(R2432,discounts!A:A)</f>
        <v/>
      </c>
      <c r="W2429" s="36">
        <f>ADDRESS(V2432,$F$7+1,,,"discounts")</f>
        <v/>
      </c>
      <c r="X2429" s="36">
        <f>ROUND(IF(ISNA(IF($F$7=0,0,INDIRECT(W2432))),0,IF($F$7=0,0,INDIRECT(W2432))),0)</f>
        <v/>
      </c>
    </row>
    <row r="2430">
      <c r="B2430" s="86" t="n"/>
      <c r="C2430" s="22" t="n">
        <v>37540</v>
      </c>
      <c r="E2430" s="22" t="inlineStr">
        <is>
          <t>Ногоон дарь эхийн утлага. Трава для окуривания</t>
        </is>
      </c>
      <c r="F2430" s="105">
        <f>ROUNDUP(N2433-(N2433/100*X2433),0)</f>
        <v/>
      </c>
      <c r="H2430" s="22" t="inlineStr">
        <is>
          <t>Этношоп</t>
        </is>
      </c>
      <c r="J2430" s="75" t="inlineStr">
        <is>
          <t>2100000375400</t>
        </is>
      </c>
      <c r="K2430" s="75" t="inlineStr">
        <is>
          <t>Травы</t>
        </is>
      </c>
      <c r="L2430" s="22">
        <f>ROUND(100-(F2433/(M2433/100)),0)</f>
        <v/>
      </c>
      <c r="M2430" s="105" t="n">
        <v>757</v>
      </c>
      <c r="N2430" s="105" t="n">
        <v>659</v>
      </c>
      <c r="O2430" s="20" t="inlineStr">
        <is>
          <t>https://magic-kniga.ru/items/37540</t>
        </is>
      </c>
      <c r="Q2430" s="66" t="inlineStr">
        <is>
          <t>Мало</t>
        </is>
      </c>
      <c r="R2430" s="20" t="n">
        <v>11</v>
      </c>
      <c r="V2430" s="36">
        <f>MATCH(R2433,discounts!A:A)</f>
        <v/>
      </c>
      <c r="W2430" s="36">
        <f>ADDRESS(V2433,$F$7+1,,,"discounts")</f>
        <v/>
      </c>
      <c r="X2430" s="36">
        <f>ROUND(IF(ISNA(IF($F$7=0,0,INDIRECT(W2433))),0,IF($F$7=0,0,INDIRECT(W2433))),0)</f>
        <v/>
      </c>
    </row>
    <row r="2431">
      <c r="B2431" s="86" t="n"/>
      <c r="C2431" s="22" t="n">
        <v>37542</v>
      </c>
      <c r="E2431" s="22" t="inlineStr">
        <is>
          <t>Шальш бурхны сан. Трава для окуривания</t>
        </is>
      </c>
      <c r="F2431" s="105">
        <f>ROUNDUP(N2434-(N2434/100*X2434),0)</f>
        <v/>
      </c>
      <c r="H2431" s="22" t="inlineStr">
        <is>
          <t>Этношоп</t>
        </is>
      </c>
      <c r="J2431" s="75" t="inlineStr">
        <is>
          <t>2100000375424</t>
        </is>
      </c>
      <c r="K2431" s="75" t="inlineStr">
        <is>
          <t>Травы</t>
        </is>
      </c>
      <c r="L2431" s="22">
        <f>ROUND(100-(F2434/(M2434/100)),0)</f>
        <v/>
      </c>
      <c r="M2431" s="105" t="n">
        <v>757</v>
      </c>
      <c r="N2431" s="105" t="n">
        <v>659</v>
      </c>
      <c r="O2431" s="20" t="inlineStr">
        <is>
          <t>https://magic-kniga.ru/items/37542</t>
        </is>
      </c>
      <c r="Q2431" s="66" t="inlineStr">
        <is>
          <t>Мало</t>
        </is>
      </c>
      <c r="R2431" s="20" t="n">
        <v>11</v>
      </c>
      <c r="V2431" s="36">
        <f>MATCH(R2434,discounts!A:A)</f>
        <v/>
      </c>
      <c r="W2431" s="36">
        <f>ADDRESS(V2434,$F$7+1,,,"discounts")</f>
        <v/>
      </c>
      <c r="X2431" s="36">
        <f>ROUND(IF(ISNA(IF($F$7=0,0,INDIRECT(W2434))),0,IF($F$7=0,0,INDIRECT(W2434))),0)</f>
        <v/>
      </c>
    </row>
    <row r="2432">
      <c r="B2432" s="86" t="n"/>
      <c r="C2432" s="22" t="n">
        <v>37546</v>
      </c>
      <c r="E2432" s="22" t="inlineStr">
        <is>
          <t>Чойжоо бурхны сан. Трава для окуривания</t>
        </is>
      </c>
      <c r="F2432" s="105">
        <f>ROUNDUP(N2435-(N2435/100*X2435),0)</f>
        <v/>
      </c>
      <c r="H2432" s="22" t="inlineStr">
        <is>
          <t>Этношоп</t>
        </is>
      </c>
      <c r="J2432" s="75" t="inlineStr">
        <is>
          <t>2100000375462</t>
        </is>
      </c>
      <c r="K2432" s="75" t="inlineStr">
        <is>
          <t>Травы</t>
        </is>
      </c>
      <c r="L2432" s="22">
        <f>ROUND(100-(F2435/(M2435/100)),0)</f>
        <v/>
      </c>
      <c r="M2432" s="105" t="n">
        <v>757</v>
      </c>
      <c r="N2432" s="105" t="n">
        <v>659</v>
      </c>
      <c r="O2432" s="20" t="inlineStr">
        <is>
          <t>https://magic-kniga.ru/items/37546</t>
        </is>
      </c>
      <c r="Q2432" s="66" t="inlineStr">
        <is>
          <t>Мало</t>
        </is>
      </c>
      <c r="R2432" s="20" t="n">
        <v>11</v>
      </c>
      <c r="V2432" s="36">
        <f>MATCH(R2435,discounts!A:A)</f>
        <v/>
      </c>
      <c r="W2432" s="36">
        <f>ADDRESS(V2435,$F$7+1,,,"discounts")</f>
        <v/>
      </c>
      <c r="X2432" s="36">
        <f>ROUND(IF(ISNA(IF($F$7=0,0,INDIRECT(W2435))),0,IF($F$7=0,0,INDIRECT(W2435))),0)</f>
        <v/>
      </c>
    </row>
    <row r="2433">
      <c r="B2433" s="86" t="n"/>
      <c r="C2433" s="22" t="n">
        <v>37548</v>
      </c>
      <c r="E2433" s="22" t="inlineStr">
        <is>
          <t>Гонбо бурхны сан. Трава для окуривания</t>
        </is>
      </c>
      <c r="F2433" s="105">
        <f>ROUNDUP(N2436-(N2436/100*X2436),0)</f>
        <v/>
      </c>
      <c r="H2433" s="22" t="inlineStr">
        <is>
          <t>Этношоп</t>
        </is>
      </c>
      <c r="J2433" s="75" t="inlineStr">
        <is>
          <t>2100000375486</t>
        </is>
      </c>
      <c r="K2433" s="75" t="inlineStr">
        <is>
          <t>Травы</t>
        </is>
      </c>
      <c r="L2433" s="22">
        <f>ROUND(100-(F2436/(M2436/100)),0)</f>
        <v/>
      </c>
      <c r="M2433" s="105" t="n">
        <v>757</v>
      </c>
      <c r="N2433" s="105" t="n">
        <v>659</v>
      </c>
      <c r="O2433" s="20" t="inlineStr">
        <is>
          <t>https://magic-kniga.ru/items/37548</t>
        </is>
      </c>
      <c r="Q2433" s="66" t="inlineStr">
        <is>
          <t>Мало</t>
        </is>
      </c>
      <c r="R2433" s="20" t="n">
        <v>11</v>
      </c>
      <c r="V2433" s="36">
        <f>MATCH(R2436,discounts!A:A)</f>
        <v/>
      </c>
      <c r="W2433" s="36">
        <f>ADDRESS(V2436,$F$7+1,,,"discounts")</f>
        <v/>
      </c>
      <c r="X2433" s="36">
        <f>ROUND(IF(ISNA(IF($F$7=0,0,INDIRECT(W2436))),0,IF($F$7=0,0,INDIRECT(W2436))),0)</f>
        <v/>
      </c>
    </row>
    <row r="2434">
      <c r="B2434" s="86" t="n"/>
      <c r="C2434" s="22" t="n">
        <v>37565</v>
      </c>
      <c r="E2434" s="22" t="inlineStr">
        <is>
          <t>21 Дарь эхийн утлага. Трава для окуривания</t>
        </is>
      </c>
      <c r="F2434" s="105">
        <f>ROUNDUP(N2437-(N2437/100*X2437),0)</f>
        <v/>
      </c>
      <c r="H2434" s="22" t="inlineStr">
        <is>
          <t>Этношоп</t>
        </is>
      </c>
      <c r="J2434" s="75" t="inlineStr">
        <is>
          <t>2100000375653</t>
        </is>
      </c>
      <c r="K2434" s="75" t="inlineStr">
        <is>
          <t>Травы</t>
        </is>
      </c>
      <c r="L2434" s="22">
        <f>ROUND(100-(F2437/(M2437/100)),0)</f>
        <v/>
      </c>
      <c r="M2434" s="105" t="n">
        <v>712</v>
      </c>
      <c r="N2434" s="105" t="n">
        <v>620</v>
      </c>
      <c r="O2434" s="20" t="inlineStr">
        <is>
          <t>https://magic-kniga.ru/items/37565</t>
        </is>
      </c>
      <c r="Q2434" s="66" t="inlineStr">
        <is>
          <t>Мало</t>
        </is>
      </c>
      <c r="R2434" s="20" t="n">
        <v>11</v>
      </c>
      <c r="V2434" s="36">
        <f>MATCH(R2437,discounts!A:A)</f>
        <v/>
      </c>
      <c r="W2434" s="36">
        <f>ADDRESS(V2437,$F$7+1,,,"discounts")</f>
        <v/>
      </c>
      <c r="X2434" s="36">
        <f>ROUND(IF(ISNA(IF($F$7=0,0,INDIRECT(W2437))),0,IF($F$7=0,0,INDIRECT(W2437))),0)</f>
        <v/>
      </c>
    </row>
    <row r="2435">
      <c r="B2435" s="86" t="n"/>
      <c r="C2435" s="22" t="n">
        <v>37573</v>
      </c>
      <c r="E2435" s="22" t="inlineStr">
        <is>
          <t>Эзэн хааны сан утлага. Трава для окуривания</t>
        </is>
      </c>
      <c r="F2435" s="105">
        <f>ROUNDUP(N2438-(N2438/100*X2438),0)</f>
        <v/>
      </c>
      <c r="H2435" s="22" t="inlineStr">
        <is>
          <t>Этношоп</t>
        </is>
      </c>
      <c r="J2435" s="75" t="inlineStr">
        <is>
          <t>2100000375738</t>
        </is>
      </c>
      <c r="K2435" s="75" t="inlineStr">
        <is>
          <t>Травы</t>
        </is>
      </c>
      <c r="L2435" s="22">
        <f>ROUND(100-(F2438/(M2438/100)),0)</f>
        <v/>
      </c>
      <c r="M2435" s="105" t="n">
        <v>814</v>
      </c>
      <c r="N2435" s="105" t="n">
        <v>709</v>
      </c>
      <c r="O2435" s="20" t="inlineStr">
        <is>
          <t>https://magic-kniga.ru/items/37573</t>
        </is>
      </c>
      <c r="Q2435" s="66" t="inlineStr">
        <is>
          <t>Мало</t>
        </is>
      </c>
      <c r="R2435" s="20" t="n">
        <v>11</v>
      </c>
      <c r="V2435" s="36">
        <f>MATCH(R2438,discounts!A:A)</f>
        <v/>
      </c>
      <c r="W2435" s="36">
        <f>ADDRESS(V2438,$F$7+1,,,"discounts")</f>
        <v/>
      </c>
      <c r="X2435" s="36">
        <f>ROUND(IF(ISNA(IF($F$7=0,0,INDIRECT(W2438))),0,IF($F$7=0,0,INDIRECT(W2438))),0)</f>
        <v/>
      </c>
    </row>
    <row r="2436">
      <c r="B2436" s="86" t="n"/>
      <c r="C2436" s="22" t="n">
        <v>37583</v>
      </c>
      <c r="E2436" s="22" t="inlineStr">
        <is>
          <t>Сурзай. Трава для окуривания</t>
        </is>
      </c>
      <c r="F2436" s="105">
        <f>ROUNDUP(N2439-(N2439/100*X2439),0)</f>
        <v/>
      </c>
      <c r="H2436" s="22" t="inlineStr">
        <is>
          <t>Этношоп</t>
        </is>
      </c>
      <c r="J2436" s="75" t="inlineStr">
        <is>
          <t>2100000375837</t>
        </is>
      </c>
      <c r="K2436" s="75" t="inlineStr">
        <is>
          <t>Травы</t>
        </is>
      </c>
      <c r="L2436" s="22">
        <f>ROUND(100-(F2439/(M2439/100)),0)</f>
        <v/>
      </c>
      <c r="M2436" s="105" t="n">
        <v>814</v>
      </c>
      <c r="N2436" s="105" t="n">
        <v>709</v>
      </c>
      <c r="O2436" s="20" t="inlineStr">
        <is>
          <t>https://magic-kniga.ru/items/37583</t>
        </is>
      </c>
      <c r="Q2436" s="66" t="inlineStr">
        <is>
          <t>Мало</t>
        </is>
      </c>
      <c r="R2436" s="20" t="n">
        <v>11</v>
      </c>
      <c r="V2436" s="36">
        <f>MATCH(R2439,discounts!A:A)</f>
        <v/>
      </c>
      <c r="W2436" s="36">
        <f>ADDRESS(V2439,$F$7+1,,,"discounts")</f>
        <v/>
      </c>
      <c r="X2436" s="36">
        <f>ROUND(IF(ISNA(IF($F$7=0,0,INDIRECT(W2439))),0,IF($F$7=0,0,INDIRECT(W2439))),0)</f>
        <v/>
      </c>
    </row>
    <row r="2437">
      <c r="B2437" s="86" t="n"/>
      <c r="C2437" s="22" t="n">
        <v>37586</v>
      </c>
      <c r="E2437" s="22" t="inlineStr">
        <is>
          <t>Сурийн зай. Трава для окуривания</t>
        </is>
      </c>
      <c r="F2437" s="105">
        <f>ROUNDUP(N2440-(N2440/100*X2440),0)</f>
        <v/>
      </c>
      <c r="H2437" s="22" t="inlineStr">
        <is>
          <t>Этношоп</t>
        </is>
      </c>
      <c r="J2437" s="75" t="inlineStr">
        <is>
          <t>2100000375868</t>
        </is>
      </c>
      <c r="K2437" s="75" t="inlineStr">
        <is>
          <t>Травы</t>
        </is>
      </c>
      <c r="L2437" s="22">
        <f>ROUND(100-(F2440/(M2440/100)),0)</f>
        <v/>
      </c>
      <c r="M2437" s="105" t="n">
        <v>814</v>
      </c>
      <c r="N2437" s="105" t="n">
        <v>709</v>
      </c>
      <c r="O2437" s="20" t="inlineStr">
        <is>
          <t>https://magic-kniga.ru/items/37586</t>
        </is>
      </c>
      <c r="Q2437" s="66" t="inlineStr">
        <is>
          <t>Мало</t>
        </is>
      </c>
      <c r="R2437" s="20" t="n">
        <v>11</v>
      </c>
      <c r="V2437" s="36">
        <f>MATCH(R2440,discounts!A:A)</f>
        <v/>
      </c>
      <c r="W2437" s="36">
        <f>ADDRESS(V2440,$F$7+1,,,"discounts")</f>
        <v/>
      </c>
      <c r="X2437" s="36">
        <f>ROUND(IF(ISNA(IF($F$7=0,0,INDIRECT(W2440))),0,IF($F$7=0,0,INDIRECT(W2440))),0)</f>
        <v/>
      </c>
    </row>
    <row r="2438">
      <c r="B2438" s="86" t="n"/>
      <c r="C2438" s="22" t="n">
        <v>37594</v>
      </c>
      <c r="E2438" s="22" t="inlineStr">
        <is>
          <t>Шахмал аргал. Конусы для окуривания</t>
        </is>
      </c>
      <c r="F2438" s="105">
        <f>ROUNDUP(N2441-(N2441/100*X2441),0)</f>
        <v/>
      </c>
      <c r="H2438" s="22" t="inlineStr">
        <is>
          <t>Этношоп</t>
        </is>
      </c>
      <c r="J2438" s="75" t="inlineStr">
        <is>
          <t>2100000375943</t>
        </is>
      </c>
      <c r="K2438" s="75" t="inlineStr">
        <is>
          <t>Травы</t>
        </is>
      </c>
      <c r="L2438" s="22">
        <f>ROUND(100-(F2441/(M2441/100)),0)</f>
        <v/>
      </c>
      <c r="M2438" s="105" t="n">
        <v>814</v>
      </c>
      <c r="N2438" s="105" t="n">
        <v>709</v>
      </c>
      <c r="O2438" s="20" t="inlineStr">
        <is>
          <t>https://magic-kniga.ru/items/37594</t>
        </is>
      </c>
      <c r="Q2438" s="66" t="inlineStr">
        <is>
          <t>Мало</t>
        </is>
      </c>
      <c r="R2438" s="20" t="n">
        <v>11</v>
      </c>
      <c r="V2438" s="36">
        <f>MATCH(R2441,discounts!A:A)</f>
        <v/>
      </c>
      <c r="W2438" s="36">
        <f>ADDRESS(V2441,$F$7+1,,,"discounts")</f>
        <v/>
      </c>
      <c r="X2438" s="36">
        <f>ROUND(IF(ISNA(IF($F$7=0,0,INDIRECT(W2441))),0,IF($F$7=0,0,INDIRECT(W2441))),0)</f>
        <v/>
      </c>
    </row>
    <row r="2439">
      <c r="B2439" s="86" t="n"/>
      <c r="C2439" s="22" t="n">
        <v>37630</v>
      </c>
      <c r="E2439" s="22" t="inlineStr">
        <is>
          <t>Оюун ухааны. Палочки для окуривания</t>
        </is>
      </c>
      <c r="F2439" s="105">
        <f>ROUNDUP(N2442-(N2442/100*X2442),0)</f>
        <v/>
      </c>
      <c r="H2439" s="22" t="inlineStr">
        <is>
          <t>Этношоп</t>
        </is>
      </c>
      <c r="J2439" s="75" t="inlineStr">
        <is>
          <t>2100000376308</t>
        </is>
      </c>
      <c r="K2439" s="75" t="inlineStr">
        <is>
          <t>Травы</t>
        </is>
      </c>
      <c r="L2439" s="22">
        <f>ROUND(100-(F2442/(M2442/100)),0)</f>
        <v/>
      </c>
      <c r="M2439" s="105" t="n">
        <v>408</v>
      </c>
      <c r="N2439" s="105" t="n">
        <v>355</v>
      </c>
      <c r="O2439" s="20" t="inlineStr">
        <is>
          <t>https://magic-kniga.ru/items/37630</t>
        </is>
      </c>
      <c r="Q2439" s="66" t="inlineStr">
        <is>
          <t>Мало</t>
        </is>
      </c>
      <c r="R2439" s="20" t="n">
        <v>11</v>
      </c>
      <c r="V2439" s="36">
        <f>MATCH(R2442,discounts!A:A)</f>
        <v/>
      </c>
      <c r="W2439" s="36">
        <f>ADDRESS(V2442,$F$7+1,,,"discounts")</f>
        <v/>
      </c>
      <c r="X2439" s="36">
        <f>ROUND(IF(ISNA(IF($F$7=0,0,INDIRECT(W2442))),0,IF($F$7=0,0,INDIRECT(W2442))),0)</f>
        <v/>
      </c>
    </row>
    <row r="2440">
      <c r="B2440" s="86" t="n"/>
      <c r="C2440" s="22" t="n">
        <v>37702</v>
      </c>
      <c r="E2440" s="22" t="inlineStr">
        <is>
          <t>Долоон бурханы сан. Окуривание и подношение</t>
        </is>
      </c>
      <c r="F2440" s="105">
        <f>ROUNDUP(N2443-(N2443/100*X2443),0)</f>
        <v/>
      </c>
      <c r="H2440" s="22" t="inlineStr">
        <is>
          <t>Этношоп</t>
        </is>
      </c>
      <c r="J2440" s="75" t="inlineStr">
        <is>
          <t>2100000377022</t>
        </is>
      </c>
      <c r="K2440" s="75" t="inlineStr">
        <is>
          <t>Травы</t>
        </is>
      </c>
      <c r="L2440" s="22">
        <f>ROUND(100-(F2443/(M2443/100)),0)</f>
        <v/>
      </c>
      <c r="M2440" s="105" t="n">
        <v>400</v>
      </c>
      <c r="N2440" s="105" t="n">
        <v>348</v>
      </c>
      <c r="O2440" s="20" t="inlineStr">
        <is>
          <t>https://magic-kniga.ru/items/37702</t>
        </is>
      </c>
      <c r="Q2440" s="66" t="inlineStr">
        <is>
          <t>Мало</t>
        </is>
      </c>
      <c r="R2440" s="20" t="n">
        <v>11</v>
      </c>
      <c r="V2440" s="36">
        <f>MATCH(R2443,discounts!A:A)</f>
        <v/>
      </c>
      <c r="W2440" s="36">
        <f>ADDRESS(V2443,$F$7+1,,,"discounts")</f>
        <v/>
      </c>
      <c r="X2440" s="36">
        <f>ROUND(IF(ISNA(IF($F$7=0,0,INDIRECT(W2443))),0,IF($F$7=0,0,INDIRECT(W2443))),0)</f>
        <v/>
      </c>
    </row>
    <row r="2441">
      <c r="B2441" s="86" t="n"/>
      <c r="C2441" s="22" t="n">
        <v>37703</v>
      </c>
      <c r="E2441" s="22" t="inlineStr">
        <is>
          <t>Сарны сан. Окуривание и подношение</t>
        </is>
      </c>
      <c r="F2441" s="105">
        <f>ROUNDUP(N2444-(N2444/100*X2444),0)</f>
        <v/>
      </c>
      <c r="H2441" s="22" t="inlineStr">
        <is>
          <t>Этношоп</t>
        </is>
      </c>
      <c r="J2441" s="75" t="inlineStr">
        <is>
          <t>2100000377039</t>
        </is>
      </c>
      <c r="K2441" s="75" t="inlineStr">
        <is>
          <t>Травы</t>
        </is>
      </c>
      <c r="L2441" s="22">
        <f>ROUND(100-(F2444/(M2444/100)),0)</f>
        <v/>
      </c>
      <c r="M2441" s="105" t="n">
        <v>400</v>
      </c>
      <c r="N2441" s="105" t="n">
        <v>348</v>
      </c>
      <c r="O2441" s="20" t="inlineStr">
        <is>
          <t>https://magic-kniga.ru/items/37703</t>
        </is>
      </c>
      <c r="Q2441" s="66" t="inlineStr">
        <is>
          <t>Мало</t>
        </is>
      </c>
      <c r="R2441" s="20" t="n">
        <v>11</v>
      </c>
      <c r="V2441" s="36">
        <f>MATCH(R2444,discounts!A:A)</f>
        <v/>
      </c>
      <c r="W2441" s="36">
        <f>ADDRESS(V2444,$F$7+1,,,"discounts")</f>
        <v/>
      </c>
      <c r="X2441" s="36">
        <f>ROUND(IF(ISNA(IF($F$7=0,0,INDIRECT(W2444))),0,IF($F$7=0,0,INDIRECT(W2444))),0)</f>
        <v/>
      </c>
    </row>
    <row r="2442">
      <c r="B2442" s="86" t="n"/>
      <c r="C2442" s="22" t="n">
        <v>37709</v>
      </c>
      <c r="E2442" s="22" t="inlineStr">
        <is>
          <t>Уул овоонд. Окуривание и подношение</t>
        </is>
      </c>
      <c r="F2442" s="105">
        <f>ROUNDUP(N2445-(N2445/100*X2445),0)</f>
        <v/>
      </c>
      <c r="H2442" s="22" t="inlineStr">
        <is>
          <t>Этношоп</t>
        </is>
      </c>
      <c r="J2442" s="75" t="inlineStr">
        <is>
          <t>2100000377091</t>
        </is>
      </c>
      <c r="K2442" s="75" t="inlineStr">
        <is>
          <t>Травы</t>
        </is>
      </c>
      <c r="L2442" s="22">
        <f>ROUND(100-(F2445/(M2445/100)),0)</f>
        <v/>
      </c>
      <c r="M2442" s="105" t="n">
        <v>333</v>
      </c>
      <c r="N2442" s="105" t="n">
        <v>290</v>
      </c>
      <c r="O2442" s="20" t="inlineStr">
        <is>
          <t>https://magic-kniga.ru/items/37709</t>
        </is>
      </c>
      <c r="Q2442" s="66" t="inlineStr">
        <is>
          <t>Мало</t>
        </is>
      </c>
      <c r="R2442" s="20" t="n">
        <v>11</v>
      </c>
      <c r="V2442" s="36">
        <f>MATCH(R2445,discounts!A:A)</f>
        <v/>
      </c>
      <c r="W2442" s="36">
        <f>ADDRESS(V2445,$F$7+1,,,"discounts")</f>
        <v/>
      </c>
      <c r="X2442" s="36">
        <f>ROUND(IF(ISNA(IF($F$7=0,0,INDIRECT(W2445))),0,IF($F$7=0,0,INDIRECT(W2445))),0)</f>
        <v/>
      </c>
    </row>
    <row r="2443">
      <c r="B2443" s="86" t="n"/>
      <c r="C2443" s="22" t="n">
        <v>39259</v>
      </c>
      <c r="E2443" s="22" t="inlineStr">
        <is>
          <t>Пихта для окуривания</t>
        </is>
      </c>
      <c r="F2443" s="105">
        <f>ROUNDUP(N2446-(N2446/100*X2446),0)</f>
        <v/>
      </c>
      <c r="H2443" s="22" t="inlineStr">
        <is>
          <t>Этношоп</t>
        </is>
      </c>
      <c r="J2443" s="75" t="inlineStr">
        <is>
          <t>2100000392599</t>
        </is>
      </c>
      <c r="K2443" s="75" t="inlineStr">
        <is>
          <t>Травы</t>
        </is>
      </c>
      <c r="L2443" s="22">
        <f>ROUND(100-(F2446/(M2446/100)),0)</f>
        <v/>
      </c>
      <c r="M2443" s="105" t="n">
        <v>1252</v>
      </c>
      <c r="N2443" s="105" t="n">
        <v>1090</v>
      </c>
      <c r="O2443" s="20" t="inlineStr">
        <is>
          <t>https://magic-kniga.ru/items/39259</t>
        </is>
      </c>
      <c r="Q2443" s="66" t="inlineStr">
        <is>
          <t>Мало</t>
        </is>
      </c>
      <c r="R2443" s="20" t="n">
        <v>11</v>
      </c>
      <c r="V2443" s="36">
        <f>MATCH(R2446,discounts!A:A)</f>
        <v/>
      </c>
      <c r="W2443" s="36">
        <f>ADDRESS(V2446,$F$7+1,,,"discounts")</f>
        <v/>
      </c>
      <c r="X2443" s="36">
        <f>ROUND(IF(ISNA(IF($F$7=0,0,INDIRECT(W2446))),0,IF($F$7=0,0,INDIRECT(W2446))),0)</f>
        <v/>
      </c>
    </row>
    <row r="2444" ht="20.25" customHeight="1">
      <c r="B2444" s="87" t="inlineStr">
        <is>
          <t>Книги</t>
        </is>
      </c>
    </row>
    <row r="2445" ht="15" customHeight="1">
      <c r="B2445" s="88" t="inlineStr">
        <is>
          <t>Учебники магии</t>
        </is>
      </c>
    </row>
    <row r="2446">
      <c r="B2446" s="86" t="n"/>
      <c r="C2446" s="22" t="n">
        <v>48300</v>
      </c>
      <c r="D2446" s="22" t="inlineStr">
        <is>
          <t>Мериэль</t>
        </is>
      </c>
      <c r="E2446" s="22" t="inlineStr">
        <is>
          <t>Русское чернокнижие. Часть III. Лесная тропа</t>
        </is>
      </c>
      <c r="F2446" s="105">
        <f>ROUNDUP(N2449-(N2449/100*X2449),0)</f>
        <v/>
      </c>
      <c r="H2446" s="22" t="inlineStr">
        <is>
          <t>Magic-Kniga</t>
        </is>
      </c>
      <c r="I2446" s="22" t="n">
        <v>2023</v>
      </c>
      <c r="J2446" s="75" t="inlineStr">
        <is>
          <t>9785604930625</t>
        </is>
      </c>
      <c r="K2446" s="75" t="inlineStr">
        <is>
          <t>Книги</t>
        </is>
      </c>
      <c r="L2446" s="22">
        <f>ROUND(100-(F2449/(M2449/100)),0)</f>
        <v/>
      </c>
      <c r="M2446" s="105" t="n">
        <v>1440</v>
      </c>
      <c r="N2446" s="105" t="n">
        <v>1253</v>
      </c>
      <c r="O2446" s="20" t="inlineStr">
        <is>
          <t>https://magic-kniga.ru/items/48300</t>
        </is>
      </c>
      <c r="P2446" s="22" t="n">
        <v>502</v>
      </c>
      <c r="Q2446" s="66" t="inlineStr">
        <is>
          <t>Много</t>
        </is>
      </c>
      <c r="R2446" s="20" t="n">
        <v>1</v>
      </c>
      <c r="S2446" s="22" t="n">
        <v>18</v>
      </c>
      <c r="V2446" s="36">
        <f>MATCH(R2449,discounts!A:A)</f>
        <v/>
      </c>
      <c r="W2446" s="36">
        <f>ADDRESS(V2449,$F$7+1,,,"discounts")</f>
        <v/>
      </c>
      <c r="X2446" s="36">
        <f>ROUND(IF(ISNA(IF($F$7=0,0,INDIRECT(W2449))),0,IF($F$7=0,0,INDIRECT(W2449))),0)</f>
        <v/>
      </c>
    </row>
    <row r="2447">
      <c r="B2447" s="86" t="n"/>
      <c r="C2447" s="22" t="n">
        <v>49001</v>
      </c>
      <c r="D2447" s="22" t="inlineStr">
        <is>
          <t>Бенгальский Иван</t>
        </is>
      </c>
      <c r="E2447" s="22" t="inlineStr">
        <is>
          <t>Гримуар Телец Оловянный Grimoire Vitulum Stannum Том 1</t>
        </is>
      </c>
      <c r="F2447" s="105">
        <f>ROUNDUP(N2450-(N2450/100*X2450),0)</f>
        <v/>
      </c>
      <c r="H2447" s="22" t="inlineStr">
        <is>
          <t>Magic-Kniga</t>
        </is>
      </c>
      <c r="I2447" s="22" t="n">
        <v>2022</v>
      </c>
      <c r="J2447" s="75" t="inlineStr">
        <is>
          <t>9785604876831</t>
        </is>
      </c>
      <c r="K2447" s="75" t="inlineStr">
        <is>
          <t>Книги</t>
        </is>
      </c>
      <c r="L2447" s="22">
        <f>ROUND(100-(F2450/(M2450/100)),0)</f>
        <v/>
      </c>
      <c r="M2447" s="105" t="n">
        <v>709</v>
      </c>
      <c r="N2447" s="105" t="n">
        <v>617</v>
      </c>
      <c r="O2447" s="20" t="inlineStr">
        <is>
          <t>https://magic-kniga.ru/items/49001</t>
        </is>
      </c>
      <c r="P2447" s="22" t="n">
        <v>362</v>
      </c>
      <c r="Q2447" s="66" t="inlineStr">
        <is>
          <t>Больше 50</t>
        </is>
      </c>
      <c r="R2447" s="20" t="n">
        <v>1</v>
      </c>
      <c r="S2447" s="22" t="n">
        <v>16</v>
      </c>
      <c r="V2447" s="36">
        <f>MATCH(R2450,discounts!A:A)</f>
        <v/>
      </c>
      <c r="W2447" s="36">
        <f>ADDRESS(V2450,$F$7+1,,,"discounts")</f>
        <v/>
      </c>
      <c r="X2447" s="36">
        <f>ROUND(IF(ISNA(IF($F$7=0,0,INDIRECT(W2450))),0,IF($F$7=0,0,INDIRECT(W2450))),0)</f>
        <v/>
      </c>
    </row>
    <row r="2448">
      <c r="B2448" s="86" t="n"/>
      <c r="C2448" s="22" t="n">
        <v>49002</v>
      </c>
      <c r="D2448" s="22" t="inlineStr">
        <is>
          <t>Бенгальский Иван</t>
        </is>
      </c>
      <c r="E2448" s="22" t="inlineStr">
        <is>
          <t>Гримуар Телец Стеклянный Grimoire Vitulum Vitrum Том 2</t>
        </is>
      </c>
      <c r="F2448" s="105">
        <f>ROUNDUP(N2451-(N2451/100*X2451),0)</f>
        <v/>
      </c>
      <c r="H2448" s="22" t="inlineStr">
        <is>
          <t>Magic-Kniga</t>
        </is>
      </c>
      <c r="I2448" s="22" t="n">
        <v>2022</v>
      </c>
      <c r="J2448" s="75" t="inlineStr">
        <is>
          <t>9785604876862</t>
        </is>
      </c>
      <c r="K2448" s="75" t="inlineStr">
        <is>
          <t>Книги</t>
        </is>
      </c>
      <c r="L2448" s="22">
        <f>ROUND(100-(F2451/(M2451/100)),0)</f>
        <v/>
      </c>
      <c r="M2448" s="105" t="n">
        <v>918</v>
      </c>
      <c r="N2448" s="105" t="n">
        <v>799</v>
      </c>
      <c r="O2448" s="20" t="inlineStr">
        <is>
          <t>https://magic-kniga.ru/items/49002</t>
        </is>
      </c>
      <c r="P2448" s="22" t="n">
        <v>270</v>
      </c>
      <c r="Q2448" s="66" t="inlineStr">
        <is>
          <t>Мало</t>
        </is>
      </c>
      <c r="R2448" s="20" t="n">
        <v>1</v>
      </c>
      <c r="S2448" s="22" t="n">
        <v>16</v>
      </c>
      <c r="V2448" s="36">
        <f>MATCH(R2451,discounts!A:A)</f>
        <v/>
      </c>
      <c r="W2448" s="36">
        <f>ADDRESS(V2451,$F$7+1,,,"discounts")</f>
        <v/>
      </c>
      <c r="X2448" s="36">
        <f>ROUND(IF(ISNA(IF($F$7=0,0,INDIRECT(W2451))),0,IF($F$7=0,0,INDIRECT(W2451))),0)</f>
        <v/>
      </c>
    </row>
    <row r="2449">
      <c r="B2449" s="86" t="n"/>
      <c r="C2449" s="22" t="n">
        <v>49003</v>
      </c>
      <c r="D2449" s="22" t="inlineStr">
        <is>
          <t>Бенгальский Иван</t>
        </is>
      </c>
      <c r="E2449" s="22" t="inlineStr">
        <is>
          <t>Гримуар Телец Фарфоровый Grimoire Vitulum Fictilem Том 3</t>
        </is>
      </c>
      <c r="F2449" s="105">
        <f>ROUNDUP(N2452-(N2452/100*X2452),0)</f>
        <v/>
      </c>
      <c r="H2449" s="22" t="inlineStr">
        <is>
          <t>Magic-Kniga</t>
        </is>
      </c>
      <c r="I2449" s="22" t="n">
        <v>2023</v>
      </c>
      <c r="J2449" s="75" t="inlineStr">
        <is>
          <t>9785604876893</t>
        </is>
      </c>
      <c r="K2449" s="75" t="inlineStr">
        <is>
          <t>Книги</t>
        </is>
      </c>
      <c r="L2449" s="22">
        <f>ROUND(100-(F2452/(M2452/100)),0)</f>
        <v/>
      </c>
      <c r="M2449" s="105" t="n">
        <v>830</v>
      </c>
      <c r="N2449" s="105" t="n">
        <v>723</v>
      </c>
      <c r="O2449" s="20" t="inlineStr">
        <is>
          <t>https://magic-kniga.ru/items/49003</t>
        </is>
      </c>
      <c r="P2449" s="22" t="n">
        <v>268</v>
      </c>
      <c r="Q2449" s="66" t="inlineStr">
        <is>
          <t>Больше 50</t>
        </is>
      </c>
      <c r="R2449" s="20" t="n">
        <v>1</v>
      </c>
      <c r="S2449" s="22" t="n">
        <v>16</v>
      </c>
      <c r="V2449" s="36">
        <f>MATCH(R2452,discounts!A:A)</f>
        <v/>
      </c>
      <c r="W2449" s="36">
        <f>ADDRESS(V2452,$F$7+1,,,"discounts")</f>
        <v/>
      </c>
      <c r="X2449" s="36">
        <f>ROUND(IF(ISNA(IF($F$7=0,0,INDIRECT(W2452))),0,IF($F$7=0,0,INDIRECT(W2452))),0)</f>
        <v/>
      </c>
    </row>
    <row r="2450">
      <c r="B2450" s="86" t="n"/>
      <c r="C2450" s="22" t="n">
        <v>53222</v>
      </c>
      <c r="D2450" s="22" t="inlineStr">
        <is>
          <t>Эстрин Анатолий</t>
        </is>
      </c>
      <c r="E2450" s="22" t="inlineStr">
        <is>
          <t>Учебник по чжурчжэньским рунескриптам</t>
        </is>
      </c>
      <c r="F2450" s="105">
        <f>ROUNDUP(N2453-(N2453/100*X2453),0)</f>
        <v/>
      </c>
      <c r="H2450" s="22" t="inlineStr">
        <is>
          <t>Magic-Kniga</t>
        </is>
      </c>
      <c r="I2450" s="22" t="n">
        <v>2023</v>
      </c>
      <c r="J2450" s="75" t="inlineStr">
        <is>
          <t>9785605088561</t>
        </is>
      </c>
      <c r="K2450" s="75" t="inlineStr">
        <is>
          <t>Книги</t>
        </is>
      </c>
      <c r="L2450" s="22">
        <f>ROUND(100-(F2453/(M2453/100)),0)</f>
        <v/>
      </c>
      <c r="M2450" s="105" t="n">
        <v>471</v>
      </c>
      <c r="N2450" s="105" t="n">
        <v>410</v>
      </c>
      <c r="O2450" s="20" t="inlineStr">
        <is>
          <t>https://magic-kniga.ru/items/53222</t>
        </is>
      </c>
      <c r="P2450" s="22" t="n">
        <v>272</v>
      </c>
      <c r="Q2450" s="66" t="inlineStr">
        <is>
          <t>Мало</t>
        </is>
      </c>
      <c r="R2450" s="20" t="n">
        <v>1</v>
      </c>
      <c r="S2450" s="22" t="n">
        <v>16</v>
      </c>
      <c r="V2450" s="36">
        <f>MATCH(R2453,discounts!A:A)</f>
        <v/>
      </c>
      <c r="W2450" s="36">
        <f>ADDRESS(V2453,$F$7+1,,,"discounts")</f>
        <v/>
      </c>
      <c r="X2450" s="36">
        <f>ROUND(IF(ISNA(IF($F$7=0,0,INDIRECT(W2453))),0,IF($F$7=0,0,INDIRECT(W2453))),0)</f>
        <v/>
      </c>
    </row>
    <row r="2451">
      <c r="B2451" s="86" t="n"/>
      <c r="C2451" s="22" t="n">
        <v>45428</v>
      </c>
      <c r="D2451" s="22" t="inlineStr">
        <is>
          <t>Мелани Маркис</t>
        </is>
      </c>
      <c r="E2451" s="22" t="inlineStr">
        <is>
          <t>Маленькая книга лунных заклинаний</t>
        </is>
      </c>
      <c r="F2451" s="105">
        <f>ROUNDUP(N2454-(N2454/100*X2454),0)</f>
        <v/>
      </c>
      <c r="H2451" s="22" t="inlineStr">
        <is>
          <t>Весь</t>
        </is>
      </c>
      <c r="I2451" s="22" t="n">
        <v>2021</v>
      </c>
      <c r="J2451" s="75" t="inlineStr">
        <is>
          <t>9785957338109</t>
        </is>
      </c>
      <c r="K2451" s="75" t="inlineStr">
        <is>
          <t>Книги</t>
        </is>
      </c>
      <c r="L2451" s="22">
        <f>ROUND(100-(F2454/(M2454/100)),0)</f>
        <v/>
      </c>
      <c r="M2451" s="105" t="n">
        <v>840</v>
      </c>
      <c r="N2451" s="105" t="n">
        <v>731</v>
      </c>
      <c r="O2451" s="20" t="inlineStr">
        <is>
          <t>https://magic-kniga.ru/items/45428</t>
        </is>
      </c>
      <c r="Q2451" s="66" t="inlineStr">
        <is>
          <t>Мало</t>
        </is>
      </c>
      <c r="R2451" s="20" t="n">
        <v>3</v>
      </c>
      <c r="S2451" s="22" t="n">
        <v>16</v>
      </c>
      <c r="V2451" s="36">
        <f>MATCH(R2454,discounts!A:A)</f>
        <v/>
      </c>
      <c r="W2451" s="36">
        <f>ADDRESS(V2454,$F$7+1,,,"discounts")</f>
        <v/>
      </c>
      <c r="X2451" s="36">
        <f>ROUND(IF(ISNA(IF($F$7=0,0,INDIRECT(W2454))),0,IF($F$7=0,0,INDIRECT(W2454))),0)</f>
        <v/>
      </c>
    </row>
    <row r="2452">
      <c r="B2452" s="86" t="n"/>
      <c r="C2452" s="22" t="n">
        <v>45482</v>
      </c>
      <c r="D2452" s="22" t="inlineStr">
        <is>
          <t>Драган Андрей</t>
        </is>
      </c>
      <c r="E2452" s="22" t="inlineStr">
        <is>
          <t>Ремесло Некроманта</t>
        </is>
      </c>
      <c r="F2452" s="105">
        <f>ROUNDUP(N2455-(N2455/100*X2455),0)</f>
        <v/>
      </c>
      <c r="H2452" s="22" t="inlineStr">
        <is>
          <t>Велигор</t>
        </is>
      </c>
      <c r="I2452" s="22" t="n">
        <v>2021</v>
      </c>
      <c r="J2452" s="75" t="inlineStr">
        <is>
          <t>9785888759899</t>
        </is>
      </c>
      <c r="K2452" s="75" t="inlineStr">
        <is>
          <t>Книги</t>
        </is>
      </c>
      <c r="L2452" s="22">
        <f>ROUND(100-(F2455/(M2455/100)),0)</f>
        <v/>
      </c>
      <c r="M2452" s="105" t="n">
        <v>5369</v>
      </c>
      <c r="N2452" s="105" t="n">
        <v>4672</v>
      </c>
      <c r="O2452" s="20" t="inlineStr">
        <is>
          <t>https://magic-kniga.ru/items/45482</t>
        </is>
      </c>
      <c r="Q2452" s="66" t="inlineStr">
        <is>
          <t>Мало</t>
        </is>
      </c>
      <c r="R2452" s="20" t="n">
        <v>10</v>
      </c>
      <c r="S2452" s="22" t="n">
        <v>18</v>
      </c>
      <c r="V2452" s="36">
        <f>MATCH(R2455,discounts!A:A)</f>
        <v/>
      </c>
      <c r="W2452" s="36">
        <f>ADDRESS(V2455,$F$7+1,,,"discounts")</f>
        <v/>
      </c>
      <c r="X2452" s="36">
        <f>ROUND(IF(ISNA(IF($F$7=0,0,INDIRECT(W2455))),0,IF($F$7=0,0,INDIRECT(W2455))),0)</f>
        <v/>
      </c>
    </row>
    <row r="2453">
      <c r="B2453" s="86" t="n"/>
      <c r="C2453" s="22" t="n">
        <v>45484</v>
      </c>
      <c r="D2453" s="22" t="inlineStr">
        <is>
          <t>Черновед</t>
        </is>
      </c>
      <c r="E2453" s="22" t="inlineStr">
        <is>
          <t>Белая магия иль сокровищница тайных наук и чудесных действий природы. Книга 7</t>
        </is>
      </c>
      <c r="F2453" s="105">
        <f>ROUNDUP(N2456-(N2456/100*X2456),0)</f>
        <v/>
      </c>
      <c r="H2453" s="22" t="inlineStr">
        <is>
          <t>Велигор</t>
        </is>
      </c>
      <c r="I2453" s="22" t="n">
        <v>2021</v>
      </c>
      <c r="J2453" s="75" t="inlineStr">
        <is>
          <t>9785888759868</t>
        </is>
      </c>
      <c r="K2453" s="75" t="inlineStr">
        <is>
          <t>Книги</t>
        </is>
      </c>
      <c r="L2453" s="22">
        <f>ROUND(100-(F2456/(M2456/100)),0)</f>
        <v/>
      </c>
      <c r="M2453" s="105" t="n">
        <v>5369</v>
      </c>
      <c r="N2453" s="105" t="n">
        <v>4672</v>
      </c>
      <c r="O2453" s="20" t="inlineStr">
        <is>
          <t>https://magic-kniga.ru/items/45484</t>
        </is>
      </c>
      <c r="Q2453" s="66" t="inlineStr">
        <is>
          <t>Мало</t>
        </is>
      </c>
      <c r="R2453" s="20" t="n">
        <v>10</v>
      </c>
      <c r="V2453" s="36">
        <f>MATCH(R2456,discounts!A:A)</f>
        <v/>
      </c>
      <c r="W2453" s="36">
        <f>ADDRESS(V2456,$F$7+1,,,"discounts")</f>
        <v/>
      </c>
      <c r="X2453" s="36">
        <f>ROUND(IF(ISNA(IF($F$7=0,0,INDIRECT(W2456))),0,IF($F$7=0,0,INDIRECT(W2456))),0)</f>
        <v/>
      </c>
    </row>
    <row r="2454">
      <c r="B2454" s="86" t="n"/>
      <c r="C2454" s="22" t="n">
        <v>45485</v>
      </c>
      <c r="D2454" s="22" t="inlineStr">
        <is>
          <t>Черновед</t>
        </is>
      </c>
      <c r="E2454" s="22" t="inlineStr">
        <is>
          <t>Белая магия иль сокровищница тайных наук и чудесных действий природы. Книга 8</t>
        </is>
      </c>
      <c r="F2454" s="105">
        <f>ROUNDUP(N2457-(N2457/100*X2457),0)</f>
        <v/>
      </c>
      <c r="H2454" s="22" t="inlineStr">
        <is>
          <t>Велигор</t>
        </is>
      </c>
      <c r="I2454" s="22" t="n">
        <v>2021</v>
      </c>
      <c r="J2454" s="75" t="inlineStr">
        <is>
          <t>9785888759875</t>
        </is>
      </c>
      <c r="K2454" s="75" t="inlineStr">
        <is>
          <t>Книги</t>
        </is>
      </c>
      <c r="L2454" s="22">
        <f>ROUND(100-(F2457/(M2457/100)),0)</f>
        <v/>
      </c>
      <c r="M2454" s="105" t="n">
        <v>5369</v>
      </c>
      <c r="N2454" s="105" t="n">
        <v>4672</v>
      </c>
      <c r="O2454" s="20" t="inlineStr">
        <is>
          <t>https://magic-kniga.ru/items/45485</t>
        </is>
      </c>
      <c r="Q2454" s="66" t="inlineStr">
        <is>
          <t>Мало</t>
        </is>
      </c>
      <c r="R2454" s="20" t="n">
        <v>10</v>
      </c>
      <c r="V2454" s="36">
        <f>MATCH(R2457,discounts!A:A)</f>
        <v/>
      </c>
      <c r="W2454" s="36">
        <f>ADDRESS(V2457,$F$7+1,,,"discounts")</f>
        <v/>
      </c>
      <c r="X2454" s="36">
        <f>ROUND(IF(ISNA(IF($F$7=0,0,INDIRECT(W2457))),0,IF($F$7=0,0,INDIRECT(W2457))),0)</f>
        <v/>
      </c>
    </row>
    <row r="2455">
      <c r="B2455" s="86" t="n"/>
      <c r="C2455" s="22" t="n">
        <v>45495</v>
      </c>
      <c r="D2455" s="22" t="inlineStr">
        <is>
          <t>Керро Мэрилин</t>
        </is>
      </c>
      <c r="E2455" s="22" t="inlineStr">
        <is>
          <t>Возрождение</t>
        </is>
      </c>
      <c r="F2455" s="105">
        <f>ROUNDUP(N2458-(N2458/100*X2458),0)</f>
        <v/>
      </c>
      <c r="H2455" s="22" t="inlineStr">
        <is>
          <t>Весь</t>
        </is>
      </c>
      <c r="I2455" s="22" t="n">
        <v>2021</v>
      </c>
      <c r="J2455" s="75" t="inlineStr">
        <is>
          <t>9785957333777</t>
        </is>
      </c>
      <c r="K2455" s="75" t="inlineStr">
        <is>
          <t>Книги</t>
        </is>
      </c>
      <c r="L2455" s="22">
        <f>ROUND(100-(F2458/(M2458/100)),0)</f>
        <v/>
      </c>
      <c r="M2455" s="105" t="n">
        <v>3822</v>
      </c>
      <c r="N2455" s="105" t="n">
        <v>3326</v>
      </c>
      <c r="O2455" s="20" t="inlineStr">
        <is>
          <t>https://magic-kniga.ru/items/45495</t>
        </is>
      </c>
      <c r="Q2455" s="66" t="inlineStr">
        <is>
          <t>Мало</t>
        </is>
      </c>
      <c r="R2455" s="20" t="n">
        <v>2</v>
      </c>
      <c r="S2455" s="22" t="n">
        <v>16</v>
      </c>
      <c r="V2455" s="36">
        <f>MATCH(R2458,discounts!A:A)</f>
        <v/>
      </c>
      <c r="W2455" s="36">
        <f>ADDRESS(V2458,$F$7+1,,,"discounts")</f>
        <v/>
      </c>
      <c r="X2455" s="36">
        <f>ROUND(IF(ISNA(IF($F$7=0,0,INDIRECT(W2458))),0,IF($F$7=0,0,INDIRECT(W2458))),0)</f>
        <v/>
      </c>
    </row>
    <row r="2456">
      <c r="B2456" s="86" t="n"/>
      <c r="C2456" s="22" t="n">
        <v>45499</v>
      </c>
      <c r="D2456" s="22" t="inlineStr">
        <is>
          <t>Закрофф Темпест Лаура</t>
        </is>
      </c>
      <c r="E2456" s="22" t="inlineStr">
        <is>
          <t>Анатомия ведьмы. Карта магического тела</t>
        </is>
      </c>
      <c r="F2456" s="105">
        <f>ROUNDUP(N2459-(N2459/100*X2459),0)</f>
        <v/>
      </c>
      <c r="H2456" s="22" t="inlineStr">
        <is>
          <t>Весь</t>
        </is>
      </c>
      <c r="I2456" s="22" t="n">
        <v>2021</v>
      </c>
      <c r="J2456" s="75" t="inlineStr">
        <is>
          <t>9785957338406</t>
        </is>
      </c>
      <c r="K2456" s="75" t="inlineStr">
        <is>
          <t>Книги</t>
        </is>
      </c>
      <c r="L2456" s="22">
        <f>ROUND(100-(F2459/(M2459/100)),0)</f>
        <v/>
      </c>
      <c r="M2456" s="105" t="n">
        <v>3822</v>
      </c>
      <c r="N2456" s="105" t="n">
        <v>3326</v>
      </c>
      <c r="O2456" s="20" t="inlineStr">
        <is>
          <t>https://magic-kniga.ru/items/45499</t>
        </is>
      </c>
      <c r="Q2456" s="66" t="inlineStr">
        <is>
          <t>Мало</t>
        </is>
      </c>
      <c r="R2456" s="20" t="n">
        <v>2</v>
      </c>
      <c r="S2456" s="22" t="n">
        <v>16</v>
      </c>
      <c r="V2456" s="36">
        <f>MATCH(R2459,discounts!A:A)</f>
        <v/>
      </c>
      <c r="W2456" s="36">
        <f>ADDRESS(V2459,$F$7+1,,,"discounts")</f>
        <v/>
      </c>
      <c r="X2456" s="36">
        <f>ROUND(IF(ISNA(IF($F$7=0,0,INDIRECT(W2459))),0,IF($F$7=0,0,INDIRECT(W2459))),0)</f>
        <v/>
      </c>
    </row>
    <row r="2457">
      <c r="B2457" s="86" t="n"/>
      <c r="C2457" s="22" t="n">
        <v>45503</v>
      </c>
      <c r="D2457" s="22" t="inlineStr">
        <is>
          <t>Винсент Хиггинботэм</t>
        </is>
      </c>
      <c r="E2457" s="22" t="inlineStr">
        <is>
          <t>Как ведьмовство спасло мою жизнь: практические советы по трансформационной магии</t>
        </is>
      </c>
      <c r="F2457" s="105">
        <f>ROUNDUP(N2460-(N2460/100*X2460),0)</f>
        <v/>
      </c>
      <c r="H2457" s="22" t="inlineStr">
        <is>
          <t>Весь</t>
        </is>
      </c>
      <c r="I2457" s="22" t="n">
        <v>2021</v>
      </c>
      <c r="J2457" s="75" t="inlineStr">
        <is>
          <t>9785957338475</t>
        </is>
      </c>
      <c r="K2457" s="75" t="inlineStr">
        <is>
          <t>Книги</t>
        </is>
      </c>
      <c r="L2457" s="22">
        <f>ROUND(100-(F2460/(M2460/100)),0)</f>
        <v/>
      </c>
      <c r="M2457" s="105" t="n">
        <v>637</v>
      </c>
      <c r="N2457" s="105" t="n">
        <v>555</v>
      </c>
      <c r="O2457" s="20" t="inlineStr">
        <is>
          <t>https://magic-kniga.ru/items/45503</t>
        </is>
      </c>
      <c r="Q2457" s="66" t="inlineStr">
        <is>
          <t>Мало</t>
        </is>
      </c>
      <c r="R2457" s="20" t="n">
        <v>2</v>
      </c>
      <c r="S2457" s="22" t="n">
        <v>18</v>
      </c>
      <c r="V2457" s="36">
        <f>MATCH(R2460,discounts!A:A)</f>
        <v/>
      </c>
      <c r="W2457" s="36">
        <f>ADDRESS(V2460,$F$7+1,,,"discounts")</f>
        <v/>
      </c>
      <c r="X2457" s="36">
        <f>ROUND(IF(ISNA(IF($F$7=0,0,INDIRECT(W2460))),0,IF($F$7=0,0,INDIRECT(W2460))),0)</f>
        <v/>
      </c>
    </row>
    <row r="2458">
      <c r="B2458" s="86" t="n"/>
      <c r="C2458" s="22" t="n">
        <v>45513</v>
      </c>
      <c r="D2458" s="22" t="inlineStr">
        <is>
          <t>Джессика Мари Баумгартнер</t>
        </is>
      </c>
      <c r="E2458" s="22" t="inlineStr">
        <is>
          <t>Магия природы: медитации и ритуалы, чтобы обрести свой внутренний голос</t>
        </is>
      </c>
      <c r="F2458" s="105">
        <f>ROUNDUP(N2461-(N2461/100*X2461),0)</f>
        <v/>
      </c>
      <c r="H2458" s="22" t="inlineStr">
        <is>
          <t>Весь</t>
        </is>
      </c>
      <c r="I2458" s="22" t="n">
        <v>2021</v>
      </c>
      <c r="J2458" s="75" t="inlineStr">
        <is>
          <t>9785957338536</t>
        </is>
      </c>
      <c r="K2458" s="75" t="inlineStr">
        <is>
          <t>Книги</t>
        </is>
      </c>
      <c r="L2458" s="22">
        <f>ROUND(100-(F2461/(M2461/100)),0)</f>
        <v/>
      </c>
      <c r="M2458" s="105" t="n">
        <v>637</v>
      </c>
      <c r="N2458" s="105" t="n">
        <v>555</v>
      </c>
      <c r="O2458" s="20" t="inlineStr">
        <is>
          <t>https://magic-kniga.ru/items/45513</t>
        </is>
      </c>
      <c r="Q2458" s="66" t="inlineStr">
        <is>
          <t>Мало</t>
        </is>
      </c>
      <c r="R2458" s="20" t="n">
        <v>2</v>
      </c>
      <c r="S2458" s="22" t="n">
        <v>16</v>
      </c>
      <c r="V2458" s="36">
        <f>MATCH(R2461,discounts!A:A)</f>
        <v/>
      </c>
      <c r="W2458" s="36">
        <f>ADDRESS(V2461,$F$7+1,,,"discounts")</f>
        <v/>
      </c>
      <c r="X2458" s="36">
        <f>ROUND(IF(ISNA(IF($F$7=0,0,INDIRECT(W2461))),0,IF($F$7=0,0,INDIRECT(W2461))),0)</f>
        <v/>
      </c>
    </row>
    <row r="2459">
      <c r="B2459" s="86" t="n"/>
      <c r="C2459" s="22" t="n">
        <v>45869</v>
      </c>
      <c r="D2459" s="22" t="inlineStr">
        <is>
          <t>Моура Энн</t>
        </is>
      </c>
      <c r="E2459" s="22" t="inlineStr">
        <is>
          <t>Природная магия. Часть II. Баланс Света и Тьмы</t>
        </is>
      </c>
      <c r="F2459" s="105">
        <f>ROUNDUP(N2462-(N2462/100*X2462),0)</f>
        <v/>
      </c>
      <c r="H2459" s="22" t="inlineStr">
        <is>
          <t>Весь</t>
        </is>
      </c>
      <c r="I2459" s="22" t="n">
        <v>2022</v>
      </c>
      <c r="J2459" s="75" t="inlineStr">
        <is>
          <t>9785957339052</t>
        </is>
      </c>
      <c r="K2459" s="75" t="inlineStr">
        <is>
          <t>Книги</t>
        </is>
      </c>
      <c r="L2459" s="22">
        <f>ROUND(100-(F2462/(M2462/100)),0)</f>
        <v/>
      </c>
      <c r="M2459" s="105" t="n">
        <v>1195</v>
      </c>
      <c r="N2459" s="105" t="n">
        <v>1040</v>
      </c>
      <c r="O2459" s="20" t="inlineStr">
        <is>
          <t>https://magic-kniga.ru/items/45869</t>
        </is>
      </c>
      <c r="Q2459" s="66" t="inlineStr">
        <is>
          <t>Мало</t>
        </is>
      </c>
      <c r="R2459" s="20" t="n">
        <v>2</v>
      </c>
      <c r="S2459" s="22" t="n">
        <v>16</v>
      </c>
      <c r="V2459" s="36">
        <f>MATCH(R2462,discounts!A:A)</f>
        <v/>
      </c>
      <c r="W2459" s="36">
        <f>ADDRESS(V2462,$F$7+1,,,"discounts")</f>
        <v/>
      </c>
      <c r="X2459" s="36">
        <f>ROUND(IF(ISNA(IF($F$7=0,0,INDIRECT(W2462))),0,IF($F$7=0,0,INDIRECT(W2462))),0)</f>
        <v/>
      </c>
    </row>
    <row r="2460">
      <c r="B2460" s="86" t="n"/>
      <c r="C2460" s="22" t="n">
        <v>47000</v>
      </c>
      <c r="D2460" s="22" t="inlineStr">
        <is>
          <t>Колдовской Ларь</t>
        </is>
      </c>
      <c r="E2460" s="22" t="inlineStr">
        <is>
          <t>Гримуар магической методологии</t>
        </is>
      </c>
      <c r="F2460" s="105">
        <f>ROUNDUP(N2463-(N2463/100*X2463),0)</f>
        <v/>
      </c>
      <c r="H2460" s="22" t="inlineStr">
        <is>
          <t>Magic-Kniga</t>
        </is>
      </c>
      <c r="I2460" s="22" t="n">
        <v>2023</v>
      </c>
      <c r="J2460" s="75" t="inlineStr">
        <is>
          <t>9785605088615</t>
        </is>
      </c>
      <c r="K2460" s="75" t="inlineStr">
        <is>
          <t>Книги</t>
        </is>
      </c>
      <c r="L2460" s="22">
        <f>ROUND(100-(F2463/(M2463/100)),0)</f>
        <v/>
      </c>
      <c r="M2460" s="105" t="n">
        <v>1700</v>
      </c>
      <c r="N2460" s="105" t="n">
        <v>1479</v>
      </c>
      <c r="O2460" s="20" t="inlineStr">
        <is>
          <t>https://magic-kniga.ru/items/47000</t>
        </is>
      </c>
      <c r="P2460" s="22" t="n">
        <v>390</v>
      </c>
      <c r="Q2460" s="66" t="inlineStr">
        <is>
          <t>Больше 10</t>
        </is>
      </c>
      <c r="R2460" s="20" t="n">
        <v>1</v>
      </c>
      <c r="S2460" s="22" t="n">
        <v>18</v>
      </c>
      <c r="V2460" s="36">
        <f>MATCH(R2463,discounts!A:A)</f>
        <v/>
      </c>
      <c r="W2460" s="36">
        <f>ADDRESS(V2463,$F$7+1,,,"discounts")</f>
        <v/>
      </c>
      <c r="X2460" s="36">
        <f>ROUND(IF(ISNA(IF($F$7=0,0,INDIRECT(W2463))),0,IF($F$7=0,0,INDIRECT(W2463))),0)</f>
        <v/>
      </c>
    </row>
    <row r="2461">
      <c r="B2461" s="86" t="n"/>
      <c r="C2461" s="22" t="n">
        <v>44210</v>
      </c>
      <c r="D2461" s="22" t="inlineStr">
        <is>
          <t>Негус Д.</t>
        </is>
      </c>
      <c r="E2461" s="22" t="inlineStr">
        <is>
          <t>Астро-алхимия. Руководство по транзитам</t>
        </is>
      </c>
      <c r="F2461" s="105">
        <f>ROUNDUP(N2464-(N2464/100*X2464),0)</f>
        <v/>
      </c>
      <c r="H2461" s="22" t="inlineStr">
        <is>
          <t>Велигор</t>
        </is>
      </c>
      <c r="I2461" s="22" t="n">
        <v>2021</v>
      </c>
      <c r="J2461" s="75" t="inlineStr">
        <is>
          <t>9785888759257</t>
        </is>
      </c>
      <c r="K2461" s="75" t="inlineStr">
        <is>
          <t>Книги</t>
        </is>
      </c>
      <c r="L2461" s="22">
        <f>ROUND(100-(F2464/(M2464/100)),0)</f>
        <v/>
      </c>
      <c r="M2461" s="105" t="n">
        <v>801</v>
      </c>
      <c r="N2461" s="105" t="n">
        <v>697</v>
      </c>
      <c r="O2461" s="20" t="inlineStr">
        <is>
          <t>https://magic-kniga.ru/items/44210</t>
        </is>
      </c>
      <c r="Q2461" s="66" t="inlineStr">
        <is>
          <t>Мало</t>
        </is>
      </c>
      <c r="R2461" s="20" t="n">
        <v>10</v>
      </c>
      <c r="V2461" s="36">
        <f>MATCH(R2464,discounts!A:A)</f>
        <v/>
      </c>
      <c r="W2461" s="36">
        <f>ADDRESS(V2464,$F$7+1,,,"discounts")</f>
        <v/>
      </c>
      <c r="X2461" s="36">
        <f>ROUND(IF(ISNA(IF($F$7=0,0,INDIRECT(W2464))),0,IF($F$7=0,0,INDIRECT(W2464))),0)</f>
        <v/>
      </c>
    </row>
    <row r="2462">
      <c r="B2462" s="86" t="n"/>
      <c r="C2462" s="22" t="n">
        <v>44934</v>
      </c>
      <c r="D2462" s="22" t="inlineStr">
        <is>
          <t>Диана Райхель</t>
        </is>
      </c>
      <c r="E2462" s="22" t="inlineStr">
        <is>
          <t>Городская магия: руководство для ведьмы, живущей в большом городе</t>
        </is>
      </c>
      <c r="F2462" s="105">
        <f>ROUNDUP(N2465-(N2465/100*X2465),0)</f>
        <v/>
      </c>
      <c r="H2462" s="22" t="inlineStr">
        <is>
          <t>Весь</t>
        </is>
      </c>
      <c r="I2462" s="22" t="n">
        <v>2020</v>
      </c>
      <c r="J2462" s="75" t="inlineStr">
        <is>
          <t>9785957336655</t>
        </is>
      </c>
      <c r="K2462" s="75" t="inlineStr">
        <is>
          <t>Книги</t>
        </is>
      </c>
      <c r="L2462" s="22">
        <f>ROUND(100-(F2465/(M2465/100)),0)</f>
        <v/>
      </c>
      <c r="M2462" s="105" t="n">
        <v>552</v>
      </c>
      <c r="N2462" s="105" t="n">
        <v>481</v>
      </c>
      <c r="O2462" s="20" t="inlineStr">
        <is>
          <t>https://magic-kniga.ru/items/44934</t>
        </is>
      </c>
      <c r="Q2462" s="66" t="inlineStr">
        <is>
          <t>Мало</t>
        </is>
      </c>
      <c r="R2462" s="20" t="n">
        <v>3</v>
      </c>
      <c r="S2462" s="22" t="n">
        <v>16</v>
      </c>
      <c r="V2462" s="36">
        <f>MATCH(R2465,discounts!A:A)</f>
        <v/>
      </c>
      <c r="W2462" s="36">
        <f>ADDRESS(V2465,$F$7+1,,,"discounts")</f>
        <v/>
      </c>
      <c r="X2462" s="36">
        <f>ROUND(IF(ISNA(IF($F$7=0,0,INDIRECT(W2465))),0,IF($F$7=0,0,INDIRECT(W2465))),0)</f>
        <v/>
      </c>
    </row>
    <row r="2463">
      <c r="B2463" s="86" t="n"/>
      <c r="C2463" s="22" t="n">
        <v>44935</v>
      </c>
      <c r="D2463" s="22" t="inlineStr">
        <is>
          <t>Кроссон Моника</t>
        </is>
      </c>
      <c r="E2463" s="22" t="inlineStr">
        <is>
          <t>Дикая Волшебная Душа: раскрепости свой дух и соединись с мудростью природы</t>
        </is>
      </c>
      <c r="F2463" s="105">
        <f>ROUNDUP(N2466-(N2466/100*X2466),0)</f>
        <v/>
      </c>
      <c r="H2463" s="22" t="inlineStr">
        <is>
          <t>Весь</t>
        </is>
      </c>
      <c r="I2463" s="22" t="n">
        <v>2020</v>
      </c>
      <c r="J2463" s="75" t="inlineStr">
        <is>
          <t>9785957336730</t>
        </is>
      </c>
      <c r="K2463" s="75" t="inlineStr">
        <is>
          <t>Книги</t>
        </is>
      </c>
      <c r="L2463" s="22">
        <f>ROUND(100-(F2466/(M2466/100)),0)</f>
        <v/>
      </c>
      <c r="M2463" s="105" t="n">
        <v>552</v>
      </c>
      <c r="N2463" s="105" t="n">
        <v>481</v>
      </c>
      <c r="O2463" s="20" t="inlineStr">
        <is>
          <t>https://magic-kniga.ru/items/44935</t>
        </is>
      </c>
      <c r="Q2463" s="66" t="inlineStr">
        <is>
          <t>Мало</t>
        </is>
      </c>
      <c r="R2463" s="20" t="n">
        <v>3</v>
      </c>
      <c r="S2463" s="22" t="n">
        <v>16</v>
      </c>
      <c r="V2463" s="36">
        <f>MATCH(R2466,discounts!A:A)</f>
        <v/>
      </c>
      <c r="W2463" s="36">
        <f>ADDRESS(V2466,$F$7+1,,,"discounts")</f>
        <v/>
      </c>
      <c r="X2463" s="36">
        <f>ROUND(IF(ISNA(IF($F$7=0,0,INDIRECT(W2466))),0,IF($F$7=0,0,INDIRECT(W2466))),0)</f>
        <v/>
      </c>
    </row>
    <row r="2464">
      <c r="B2464" s="86" t="n"/>
      <c r="C2464" s="22" t="n">
        <v>44980</v>
      </c>
      <c r="D2464" s="22" t="inlineStr">
        <is>
          <t>Черновед</t>
        </is>
      </c>
      <c r="E2464" s="22" t="inlineStr">
        <is>
          <t>Белая магия иль сокровищница тайных наук и чудесных действий природы. Книга 6</t>
        </is>
      </c>
      <c r="F2464" s="105">
        <f>ROUNDUP(N2467-(N2467/100*X2467),0)</f>
        <v/>
      </c>
      <c r="H2464" s="22" t="inlineStr">
        <is>
          <t>Велигор</t>
        </is>
      </c>
      <c r="I2464" s="22" t="n">
        <v>2021</v>
      </c>
      <c r="J2464" s="75" t="inlineStr">
        <is>
          <t>9785888759509</t>
        </is>
      </c>
      <c r="K2464" s="75" t="inlineStr">
        <is>
          <t>Книги</t>
        </is>
      </c>
      <c r="L2464" s="22">
        <f>ROUND(100-(F2467/(M2467/100)),0)</f>
        <v/>
      </c>
      <c r="M2464" s="105" t="n">
        <v>552</v>
      </c>
      <c r="N2464" s="105" t="n">
        <v>481</v>
      </c>
      <c r="O2464" s="20" t="inlineStr">
        <is>
          <t>https://magic-kniga.ru/items/44980</t>
        </is>
      </c>
      <c r="Q2464" s="66" t="inlineStr">
        <is>
          <t>Мало</t>
        </is>
      </c>
      <c r="R2464" s="20" t="n">
        <v>10</v>
      </c>
      <c r="V2464" s="36">
        <f>MATCH(R2467,discounts!A:A)</f>
        <v/>
      </c>
      <c r="W2464" s="36">
        <f>ADDRESS(V2467,$F$7+1,,,"discounts")</f>
        <v/>
      </c>
      <c r="X2464" s="36">
        <f>ROUND(IF(ISNA(IF($F$7=0,0,INDIRECT(W2467))),0,IF($F$7=0,0,INDIRECT(W2467))),0)</f>
        <v/>
      </c>
    </row>
    <row r="2465">
      <c r="B2465" s="86" t="n"/>
      <c r="C2465" s="22" t="n">
        <v>45104</v>
      </c>
      <c r="D2465" s="22" t="inlineStr">
        <is>
          <t>Феникс ЛеФэй</t>
        </is>
      </c>
      <c r="E2465" s="22" t="inlineStr">
        <is>
          <t>Жизнь как ритуал. Путеводитель ведьмы по ключевым моментам жизни</t>
        </is>
      </c>
      <c r="F2465" s="105">
        <f>ROUNDUP(N2468-(N2468/100*X2468),0)</f>
        <v/>
      </c>
      <c r="H2465" s="22" t="inlineStr">
        <is>
          <t>Велигор</t>
        </is>
      </c>
      <c r="I2465" s="22" t="n">
        <v>2021</v>
      </c>
      <c r="J2465" s="75" t="inlineStr">
        <is>
          <t>9785888759523</t>
        </is>
      </c>
      <c r="K2465" s="75" t="inlineStr">
        <is>
          <t>Книги</t>
        </is>
      </c>
      <c r="L2465" s="22">
        <f>ROUND(100-(F2468/(M2468/100)),0)</f>
        <v/>
      </c>
      <c r="M2465" s="105" t="n">
        <v>849</v>
      </c>
      <c r="N2465" s="105" t="n">
        <v>739</v>
      </c>
      <c r="O2465" s="20" t="inlineStr">
        <is>
          <t>https://magic-kniga.ru/items/45104</t>
        </is>
      </c>
      <c r="Q2465" s="66" t="inlineStr">
        <is>
          <t>Мало</t>
        </is>
      </c>
      <c r="R2465" s="20" t="n">
        <v>10</v>
      </c>
      <c r="V2465" s="36">
        <f>MATCH(R2468,discounts!A:A)</f>
        <v/>
      </c>
      <c r="W2465" s="36">
        <f>ADDRESS(V2468,$F$7+1,,,"discounts")</f>
        <v/>
      </c>
      <c r="X2465" s="36">
        <f>ROUND(IF(ISNA(IF($F$7=0,0,INDIRECT(W2468))),0,IF($F$7=0,0,INDIRECT(W2468))),0)</f>
        <v/>
      </c>
    </row>
    <row r="2466">
      <c r="B2466" s="86" t="n"/>
      <c r="C2466" s="22" t="n">
        <v>45180</v>
      </c>
      <c r="D2466" s="22" t="inlineStr">
        <is>
          <t>Джон Патрик Хигинс</t>
        </is>
      </c>
      <c r="E2466" s="22" t="inlineStr">
        <is>
          <t>Кроули. Руководство для начинающих</t>
        </is>
      </c>
      <c r="F2466" s="105">
        <f>ROUNDUP(N2469-(N2469/100*X2469),0)</f>
        <v/>
      </c>
      <c r="H2466" s="22" t="inlineStr">
        <is>
          <t>Касталия</t>
        </is>
      </c>
      <c r="I2466" s="22" t="n">
        <v>2021</v>
      </c>
      <c r="J2466" s="75" t="inlineStr">
        <is>
          <t>9785521161904</t>
        </is>
      </c>
      <c r="K2466" s="75" t="inlineStr">
        <is>
          <t>Книги</t>
        </is>
      </c>
      <c r="L2466" s="22">
        <f>ROUND(100-(F2469/(M2469/100)),0)</f>
        <v/>
      </c>
      <c r="M2466" s="105" t="n">
        <v>2912</v>
      </c>
      <c r="N2466" s="105" t="n">
        <v>2534</v>
      </c>
      <c r="O2466" s="20" t="inlineStr">
        <is>
          <t>https://magic-kniga.ru/items/45180</t>
        </is>
      </c>
      <c r="Q2466" s="66" t="inlineStr">
        <is>
          <t>Мало</t>
        </is>
      </c>
      <c r="R2466" s="20" t="n">
        <v>10</v>
      </c>
      <c r="V2466" s="36">
        <f>MATCH(R2469,discounts!A:A)</f>
        <v/>
      </c>
      <c r="W2466" s="36">
        <f>ADDRESS(V2469,$F$7+1,,,"discounts")</f>
        <v/>
      </c>
      <c r="X2466" s="36">
        <f>ROUND(IF(ISNA(IF($F$7=0,0,INDIRECT(W2469))),0,IF($F$7=0,0,INDIRECT(W2469))),0)</f>
        <v/>
      </c>
    </row>
    <row r="2467">
      <c r="B2467" s="86" t="n"/>
      <c r="C2467" s="22" t="n">
        <v>40500</v>
      </c>
      <c r="D2467" s="22" t="inlineStr">
        <is>
          <t>Гордеев Сергей Васильевич</t>
        </is>
      </c>
      <c r="E2467" s="22" t="inlineStr">
        <is>
          <t>Классические рецепты магии</t>
        </is>
      </c>
      <c r="F2467" s="105">
        <f>ROUNDUP(N2470-(N2470/100*X2470),0)</f>
        <v/>
      </c>
      <c r="H2467" s="22" t="inlineStr">
        <is>
          <t>Magic-Kniga</t>
        </is>
      </c>
      <c r="I2467" s="22" t="n">
        <v>2020</v>
      </c>
      <c r="J2467" s="75" t="inlineStr">
        <is>
          <t>9785604458822</t>
        </is>
      </c>
      <c r="K2467" s="75" t="inlineStr">
        <is>
          <t>Книги</t>
        </is>
      </c>
      <c r="L2467" s="22">
        <f>ROUND(100-(F2470/(M2470/100)),0)</f>
        <v/>
      </c>
      <c r="M2467" s="105" t="n">
        <v>612</v>
      </c>
      <c r="N2467" s="105" t="n">
        <v>533</v>
      </c>
      <c r="O2467" s="20" t="inlineStr">
        <is>
          <t>https://magic-kniga.ru/items/40500</t>
        </is>
      </c>
      <c r="P2467" s="22" t="n">
        <v>269</v>
      </c>
      <c r="Q2467" s="66" t="inlineStr">
        <is>
          <t>Больше 10</t>
        </is>
      </c>
      <c r="R2467" s="20" t="n">
        <v>1</v>
      </c>
      <c r="V2467" s="36">
        <f>MATCH(R2470,discounts!A:A)</f>
        <v/>
      </c>
      <c r="W2467" s="36">
        <f>ADDRESS(V2470,$F$7+1,,,"discounts")</f>
        <v/>
      </c>
      <c r="X2467" s="36">
        <f>ROUND(IF(ISNA(IF($F$7=0,0,INDIRECT(W2470))),0,IF($F$7=0,0,INDIRECT(W2470))),0)</f>
        <v/>
      </c>
    </row>
    <row r="2468" ht="15" customHeight="1">
      <c r="B2468" s="88" t="inlineStr">
        <is>
          <t>Черная магия</t>
        </is>
      </c>
    </row>
    <row r="2469">
      <c r="B2469" s="86" t="n"/>
      <c r="C2469" s="22" t="n">
        <v>41666</v>
      </c>
      <c r="D2469" s="22" t="inlineStr">
        <is>
          <t>Мериэль</t>
        </is>
      </c>
      <c r="E2469" s="22" t="inlineStr">
        <is>
          <t>Русское чернокнижие. Часть I. Базовый курс</t>
        </is>
      </c>
      <c r="F2469" s="105">
        <f>ROUNDUP(N2472-(N2472/100*X2472),0)</f>
        <v/>
      </c>
      <c r="H2469" s="22" t="inlineStr">
        <is>
          <t>Magic-Kniga</t>
        </is>
      </c>
      <c r="I2469" s="22" t="n">
        <v>2020</v>
      </c>
      <c r="J2469" s="75" t="inlineStr">
        <is>
          <t>9785604529287</t>
        </is>
      </c>
      <c r="K2469" s="75" t="inlineStr">
        <is>
          <t>Книги</t>
        </is>
      </c>
      <c r="L2469" s="22">
        <f>ROUND(100-(F2472/(M2472/100)),0)</f>
        <v/>
      </c>
      <c r="M2469" s="105" t="n">
        <v>1500</v>
      </c>
      <c r="N2469" s="105" t="n">
        <v>1305</v>
      </c>
      <c r="O2469" s="20" t="inlineStr">
        <is>
          <t>https://magic-kniga.ru/items/41666</t>
        </is>
      </c>
      <c r="P2469" s="22" t="n">
        <v>524</v>
      </c>
      <c r="Q2469" s="66" t="inlineStr">
        <is>
          <t>Много</t>
        </is>
      </c>
      <c r="R2469" s="20" t="n">
        <v>1</v>
      </c>
      <c r="S2469" s="22" t="n">
        <v>18</v>
      </c>
      <c r="V2469" s="36">
        <f>MATCH(R2472,discounts!A:A)</f>
        <v/>
      </c>
      <c r="W2469" s="36">
        <f>ADDRESS(V2472,$F$7+1,,,"discounts")</f>
        <v/>
      </c>
      <c r="X2469" s="36">
        <f>ROUND(_xlfn.SINGLE(IF(ISNA(_xlfn.SINGLE(IF($F$7=0,0,INDIRECT(W2472)))),0,IF($F$7=0,0,INDIRECT(W2472)))),0)</f>
        <v/>
      </c>
    </row>
    <row r="2470">
      <c r="B2470" s="86" t="n"/>
      <c r="C2470" s="22" t="n">
        <v>43444</v>
      </c>
      <c r="D2470" s="22" t="inlineStr">
        <is>
          <t>Мериэль</t>
        </is>
      </c>
      <c r="E2470" s="22" t="inlineStr">
        <is>
          <t>Русское чернокнижие. Часть II. Кладбищенское колдовство</t>
        </is>
      </c>
      <c r="F2470" s="105">
        <f>ROUNDUP(N2473-(N2473/100*X2473),0)</f>
        <v/>
      </c>
      <c r="H2470" s="22" t="inlineStr">
        <is>
          <t>Magic-Kniga</t>
        </is>
      </c>
      <c r="I2470" s="22" t="n">
        <v>2021</v>
      </c>
      <c r="J2470" s="75" t="inlineStr">
        <is>
          <t>9785604604892</t>
        </is>
      </c>
      <c r="K2470" s="75" t="inlineStr">
        <is>
          <t>Книги</t>
        </is>
      </c>
      <c r="L2470" s="22">
        <f>ROUND(100-(F2473/(M2473/100)),0)</f>
        <v/>
      </c>
      <c r="M2470" s="105" t="n">
        <v>1400</v>
      </c>
      <c r="N2470" s="105" t="n">
        <v>1218</v>
      </c>
      <c r="O2470" s="20" t="inlineStr">
        <is>
          <t>https://magic-kniga.ru/items/43444</t>
        </is>
      </c>
      <c r="P2470" s="22" t="n">
        <v>507</v>
      </c>
      <c r="Q2470" s="66" t="inlineStr">
        <is>
          <t>Больше 10</t>
        </is>
      </c>
      <c r="R2470" s="20" t="n">
        <v>1</v>
      </c>
      <c r="S2470" s="22" t="n">
        <v>18</v>
      </c>
      <c r="V2470" s="36">
        <f>MATCH(R2473,discounts!A:A)</f>
        <v/>
      </c>
      <c r="W2470" s="36">
        <f>ADDRESS(V2473,$F$7+1,,,"discounts")</f>
        <v/>
      </c>
      <c r="X2470" s="36">
        <f>ROUND(_xlfn.SINGLE(IF(ISNA(_xlfn.SINGLE(IF($F$7=0,0,INDIRECT(W2473)))),0,IF($F$7=0,0,INDIRECT(W2473)))),0)</f>
        <v/>
      </c>
    </row>
    <row r="2471">
      <c r="B2471" s="86" t="n"/>
      <c r="C2471" s="22" t="n">
        <v>54500</v>
      </c>
      <c r="D2471" s="22" t="inlineStr">
        <is>
          <t>Мериэль</t>
        </is>
      </c>
      <c r="E2471" s="22" t="inlineStr">
        <is>
          <t>Русское чернокнижие Часть IV Бесова ходина</t>
        </is>
      </c>
      <c r="F2471" s="105">
        <f>ROUNDUP(N2474-(N2474/100*X2474),0)</f>
        <v/>
      </c>
      <c r="H2471" s="22" t="inlineStr">
        <is>
          <t>Magic-Kniga</t>
        </is>
      </c>
      <c r="I2471" s="22" t="n">
        <v>2024</v>
      </c>
      <c r="J2471" s="75" t="inlineStr">
        <is>
          <t>9785605088660</t>
        </is>
      </c>
      <c r="K2471" s="75" t="inlineStr">
        <is>
          <t>Книги</t>
        </is>
      </c>
      <c r="L2471" s="22">
        <f>ROUND(100-(F2474/(M2474/100)),0)</f>
        <v/>
      </c>
      <c r="M2471" s="105" t="n">
        <v>2200</v>
      </c>
      <c r="N2471" s="105" t="n">
        <v>1914</v>
      </c>
      <c r="O2471" s="20" t="inlineStr">
        <is>
          <t>https://magic-kniga.ru/items/54500</t>
        </is>
      </c>
      <c r="P2471" s="22" t="n">
        <v>501</v>
      </c>
      <c r="Q2471" s="66" t="inlineStr">
        <is>
          <t>Больше 50</t>
        </is>
      </c>
      <c r="R2471" s="20" t="n">
        <v>1</v>
      </c>
      <c r="S2471" s="22" t="n">
        <v>18</v>
      </c>
      <c r="V2471" s="36">
        <f>MATCH(R2474,discounts!A:A)</f>
        <v/>
      </c>
      <c r="W2471" s="36">
        <f>ADDRESS(V2474,$F$7+1,,,"discounts")</f>
        <v/>
      </c>
      <c r="X2471" s="36">
        <f>ROUND(_xlfn.SINGLE(IF(ISNA(_xlfn.SINGLE(IF($F$7=0,0,INDIRECT(W2474)))),0,IF($F$7=0,0,INDIRECT(W2474)))),0)</f>
        <v/>
      </c>
    </row>
    <row r="2472">
      <c r="B2472" s="86" t="n"/>
      <c r="C2472" s="22" t="n">
        <v>44666</v>
      </c>
      <c r="D2472" s="22" t="inlineStr">
        <is>
          <t>Армарос</t>
        </is>
      </c>
      <c r="E2472" s="22" t="inlineStr">
        <is>
          <t>Черная любовная магия для современной ведьмы</t>
        </is>
      </c>
      <c r="F2472" s="105">
        <f>ROUNDUP(N2475-(N2475/100*X2475),0)</f>
        <v/>
      </c>
      <c r="H2472" s="22" t="inlineStr">
        <is>
          <t>Magic-Kniga</t>
        </is>
      </c>
      <c r="I2472" s="22" t="n">
        <v>2021</v>
      </c>
      <c r="J2472" s="75" t="inlineStr">
        <is>
          <t>9785604604984</t>
        </is>
      </c>
      <c r="K2472" s="75" t="inlineStr">
        <is>
          <t>Книги</t>
        </is>
      </c>
      <c r="L2472" s="22">
        <f>ROUND(100-(F2475/(M2475/100)),0)</f>
        <v/>
      </c>
      <c r="M2472" s="105" t="n">
        <v>1394</v>
      </c>
      <c r="N2472" s="105" t="n">
        <v>1213</v>
      </c>
      <c r="O2472" s="20" t="inlineStr">
        <is>
          <t>https://magic-kniga.ru/items/44666</t>
        </is>
      </c>
      <c r="P2472" s="22" t="n">
        <v>256</v>
      </c>
      <c r="Q2472" s="66" t="inlineStr">
        <is>
          <t>Больше 10</t>
        </is>
      </c>
      <c r="R2472" s="20" t="n">
        <v>1</v>
      </c>
      <c r="V2472" s="36">
        <f>MATCH(R2475,discounts!A:A)</f>
        <v/>
      </c>
      <c r="W2472" s="36">
        <f>ADDRESS(V2475,$F$7+1,,,"discounts")</f>
        <v/>
      </c>
      <c r="X2472" s="36">
        <f>ROUND(_xlfn.SINGLE(IF(ISNA(_xlfn.SINGLE(IF($F$7=0,0,INDIRECT(W2475)))),0,IF($F$7=0,0,INDIRECT(W2475)))),0)</f>
        <v/>
      </c>
    </row>
    <row r="2473">
      <c r="B2473" s="86" t="n"/>
      <c r="C2473" s="22" t="n">
        <v>45222</v>
      </c>
      <c r="D2473" s="22" t="inlineStr">
        <is>
          <t>Уэйт Артур Эдвард</t>
        </is>
      </c>
      <c r="E2473" s="22" t="inlineStr">
        <is>
          <t>Книга черной магии и пактов</t>
        </is>
      </c>
      <c r="F2473" s="105">
        <f>ROUNDUP(N2476-(N2476/100*X2476),0)</f>
        <v/>
      </c>
      <c r="H2473" s="22" t="inlineStr">
        <is>
          <t>Magic-Kniga</t>
        </is>
      </c>
      <c r="I2473" s="22" t="n">
        <v>2021</v>
      </c>
      <c r="J2473" s="75" t="inlineStr">
        <is>
          <t>9785604685914</t>
        </is>
      </c>
      <c r="K2473" s="75" t="inlineStr">
        <is>
          <t>Книги</t>
        </is>
      </c>
      <c r="L2473" s="22">
        <f>ROUND(100-(F2476/(M2476/100)),0)</f>
        <v/>
      </c>
      <c r="M2473" s="105" t="n">
        <v>1364</v>
      </c>
      <c r="N2473" s="105" t="n">
        <v>1187</v>
      </c>
      <c r="O2473" s="20" t="inlineStr">
        <is>
          <t>https://magic-kniga.ru/items/45222</t>
        </is>
      </c>
      <c r="P2473" s="22" t="n">
        <v>353</v>
      </c>
      <c r="Q2473" s="66" t="inlineStr">
        <is>
          <t>Больше 10</t>
        </is>
      </c>
      <c r="R2473" s="20" t="n">
        <v>1</v>
      </c>
      <c r="V2473" s="36">
        <f>MATCH(R2476,discounts!A:A)</f>
        <v/>
      </c>
      <c r="W2473" s="36">
        <f>ADDRESS(V2476,$F$7+1,,,"discounts")</f>
        <v/>
      </c>
      <c r="X2473" s="36">
        <f>ROUND(_xlfn.SINGLE(IF(ISNA(_xlfn.SINGLE(IF($F$7=0,0,INDIRECT(W2476)))),0,IF($F$7=0,0,INDIRECT(W2476)))),0)</f>
        <v/>
      </c>
    </row>
    <row r="2474" ht="15" customHeight="1">
      <c r="B2474" s="88" t="inlineStr">
        <is>
          <t>Шаманизм</t>
        </is>
      </c>
    </row>
    <row r="2475">
      <c r="B2475" s="86" t="n"/>
      <c r="C2475" s="22" t="n">
        <v>43384</v>
      </c>
      <c r="D2475" s="22" t="inlineStr">
        <is>
          <t>Берснев П.В.</t>
        </is>
      </c>
      <c r="E2475" s="22" t="inlineStr">
        <is>
          <t>Священный Космос Шаманов</t>
        </is>
      </c>
      <c r="F2475" s="105">
        <f>ROUNDUP(N2478-(N2478/100*X2478),0)</f>
        <v/>
      </c>
      <c r="H2475" s="22" t="inlineStr">
        <is>
          <t>Велигор</t>
        </is>
      </c>
      <c r="I2475" s="22" t="n">
        <v>2020</v>
      </c>
      <c r="J2475" s="75" t="inlineStr">
        <is>
          <t>9785888758397</t>
        </is>
      </c>
      <c r="K2475" s="75" t="inlineStr">
        <is>
          <t>Книги</t>
        </is>
      </c>
      <c r="L2475" s="22">
        <f>ROUND(100-(F2478/(M2478/100)),0)</f>
        <v/>
      </c>
      <c r="M2475" s="105" t="n">
        <v>2548</v>
      </c>
      <c r="N2475" s="105" t="n">
        <v>2217</v>
      </c>
      <c r="O2475" s="20" t="inlineStr">
        <is>
          <t>https://magic-kniga.ru/items/43384</t>
        </is>
      </c>
      <c r="Q2475" s="66" t="inlineStr">
        <is>
          <t>Мало</t>
        </is>
      </c>
      <c r="R2475" s="20" t="n">
        <v>10</v>
      </c>
      <c r="V2475" s="36">
        <f>MATCH(R2478,discounts!A:A)</f>
        <v/>
      </c>
      <c r="W2475" s="36">
        <f>ADDRESS(V2478,$F$7+1,,,"discounts")</f>
        <v/>
      </c>
      <c r="X2475" s="36">
        <f>ROUND(_xlfn.SINGLE(IF(ISNA(_xlfn.SINGLE(IF($F$7=0,0,INDIRECT(W2478)))),0,IF($F$7=0,0,INDIRECT(W2478)))),0)</f>
        <v/>
      </c>
    </row>
    <row r="2476">
      <c r="B2476" s="86" t="n"/>
      <c r="C2476" s="22" t="n">
        <v>45383</v>
      </c>
      <c r="E2476" s="22" t="inlineStr">
        <is>
          <t>Сонник шамана Карагая</t>
        </is>
      </c>
      <c r="F2476" s="105">
        <f>ROUNDUP(N2479-(N2479/100*X2479),0)</f>
        <v/>
      </c>
      <c r="H2476" s="22" t="inlineStr">
        <is>
          <t>Молодая гвардия</t>
        </is>
      </c>
      <c r="I2476" s="22" t="n">
        <v>2021</v>
      </c>
      <c r="J2476" s="75" t="inlineStr">
        <is>
          <t>9785604469637</t>
        </is>
      </c>
      <c r="K2476" s="75" t="inlineStr">
        <is>
          <t>Книги</t>
        </is>
      </c>
      <c r="L2476" s="22">
        <f>ROUND(100-(F2479/(M2479/100)),0)</f>
        <v/>
      </c>
      <c r="M2476" s="105" t="n">
        <v>450</v>
      </c>
      <c r="N2476" s="105" t="n">
        <v>392</v>
      </c>
      <c r="O2476" s="20" t="inlineStr">
        <is>
          <t>https://magic-kniga.ru/items/45383</t>
        </is>
      </c>
      <c r="Q2476" s="66" t="inlineStr">
        <is>
          <t>Мало</t>
        </is>
      </c>
      <c r="R2476" s="20" t="n">
        <v>5</v>
      </c>
      <c r="S2476" s="22" t="n">
        <v>16</v>
      </c>
      <c r="V2476" s="36">
        <f>MATCH(R2479,discounts!A:A)</f>
        <v/>
      </c>
      <c r="W2476" s="36">
        <f>ADDRESS(V2479,$F$7+1,,,"discounts")</f>
        <v/>
      </c>
      <c r="X2476" s="36">
        <f>ROUND(_xlfn.SINGLE(IF(ISNA(_xlfn.SINGLE(IF($F$7=0,0,INDIRECT(W2479)))),0,IF($F$7=0,0,INDIRECT(W2479)))),0)</f>
        <v/>
      </c>
    </row>
    <row r="2477" ht="15" customHeight="1">
      <c r="B2477" s="88" t="inlineStr">
        <is>
          <t>Магия Вуду</t>
        </is>
      </c>
    </row>
    <row r="2478">
      <c r="B2478" s="86" t="n"/>
      <c r="C2478" s="22" t="n">
        <v>40666</v>
      </c>
      <c r="D2478" s="22" t="inlineStr">
        <is>
          <t>Святослав Ратибор</t>
        </is>
      </c>
      <c r="E2478" s="22" t="inlineStr">
        <is>
          <t>Вуду. Дилоггун. Голос Древнейших Богов. Том I</t>
        </is>
      </c>
      <c r="F2478" s="105">
        <f>ROUNDUP(N2481-(N2481/100*X2481),0)</f>
        <v/>
      </c>
      <c r="H2478" s="22" t="inlineStr">
        <is>
          <t>Magic-Kniga</t>
        </is>
      </c>
      <c r="I2478" s="22" t="n">
        <v>2020</v>
      </c>
      <c r="J2478" s="75" t="inlineStr">
        <is>
          <t>9785604458976</t>
        </is>
      </c>
      <c r="K2478" s="75" t="inlineStr">
        <is>
          <t>Книги</t>
        </is>
      </c>
      <c r="L2478" s="22">
        <f>ROUND(100-(F2481/(M2481/100)),0)</f>
        <v/>
      </c>
      <c r="M2478" s="105" t="n">
        <v>1976</v>
      </c>
      <c r="N2478" s="105" t="n">
        <v>1720</v>
      </c>
      <c r="O2478" s="20" t="inlineStr">
        <is>
          <t>https://magic-kniga.ru/items/40666</t>
        </is>
      </c>
      <c r="P2478" s="22" t="n">
        <v>299</v>
      </c>
      <c r="Q2478" s="66" t="inlineStr">
        <is>
          <t>Больше 10</t>
        </is>
      </c>
      <c r="R2478" s="20" t="n">
        <v>1</v>
      </c>
      <c r="S2478" s="22" t="n">
        <v>16</v>
      </c>
      <c r="V2478" s="36">
        <f>MATCH(R2481,discounts!A:A)</f>
        <v/>
      </c>
      <c r="W2478" s="36">
        <f>ADDRESS(V2481,$F$7+1,,,"discounts")</f>
        <v/>
      </c>
      <c r="X2478" s="36">
        <f>ROUND(IF(ISNA(IF($F$7=0,0,INDIRECT(W2481))),0,IF($F$7=0,0,INDIRECT(W2481))),0)</f>
        <v/>
      </c>
    </row>
    <row r="2479" ht="15" customHeight="1">
      <c r="B2479" s="88" t="inlineStr">
        <is>
          <t>Нумерология</t>
        </is>
      </c>
    </row>
    <row r="2480">
      <c r="B2480" s="86" t="n"/>
      <c r="C2480" s="22" t="n">
        <v>40731</v>
      </c>
      <c r="D2480" s="22" t="inlineStr">
        <is>
          <t>Грановская Юлия</t>
        </is>
      </c>
      <c r="E2480" s="22" t="inlineStr">
        <is>
          <t>Настоящая нумерология. Случайностей не бывает</t>
        </is>
      </c>
      <c r="F2480" s="105">
        <f>ROUNDUP(N2483-(N2483/100*X2483),0)</f>
        <v/>
      </c>
      <c r="H2480" s="22" t="inlineStr">
        <is>
          <t>Весь</t>
        </is>
      </c>
      <c r="I2480" s="22" t="n">
        <v>2020</v>
      </c>
      <c r="J2480" s="75" t="inlineStr">
        <is>
          <t>9785957336693</t>
        </is>
      </c>
      <c r="K2480" s="75" t="inlineStr">
        <is>
          <t>Книги</t>
        </is>
      </c>
      <c r="L2480" s="22">
        <f>ROUND(100-(F2483/(M2483/100)),0)</f>
        <v/>
      </c>
      <c r="M2480" s="105" t="n">
        <v>780</v>
      </c>
      <c r="N2480" s="105" t="n">
        <v>679</v>
      </c>
      <c r="O2480" s="20" t="inlineStr">
        <is>
          <t>https://magic-kniga.ru/items/40731</t>
        </is>
      </c>
      <c r="Q2480" s="66" t="inlineStr">
        <is>
          <t>Мало</t>
        </is>
      </c>
      <c r="R2480" s="20" t="n">
        <v>3</v>
      </c>
      <c r="S2480" s="22" t="n">
        <v>16</v>
      </c>
      <c r="V2480" s="36">
        <f>MATCH(R2483,discounts!A:A)</f>
        <v/>
      </c>
      <c r="W2480" s="36">
        <f>ADDRESS(V2483,$F$7+1,,,"discounts")</f>
        <v/>
      </c>
      <c r="X2480" s="36">
        <f>ROUND(IF(ISNA(IF($F$7=0,0,INDIRECT(W2483))),0,IF($F$7=0,0,INDIRECT(W2483))),0)</f>
        <v/>
      </c>
    </row>
    <row r="2481">
      <c r="B2481" s="86" t="n"/>
      <c r="C2481" s="22" t="n">
        <v>41600</v>
      </c>
      <c r="D2481" s="22" t="inlineStr">
        <is>
          <t>Клара Кошкина</t>
        </is>
      </c>
      <c r="E2481" s="22" t="inlineStr">
        <is>
          <t>Цифрология</t>
        </is>
      </c>
      <c r="F2481" s="105">
        <f>ROUNDUP(N2484-(N2484/100*X2484),0)</f>
        <v/>
      </c>
      <c r="H2481" s="22" t="inlineStr">
        <is>
          <t>Magic-Kniga</t>
        </is>
      </c>
      <c r="I2481" s="22" t="n">
        <v>2020</v>
      </c>
      <c r="J2481" s="75" t="inlineStr">
        <is>
          <t>9785604480847</t>
        </is>
      </c>
      <c r="K2481" s="75" t="inlineStr">
        <is>
          <t>Книги</t>
        </is>
      </c>
      <c r="L2481" s="22">
        <f>ROUND(100-(F2484/(M2484/100)),0)</f>
        <v/>
      </c>
      <c r="M2481" s="105" t="n">
        <v>390</v>
      </c>
      <c r="N2481" s="105" t="n">
        <v>340</v>
      </c>
      <c r="O2481" s="20" t="inlineStr">
        <is>
          <t>https://magic-kniga.ru/items/41600</t>
        </is>
      </c>
      <c r="P2481" s="22" t="n">
        <v>185</v>
      </c>
      <c r="Q2481" s="66" t="inlineStr">
        <is>
          <t>Много</t>
        </is>
      </c>
      <c r="R2481" s="20" t="n">
        <v>1</v>
      </c>
      <c r="V2481" s="36">
        <f>MATCH(R2484,discounts!A:A)</f>
        <v/>
      </c>
      <c r="W2481" s="36">
        <f>ADDRESS(V2484,$F$7+1,,,"discounts")</f>
        <v/>
      </c>
      <c r="X2481" s="36">
        <f>ROUND(IF(ISNA(IF($F$7=0,0,INDIRECT(W2484))),0,IF($F$7=0,0,INDIRECT(W2484))),0)</f>
        <v/>
      </c>
    </row>
    <row r="2482">
      <c r="B2482" s="86" t="n"/>
      <c r="C2482" s="22" t="n">
        <v>45391</v>
      </c>
      <c r="D2482" s="22" t="inlineStr">
        <is>
          <t>Лаура Штайн</t>
        </is>
      </c>
      <c r="E2482" s="22" t="inlineStr">
        <is>
          <t>Нумерология. Top Masters. Информация, которую Вселенная передает через числа</t>
        </is>
      </c>
      <c r="F2482" s="105">
        <f>ROUNDUP(N2485-(N2485/100*X2485),0)</f>
        <v/>
      </c>
      <c r="H2482" s="22" t="inlineStr">
        <is>
          <t>АСТ</t>
        </is>
      </c>
      <c r="I2482" s="22" t="n">
        <v>2021</v>
      </c>
      <c r="J2482" s="75" t="inlineStr">
        <is>
          <t>9785171385385</t>
        </is>
      </c>
      <c r="K2482" s="75" t="inlineStr">
        <is>
          <t>Книги</t>
        </is>
      </c>
      <c r="L2482" s="22">
        <f>ROUND(100-(F2485/(M2485/100)),0)</f>
        <v/>
      </c>
      <c r="M2482" s="105" t="n">
        <v>450</v>
      </c>
      <c r="N2482" s="105" t="n">
        <v>392</v>
      </c>
      <c r="O2482" s="20" t="inlineStr">
        <is>
          <t>https://magic-kniga.ru/items/45391</t>
        </is>
      </c>
      <c r="Q2482" s="66" t="inlineStr">
        <is>
          <t>Мало</t>
        </is>
      </c>
      <c r="R2482" s="20" t="n">
        <v>5</v>
      </c>
      <c r="V2482" s="36">
        <f>MATCH(R2485,discounts!A:A)</f>
        <v/>
      </c>
      <c r="W2482" s="36">
        <f>ADDRESS(V2485,$F$7+1,,,"discounts")</f>
        <v/>
      </c>
      <c r="X2482" s="36">
        <f>ROUND(IF(ISNA(IF($F$7=0,0,INDIRECT(W2485))),0,IF($F$7=0,0,INDIRECT(W2485))),0)</f>
        <v/>
      </c>
    </row>
    <row r="2483">
      <c r="B2483" s="86" t="n"/>
      <c r="C2483" s="22" t="n">
        <v>46333</v>
      </c>
      <c r="D2483" s="22" t="inlineStr">
        <is>
          <t>Склярова Вера Анатольевна</t>
        </is>
      </c>
      <c r="E2483" s="22" t="inlineStr">
        <is>
          <t>Код личности</t>
        </is>
      </c>
      <c r="F2483" s="105">
        <f>ROUNDUP(N2486-(N2486/100*X2486),0)</f>
        <v/>
      </c>
      <c r="H2483" s="22" t="inlineStr">
        <is>
          <t>Magic-Kniga</t>
        </is>
      </c>
      <c r="I2483" s="22" t="n">
        <v>2021</v>
      </c>
      <c r="J2483" s="75" t="inlineStr">
        <is>
          <t>9785604726068</t>
        </is>
      </c>
      <c r="K2483" s="75" t="inlineStr">
        <is>
          <t>Книги</t>
        </is>
      </c>
      <c r="L2483" s="22">
        <f>ROUND(100-(F2486/(M2486/100)),0)</f>
        <v/>
      </c>
      <c r="M2483" s="105" t="n">
        <v>1169</v>
      </c>
      <c r="N2483" s="105" t="n">
        <v>1018</v>
      </c>
      <c r="O2483" s="20" t="inlineStr">
        <is>
          <t>https://magic-kniga.ru/items/46333</t>
        </is>
      </c>
      <c r="P2483" s="22" t="n">
        <v>395</v>
      </c>
      <c r="Q2483" s="66" t="inlineStr">
        <is>
          <t>Мало</t>
        </is>
      </c>
      <c r="R2483" s="20" t="n">
        <v>1</v>
      </c>
      <c r="V2483" s="36">
        <f>MATCH(R2486,discounts!A:A)</f>
        <v/>
      </c>
      <c r="W2483" s="36">
        <f>ADDRESS(V2486,$F$7+1,,,"discounts")</f>
        <v/>
      </c>
      <c r="X2483" s="36">
        <f>ROUND(IF(ISNA(IF($F$7=0,0,INDIRECT(W2486))),0,IF($F$7=0,0,INDIRECT(W2486))),0)</f>
        <v/>
      </c>
    </row>
    <row r="2484">
      <c r="B2484" s="86" t="n"/>
      <c r="C2484" s="22" t="n">
        <v>46700</v>
      </c>
      <c r="D2484" s="22" t="inlineStr">
        <is>
          <t>Леонард Михаловски</t>
        </is>
      </c>
      <c r="E2484" s="22" t="inlineStr">
        <is>
          <t>Нумерология Таро – ваш навигатор по дорогам жизни</t>
        </is>
      </c>
      <c r="F2484" s="105">
        <f>ROUNDUP(N2487-(N2487/100*X2487),0)</f>
        <v/>
      </c>
      <c r="H2484" s="22" t="inlineStr">
        <is>
          <t>Magic-Kniga</t>
        </is>
      </c>
      <c r="I2484" s="22" t="n">
        <v>2022</v>
      </c>
      <c r="J2484" s="75" t="inlineStr">
        <is>
          <t>9785604769478</t>
        </is>
      </c>
      <c r="K2484" s="75" t="inlineStr">
        <is>
          <t>Книги</t>
        </is>
      </c>
      <c r="L2484" s="22">
        <f>ROUND(100-(F2487/(M2487/100)),0)</f>
        <v/>
      </c>
      <c r="M2484" s="105" t="n">
        <v>1012</v>
      </c>
      <c r="N2484" s="105" t="n">
        <v>881</v>
      </c>
      <c r="O2484" s="20" t="inlineStr">
        <is>
          <t>https://magic-kniga.ru/items/46700</t>
        </is>
      </c>
      <c r="P2484" s="22" t="n">
        <v>115</v>
      </c>
      <c r="Q2484" s="66" t="inlineStr">
        <is>
          <t>Больше 50</t>
        </is>
      </c>
      <c r="R2484" s="20" t="n">
        <v>1</v>
      </c>
      <c r="V2484" s="36">
        <f>MATCH(R2487,discounts!A:A)</f>
        <v/>
      </c>
      <c r="W2484" s="36">
        <f>ADDRESS(V2487,$F$7+1,,,"discounts")</f>
        <v/>
      </c>
      <c r="X2484" s="36">
        <f>ROUND(IF(ISNA(IF($F$7=0,0,INDIRECT(W2487))),0,IF($F$7=0,0,INDIRECT(W2487))),0)</f>
        <v/>
      </c>
    </row>
    <row r="2485">
      <c r="B2485" s="86" t="n"/>
      <c r="C2485" s="22" t="n">
        <v>45267</v>
      </c>
      <c r="D2485" s="22" t="inlineStr">
        <is>
          <t>Гоникман Э.И.</t>
        </is>
      </c>
      <c r="E2485" s="22" t="inlineStr">
        <is>
          <t>Генетическая матрица рождения</t>
        </is>
      </c>
      <c r="F2485" s="105">
        <f>ROUNDUP(N2488-(N2488/100*X2488),0)</f>
        <v/>
      </c>
      <c r="H2485" s="22" t="inlineStr">
        <is>
          <t>Велигор</t>
        </is>
      </c>
      <c r="I2485" s="22" t="n">
        <v>2021</v>
      </c>
      <c r="J2485" s="75" t="inlineStr">
        <is>
          <t>9785888759615</t>
        </is>
      </c>
      <c r="K2485" s="75" t="inlineStr">
        <is>
          <t>Книги</t>
        </is>
      </c>
      <c r="L2485" s="22">
        <f>ROUND(100-(F2488/(M2488/100)),0)</f>
        <v/>
      </c>
      <c r="M2485" s="105" t="n">
        <v>562</v>
      </c>
      <c r="N2485" s="105" t="n">
        <v>489</v>
      </c>
      <c r="O2485" s="20" t="inlineStr">
        <is>
          <t>https://magic-kniga.ru/items/45267</t>
        </is>
      </c>
      <c r="Q2485" s="66" t="inlineStr">
        <is>
          <t>Мало</t>
        </is>
      </c>
      <c r="R2485" s="20" t="n">
        <v>10</v>
      </c>
      <c r="V2485" s="36">
        <f>MATCH(R2488,discounts!A:A)</f>
        <v/>
      </c>
      <c r="W2485" s="36">
        <f>ADDRESS(V2488,$F$7+1,,,"discounts")</f>
        <v/>
      </c>
      <c r="X2485" s="36">
        <f>ROUND(IF(ISNA(IF($F$7=0,0,INDIRECT(W2488))),0,IF($F$7=0,0,INDIRECT(W2488))),0)</f>
        <v/>
      </c>
    </row>
    <row r="2486" ht="15" customHeight="1">
      <c r="B2486" s="88" t="inlineStr">
        <is>
          <t>Каббала</t>
        </is>
      </c>
    </row>
    <row r="2487">
      <c r="B2487" s="86" t="n"/>
      <c r="C2487" s="22" t="n">
        <v>45191</v>
      </c>
      <c r="D2487" s="22" t="inlineStr">
        <is>
          <t>Майринк Густав</t>
        </is>
      </c>
      <c r="E2487" s="22" t="inlineStr">
        <is>
          <t>Голем</t>
        </is>
      </c>
      <c r="F2487" s="105">
        <f>ROUNDUP(N2490-(N2490/100*X2490),0)</f>
        <v/>
      </c>
      <c r="H2487" s="22" t="inlineStr">
        <is>
          <t>Энигма</t>
        </is>
      </c>
      <c r="I2487" s="22" t="n">
        <v>2021</v>
      </c>
      <c r="J2487" s="75" t="inlineStr">
        <is>
          <t>9785946983013</t>
        </is>
      </c>
      <c r="K2487" s="75" t="inlineStr">
        <is>
          <t>Книги</t>
        </is>
      </c>
      <c r="L2487" s="22">
        <f>ROUND(100-(F2490/(M2490/100)),0)</f>
        <v/>
      </c>
      <c r="M2487" s="105" t="n">
        <v>2912</v>
      </c>
      <c r="N2487" s="105" t="n">
        <v>2534</v>
      </c>
      <c r="O2487" s="20" t="inlineStr">
        <is>
          <t>https://magic-kniga.ru/items/45191</t>
        </is>
      </c>
      <c r="Q2487" s="66" t="inlineStr">
        <is>
          <t>Мало</t>
        </is>
      </c>
      <c r="R2487" s="20" t="n">
        <v>9</v>
      </c>
      <c r="S2487" s="22" t="n">
        <v>18</v>
      </c>
      <c r="V2487" s="36">
        <f>MATCH(R2490,discounts!A:A)</f>
        <v/>
      </c>
      <c r="W2487" s="36">
        <f>ADDRESS(V2490,$F$7+1,,,"discounts")</f>
        <v/>
      </c>
      <c r="X2487" s="36">
        <f>ROUND(_xlfn.SINGLE(IF(ISNA(_xlfn.SINGLE(IF($F$7=0,0,INDIRECT(W2490)))),0,IF($F$7=0,0,INDIRECT(W2490)))),0)</f>
        <v/>
      </c>
    </row>
    <row r="2488">
      <c r="B2488" s="86" t="n"/>
      <c r="C2488" s="22" t="n">
        <v>41715</v>
      </c>
      <c r="D2488" s="22" t="inlineStr">
        <is>
          <t>Берг Карен</t>
        </is>
      </c>
      <c r="E2488" s="22" t="inlineStr">
        <is>
          <t>Никто не ожидал, что мы изменим мир. Воспоминания Карен Берг</t>
        </is>
      </c>
      <c r="F2488" s="105">
        <f>ROUNDUP(N2491-(N2491/100*X2491),0)</f>
        <v/>
      </c>
      <c r="H2488" s="22" t="inlineStr">
        <is>
          <t>Эксмо пресс</t>
        </is>
      </c>
      <c r="I2488" s="22" t="n">
        <v>2020</v>
      </c>
      <c r="J2488" s="75" t="inlineStr">
        <is>
          <t>9785041109875</t>
        </is>
      </c>
      <c r="K2488" s="75" t="inlineStr">
        <is>
          <t>Книги</t>
        </is>
      </c>
      <c r="L2488" s="22">
        <f>ROUND(100-(F2491/(M2491/100)),0)</f>
        <v/>
      </c>
      <c r="M2488" s="105" t="n">
        <v>1075</v>
      </c>
      <c r="N2488" s="105" t="n">
        <v>936</v>
      </c>
      <c r="O2488" s="20" t="inlineStr">
        <is>
          <t>https://magic-kniga.ru/items/41715</t>
        </is>
      </c>
      <c r="Q2488" s="66" t="inlineStr">
        <is>
          <t>Мало</t>
        </is>
      </c>
      <c r="R2488" s="20" t="n">
        <v>5</v>
      </c>
      <c r="V2488" s="36">
        <f>MATCH(R2491,discounts!A:A)</f>
        <v/>
      </c>
      <c r="W2488" s="36">
        <f>ADDRESS(V2491,$F$7+1,,,"discounts")</f>
        <v/>
      </c>
      <c r="X2488" s="36">
        <f>ROUND(_xlfn.SINGLE(IF(ISNA(_xlfn.SINGLE(IF($F$7=0,0,INDIRECT(W2491)))),0,IF($F$7=0,0,INDIRECT(W2491)))),0)</f>
        <v/>
      </c>
    </row>
    <row r="2489">
      <c r="B2489" s="86" t="n"/>
      <c r="C2489" s="22" t="n">
        <v>43389</v>
      </c>
      <c r="D2489" s="22" t="inlineStr">
        <is>
          <t>Жан - Луи де Биаси</t>
        </is>
      </c>
      <c r="E2489" s="22" t="inlineStr">
        <is>
          <t>Волшебство священных бусин: секретные медитации и ритуалы для каббалистической, герметической, викканской или друидской практики</t>
        </is>
      </c>
      <c r="F2489" s="105">
        <f>ROUNDUP(N2492-(N2492/100*X2492),0)</f>
        <v/>
      </c>
      <c r="H2489" s="22" t="inlineStr">
        <is>
          <t>Велигор</t>
        </is>
      </c>
      <c r="I2489" s="22" t="n">
        <v>2020</v>
      </c>
      <c r="J2489" s="75" t="inlineStr">
        <is>
          <t>9785888758373</t>
        </is>
      </c>
      <c r="K2489" s="75" t="inlineStr">
        <is>
          <t>Книги</t>
        </is>
      </c>
      <c r="L2489" s="22">
        <f>ROUND(100-(F2492/(M2492/100)),0)</f>
        <v/>
      </c>
      <c r="M2489" s="105" t="n">
        <v>2548</v>
      </c>
      <c r="N2489" s="105" t="n">
        <v>2217</v>
      </c>
      <c r="O2489" s="20" t="inlineStr">
        <is>
          <t>https://magic-kniga.ru/items/43389</t>
        </is>
      </c>
      <c r="Q2489" s="66" t="inlineStr">
        <is>
          <t>Мало</t>
        </is>
      </c>
      <c r="R2489" s="20" t="n">
        <v>10</v>
      </c>
      <c r="V2489" s="36">
        <f>MATCH(R2492,discounts!A:A)</f>
        <v/>
      </c>
      <c r="W2489" s="36">
        <f>ADDRESS(V2492,$F$7+1,,,"discounts")</f>
        <v/>
      </c>
      <c r="X2489" s="36">
        <f>ROUND(_xlfn.SINGLE(IF(ISNA(_xlfn.SINGLE(IF($F$7=0,0,INDIRECT(W2492)))),0,IF($F$7=0,0,INDIRECT(W2492)))),0)</f>
        <v/>
      </c>
    </row>
    <row r="2490" ht="15" customHeight="1">
      <c r="B2490" s="88" t="inlineStr">
        <is>
          <t>Магия растений</t>
        </is>
      </c>
    </row>
    <row r="2491">
      <c r="B2491" s="86" t="n"/>
      <c r="C2491" s="22" t="n">
        <v>44202</v>
      </c>
      <c r="D2491" s="22" t="inlineStr">
        <is>
          <t>Калабрезе Джоан</t>
        </is>
      </c>
      <c r="E2491" s="22" t="inlineStr">
        <is>
          <t>Волшебство в нашем саду. Как садоводство помогает развивать осознанность</t>
        </is>
      </c>
      <c r="F2491" s="105">
        <f>ROUNDUP(N2494-(N2494/100*X2494),0)</f>
        <v/>
      </c>
      <c r="H2491" s="22" t="inlineStr">
        <is>
          <t>Велигор</t>
        </is>
      </c>
      <c r="I2491" s="22" t="n">
        <v>2021</v>
      </c>
      <c r="J2491" s="75" t="inlineStr">
        <is>
          <t>9785888759295</t>
        </is>
      </c>
      <c r="K2491" s="75" t="inlineStr">
        <is>
          <t>Книги</t>
        </is>
      </c>
      <c r="L2491" s="22">
        <f>ROUND(100-(F2494/(M2494/100)),0)</f>
        <v/>
      </c>
      <c r="M2491" s="105" t="n">
        <v>1019</v>
      </c>
      <c r="N2491" s="105" t="n">
        <v>887</v>
      </c>
      <c r="O2491" s="20" t="inlineStr">
        <is>
          <t>https://magic-kniga.ru/items/44202</t>
        </is>
      </c>
      <c r="Q2491" s="66" t="inlineStr">
        <is>
          <t>Мало</t>
        </is>
      </c>
      <c r="R2491" s="20" t="n">
        <v>10</v>
      </c>
      <c r="V2491" s="36">
        <f>MATCH(R2494,discounts!A:A)</f>
        <v/>
      </c>
      <c r="W2491" s="36">
        <f>ADDRESS(V2494,$F$7+1,,,"discounts")</f>
        <v/>
      </c>
      <c r="X2491" s="36">
        <f>ROUND(_xlfn.SINGLE(IF(ISNA(_xlfn.SINGLE(IF($F$7=0,0,INDIRECT(W2494)))),0,IF($F$7=0,0,INDIRECT(W2494)))),0)</f>
        <v/>
      </c>
    </row>
    <row r="2492">
      <c r="B2492" s="86" t="n"/>
      <c r="C2492" s="22" t="n">
        <v>45284</v>
      </c>
      <c r="D2492" s="22" t="inlineStr">
        <is>
          <t>Внучка Ворона</t>
        </is>
      </c>
      <c r="E2492" s="22" t="inlineStr">
        <is>
          <t>Мудрость природы: духовные и практические наставления от растений, животных и Матери-земли</t>
        </is>
      </c>
      <c r="F2492" s="105">
        <f>ROUNDUP(N2495-(N2495/100*X2495),0)</f>
        <v/>
      </c>
      <c r="H2492" s="22" t="inlineStr">
        <is>
          <t>Весь</t>
        </is>
      </c>
      <c r="I2492" s="22" t="n">
        <v>2021</v>
      </c>
      <c r="J2492" s="75" t="inlineStr">
        <is>
          <t>9785957338192</t>
        </is>
      </c>
      <c r="K2492" s="75" t="inlineStr">
        <is>
          <t>Книги</t>
        </is>
      </c>
      <c r="L2492" s="22">
        <f>ROUND(100-(F2495/(M2495/100)),0)</f>
        <v/>
      </c>
      <c r="M2492" s="105" t="n">
        <v>5062</v>
      </c>
      <c r="N2492" s="105" t="n">
        <v>4404</v>
      </c>
      <c r="O2492" s="20" t="inlineStr">
        <is>
          <t>https://magic-kniga.ru/items/45284</t>
        </is>
      </c>
      <c r="Q2492" s="66" t="inlineStr">
        <is>
          <t>Мало</t>
        </is>
      </c>
      <c r="R2492" s="20" t="n">
        <v>3</v>
      </c>
      <c r="S2492" s="22" t="n">
        <v>16</v>
      </c>
      <c r="V2492" s="36">
        <f>MATCH(R2495,discounts!A:A)</f>
        <v/>
      </c>
      <c r="W2492" s="36">
        <f>ADDRESS(V2495,$F$7+1,,,"discounts")</f>
        <v/>
      </c>
      <c r="X2492" s="36">
        <f>ROUND(_xlfn.SINGLE(IF(ISNA(_xlfn.SINGLE(IF($F$7=0,0,INDIRECT(W2495)))),0,IF($F$7=0,0,INDIRECT(W2495)))),0)</f>
        <v/>
      </c>
    </row>
    <row r="2493">
      <c r="B2493" s="86" t="n"/>
      <c r="C2493" s="22" t="n">
        <v>45755</v>
      </c>
      <c r="D2493" s="22" t="inlineStr">
        <is>
          <t>Лопухина Полина Алексеевна</t>
        </is>
      </c>
      <c r="E2493" s="22" t="inlineStr">
        <is>
          <t>Круг жизни. Ритуалы перехода в природном ведьмовстве</t>
        </is>
      </c>
      <c r="F2493" s="105">
        <f>ROUNDUP(N2496-(N2496/100*X2496),0)</f>
        <v/>
      </c>
      <c r="H2493" s="22" t="inlineStr">
        <is>
          <t>Эксмо пресс</t>
        </is>
      </c>
      <c r="I2493" s="22" t="n">
        <v>2021</v>
      </c>
      <c r="J2493" s="75" t="inlineStr">
        <is>
          <t>9785041209940</t>
        </is>
      </c>
      <c r="K2493" s="75" t="inlineStr">
        <is>
          <t>Книги</t>
        </is>
      </c>
      <c r="L2493" s="22">
        <f>ROUND(100-(F2496/(M2496/100)),0)</f>
        <v/>
      </c>
      <c r="M2493" s="105" t="n">
        <v>1705</v>
      </c>
      <c r="N2493" s="105" t="n">
        <v>1484</v>
      </c>
      <c r="O2493" s="20" t="inlineStr">
        <is>
          <t>https://magic-kniga.ru/items/45755</t>
        </is>
      </c>
      <c r="Q2493" s="66" t="inlineStr">
        <is>
          <t>Мало</t>
        </is>
      </c>
      <c r="R2493" s="20" t="n">
        <v>5</v>
      </c>
      <c r="S2493" s="22" t="n">
        <v>16</v>
      </c>
      <c r="V2493" s="36">
        <f>MATCH(R2496,discounts!A:A)</f>
        <v/>
      </c>
      <c r="W2493" s="36">
        <f>ADDRESS(V2496,$F$7+1,,,"discounts")</f>
        <v/>
      </c>
      <c r="X2493" s="36">
        <f>ROUND(_xlfn.SINGLE(IF(ISNA(_xlfn.SINGLE(IF($F$7=0,0,INDIRECT(W2496)))),0,IF($F$7=0,0,INDIRECT(W2496)))),0)</f>
        <v/>
      </c>
    </row>
    <row r="2494" ht="15" customHeight="1">
      <c r="B2494" s="88" t="inlineStr">
        <is>
          <t>Сборники заговоров</t>
        </is>
      </c>
    </row>
    <row r="2495">
      <c r="B2495" s="86" t="n"/>
      <c r="C2495" s="22" t="n">
        <v>45443</v>
      </c>
      <c r="D2495" s="22" t="inlineStr">
        <is>
          <t>Карла Тарот Филимонова</t>
        </is>
      </c>
      <c r="E2495" s="22" t="inlineStr">
        <is>
          <t>Молитвослов язычника</t>
        </is>
      </c>
      <c r="F2495" s="105">
        <f>ROUNDUP(N2498-(N2498/100*X2498),0)</f>
        <v/>
      </c>
      <c r="H2495" s="22" t="inlineStr">
        <is>
          <t>Велигор</t>
        </is>
      </c>
      <c r="I2495" s="22" t="n">
        <v>2021</v>
      </c>
      <c r="J2495" s="75" t="inlineStr">
        <is>
          <t>9785888759783</t>
        </is>
      </c>
      <c r="K2495" s="75" t="inlineStr">
        <is>
          <t>Книги</t>
        </is>
      </c>
      <c r="L2495" s="22">
        <f>ROUND(100-(F2498/(M2498/100)),0)</f>
        <v/>
      </c>
      <c r="M2495" s="105" t="n">
        <v>840</v>
      </c>
      <c r="N2495" s="105" t="n">
        <v>731</v>
      </c>
      <c r="O2495" s="20" t="inlineStr">
        <is>
          <t>https://magic-kniga.ru/items/45443</t>
        </is>
      </c>
      <c r="Q2495" s="66" t="inlineStr">
        <is>
          <t>Мало</t>
        </is>
      </c>
      <c r="R2495" s="20" t="n">
        <v>10</v>
      </c>
      <c r="V2495" s="36">
        <f>MATCH(R2498,discounts!A:A)</f>
        <v/>
      </c>
      <c r="W2495" s="36">
        <f>ADDRESS(V2498,$F$7+1,,,"discounts")</f>
        <v/>
      </c>
      <c r="X2495" s="36">
        <f>ROUND(IF(ISNA(IF($F$7=0,0,INDIRECT(W2498))),0,IF($F$7=0,0,INDIRECT(W2498))),0)</f>
        <v/>
      </c>
    </row>
    <row r="2496" ht="15" customHeight="1">
      <c r="B2496" s="88" t="inlineStr">
        <is>
          <t>Домашняя магия</t>
        </is>
      </c>
    </row>
    <row r="2497">
      <c r="B2497" s="86" t="n"/>
      <c r="C2497" s="22" t="n">
        <v>44934</v>
      </c>
      <c r="D2497" s="22" t="inlineStr">
        <is>
          <t>Диана Райхель</t>
        </is>
      </c>
      <c r="E2497" s="22" t="inlineStr">
        <is>
          <t>Городская магия: руководство для ведьмы, живущей в большом городе</t>
        </is>
      </c>
      <c r="F2497" s="105">
        <f>ROUNDUP(N2500-(N2500/100*X2500),0)</f>
        <v/>
      </c>
      <c r="H2497" s="22" t="inlineStr">
        <is>
          <t>Весь</t>
        </is>
      </c>
      <c r="I2497" s="22" t="n">
        <v>2020</v>
      </c>
      <c r="J2497" s="75" t="inlineStr">
        <is>
          <t>9785957336655</t>
        </is>
      </c>
      <c r="K2497" s="75" t="inlineStr">
        <is>
          <t>Книги</t>
        </is>
      </c>
      <c r="L2497" s="22">
        <f>ROUND(100-(F2500/(M2500/100)),0)</f>
        <v/>
      </c>
      <c r="M2497" s="105" t="n">
        <v>552</v>
      </c>
      <c r="N2497" s="105" t="n">
        <v>481</v>
      </c>
      <c r="O2497" s="20" t="inlineStr">
        <is>
          <t>https://magic-kniga.ru/items/44934</t>
        </is>
      </c>
      <c r="Q2497" s="66" t="inlineStr">
        <is>
          <t>Мало</t>
        </is>
      </c>
      <c r="R2497" s="20" t="n">
        <v>3</v>
      </c>
      <c r="S2497" s="22" t="n">
        <v>16</v>
      </c>
      <c r="V2497" s="36">
        <f>MATCH(R2500,discounts!A:A)</f>
        <v/>
      </c>
      <c r="W2497" s="36">
        <f>ADDRESS(V2500,$F$7+1,,,"discounts")</f>
        <v/>
      </c>
      <c r="X2497" s="36">
        <f>ROUND(_xlfn.SINGLE(IF(ISNA(_xlfn.SINGLE(IF($F$7=0,0,INDIRECT(W2500)))),0,IF($F$7=0,0,INDIRECT(W2500)))),0)</f>
        <v/>
      </c>
    </row>
    <row r="2498">
      <c r="B2498" s="86" t="n"/>
      <c r="C2498" s="22" t="n">
        <v>41562</v>
      </c>
      <c r="E2498" s="22" t="inlineStr">
        <is>
          <t>Измени свою судьбу. Преобразующая Сила благословления и добра. ( Комплект из 2-х книг)</t>
        </is>
      </c>
      <c r="F2498" s="105">
        <f>ROUNDUP(N2501-(N2501/100*X2501),0)</f>
        <v/>
      </c>
      <c r="H2498" s="22" t="inlineStr">
        <is>
          <t>Амрита-русь</t>
        </is>
      </c>
      <c r="I2498" s="22" t="n">
        <v>2020</v>
      </c>
      <c r="J2498" s="75" t="inlineStr">
        <is>
          <t>9785413022276</t>
        </is>
      </c>
      <c r="K2498" s="75" t="inlineStr">
        <is>
          <t>Книги</t>
        </is>
      </c>
      <c r="L2498" s="22">
        <f>ROUND(100-(F2501/(M2501/100)),0)</f>
        <v/>
      </c>
      <c r="M2498" s="105" t="n">
        <v>998</v>
      </c>
      <c r="N2498" s="105" t="n">
        <v>869</v>
      </c>
      <c r="O2498" s="20" t="inlineStr">
        <is>
          <t>https://magic-kniga.ru/items/41562</t>
        </is>
      </c>
      <c r="Q2498" s="66" t="inlineStr">
        <is>
          <t>Мало</t>
        </is>
      </c>
      <c r="R2498" s="20" t="n">
        <v>3</v>
      </c>
      <c r="V2498" s="36">
        <f>MATCH(R2501,discounts!A:A)</f>
        <v/>
      </c>
      <c r="W2498" s="36">
        <f>ADDRESS(V2501,$F$7+1,,,"discounts")</f>
        <v/>
      </c>
      <c r="X2498" s="36">
        <f>ROUND(_xlfn.SINGLE(IF(ISNA(_xlfn.SINGLE(IF($F$7=0,0,INDIRECT(W2501)))),0,IF($F$7=0,0,INDIRECT(W2501)))),0)</f>
        <v/>
      </c>
    </row>
    <row r="2499">
      <c r="B2499" s="86" t="n"/>
      <c r="C2499" s="22" t="n">
        <v>41891</v>
      </c>
      <c r="D2499" s="22" t="inlineStr">
        <is>
          <t>Синельников Валерий</t>
        </is>
      </c>
      <c r="E2499" s="22" t="inlineStr">
        <is>
          <t>Питание в благости</t>
        </is>
      </c>
      <c r="F2499" s="105">
        <f>ROUNDUP(N2502-(N2502/100*X2502),0)</f>
        <v/>
      </c>
      <c r="H2499" s="22" t="inlineStr">
        <is>
          <t>Центрполиграф</t>
        </is>
      </c>
      <c r="I2499" s="22" t="n">
        <v>2020</v>
      </c>
      <c r="J2499" s="75" t="inlineStr">
        <is>
          <t>9785227092007</t>
        </is>
      </c>
      <c r="K2499" s="75" t="inlineStr">
        <is>
          <t>Книги</t>
        </is>
      </c>
      <c r="L2499" s="22">
        <f>ROUND(100-(F2502/(M2502/100)),0)</f>
        <v/>
      </c>
      <c r="M2499" s="105" t="n">
        <v>331</v>
      </c>
      <c r="N2499" s="105" t="n">
        <v>288</v>
      </c>
      <c r="O2499" s="20" t="inlineStr">
        <is>
          <t>https://magic-kniga.ru/items/41891</t>
        </is>
      </c>
      <c r="Q2499" s="66" t="inlineStr">
        <is>
          <t>Мало</t>
        </is>
      </c>
      <c r="R2499" s="20" t="n">
        <v>5</v>
      </c>
      <c r="V2499" s="36">
        <f>MATCH(R2502,discounts!A:A)</f>
        <v/>
      </c>
      <c r="W2499" s="36">
        <f>ADDRESS(V2502,$F$7+1,,,"discounts")</f>
        <v/>
      </c>
      <c r="X2499" s="36">
        <f>ROUND(_xlfn.SINGLE(IF(ISNA(_xlfn.SINGLE(IF($F$7=0,0,INDIRECT(W2502)))),0,IF($F$7=0,0,INDIRECT(W2502)))),0)</f>
        <v/>
      </c>
    </row>
    <row r="2500" ht="15" customHeight="1">
      <c r="B2500" s="88" t="inlineStr">
        <is>
          <t>Любовная магия</t>
        </is>
      </c>
    </row>
    <row r="2501">
      <c r="B2501" s="86" t="n"/>
      <c r="C2501" s="22" t="n">
        <v>43848</v>
      </c>
      <c r="D2501" s="22" t="inlineStr">
        <is>
          <t>Бердяев Николай</t>
        </is>
      </c>
      <c r="E2501" s="22" t="inlineStr">
        <is>
          <t>Метафизика пола и любви. Самопознание</t>
        </is>
      </c>
      <c r="F2501" s="105">
        <f>ROUNDUP(N2504-(N2504/100*X2504),0)</f>
        <v/>
      </c>
      <c r="H2501" s="22" t="inlineStr">
        <is>
          <t>Пальмира</t>
        </is>
      </c>
      <c r="I2501" s="22" t="n">
        <v>2020</v>
      </c>
      <c r="J2501" s="75" t="inlineStr">
        <is>
          <t>9785517029560</t>
        </is>
      </c>
      <c r="K2501" s="75" t="inlineStr">
        <is>
          <t>Книги</t>
        </is>
      </c>
      <c r="L2501" s="22">
        <f>ROUND(100-(F2504/(M2504/100)),0)</f>
        <v/>
      </c>
      <c r="M2501" s="105" t="n">
        <v>455</v>
      </c>
      <c r="N2501" s="105" t="n">
        <v>396</v>
      </c>
      <c r="O2501" s="20" t="inlineStr">
        <is>
          <t>https://magic-kniga.ru/items/43848</t>
        </is>
      </c>
      <c r="Q2501" s="66" t="inlineStr">
        <is>
          <t>Мало</t>
        </is>
      </c>
      <c r="R2501" s="20" t="n">
        <v>5</v>
      </c>
      <c r="S2501" s="22" t="n">
        <v>12</v>
      </c>
      <c r="V2501" s="36">
        <f>MATCH(R2504,discounts!A:A)</f>
        <v/>
      </c>
      <c r="W2501" s="36">
        <f>ADDRESS(V2504,$F$7+1,,,"discounts")</f>
        <v/>
      </c>
      <c r="X2501" s="36">
        <f>ROUND(_xlfn.SINGLE(IF(ISNA(_xlfn.SINGLE(IF($F$7=0,0,INDIRECT(W2504)))),0,IF($F$7=0,0,INDIRECT(W2504)))),0)</f>
        <v/>
      </c>
    </row>
    <row r="2502">
      <c r="B2502" s="86" t="n"/>
      <c r="C2502" s="22" t="n">
        <v>40655</v>
      </c>
      <c r="E2502" s="22" t="inlineStr">
        <is>
          <t>Двенадцать отражений Солнца в любви и браке</t>
        </is>
      </c>
      <c r="F2502" s="105">
        <f>ROUNDUP(N2505-(N2505/100*X2505),0)</f>
        <v/>
      </c>
      <c r="H2502" s="22" t="inlineStr">
        <is>
          <t>Профит-Стайл</t>
        </is>
      </c>
      <c r="I2502" s="22" t="n">
        <v>2020</v>
      </c>
      <c r="J2502" s="75" t="inlineStr">
        <is>
          <t>9785988575498</t>
        </is>
      </c>
      <c r="K2502" s="75" t="inlineStr">
        <is>
          <t>Книги</t>
        </is>
      </c>
      <c r="L2502" s="22">
        <f>ROUND(100-(F2505/(M2505/100)),0)</f>
        <v/>
      </c>
      <c r="M2502" s="105" t="n">
        <v>813</v>
      </c>
      <c r="N2502" s="105" t="n">
        <v>708</v>
      </c>
      <c r="O2502" s="20" t="inlineStr">
        <is>
          <t>https://magic-kniga.ru/items/40655</t>
        </is>
      </c>
      <c r="Q2502" s="66" t="inlineStr">
        <is>
          <t>Мало</t>
        </is>
      </c>
      <c r="R2502" s="20" t="n">
        <v>4</v>
      </c>
      <c r="V2502" s="36">
        <f>MATCH(R2505,discounts!A:A)</f>
        <v/>
      </c>
      <c r="W2502" s="36">
        <f>ADDRESS(V2505,$F$7+1,,,"discounts")</f>
        <v/>
      </c>
      <c r="X2502" s="36">
        <f>ROUND(_xlfn.SINGLE(IF(ISNA(_xlfn.SINGLE(IF($F$7=0,0,INDIRECT(W2505)))),0,IF($F$7=0,0,INDIRECT(W2505)))),0)</f>
        <v/>
      </c>
    </row>
    <row r="2503">
      <c r="B2503" s="86" t="n"/>
      <c r="C2503" s="22" t="n">
        <v>44525</v>
      </c>
      <c r="D2503" s="22" t="inlineStr">
        <is>
          <t>Довлатов Константин</t>
        </is>
      </c>
      <c r="E2503" s="22" t="inlineStr">
        <is>
          <t>Я - МЫ, или Как преодолеть ямы на пути к счастью</t>
        </is>
      </c>
      <c r="F2503" s="105">
        <f>ROUNDUP(N2506-(N2506/100*X2506),0)</f>
        <v/>
      </c>
      <c r="H2503" s="22" t="inlineStr">
        <is>
          <t>АСТ</t>
        </is>
      </c>
      <c r="I2503" s="22" t="n">
        <v>2018</v>
      </c>
      <c r="J2503" s="75" t="inlineStr">
        <is>
          <t>9785171111380</t>
        </is>
      </c>
      <c r="K2503" s="75" t="inlineStr">
        <is>
          <t>Книги</t>
        </is>
      </c>
      <c r="L2503" s="22">
        <f>ROUND(100-(F2506/(M2506/100)),0)</f>
        <v/>
      </c>
      <c r="M2503" s="105" t="n">
        <v>824</v>
      </c>
      <c r="N2503" s="105" t="n">
        <v>717</v>
      </c>
      <c r="O2503" s="20" t="inlineStr">
        <is>
          <t>https://magic-kniga.ru/items/44525</t>
        </is>
      </c>
      <c r="Q2503" s="66" t="inlineStr">
        <is>
          <t>Мало</t>
        </is>
      </c>
      <c r="R2503" s="20" t="n">
        <v>5</v>
      </c>
      <c r="S2503" s="22" t="n">
        <v>16</v>
      </c>
      <c r="V2503" s="36">
        <f>MATCH(R2506,discounts!A:A)</f>
        <v/>
      </c>
      <c r="W2503" s="36">
        <f>ADDRESS(V2506,$F$7+1,,,"discounts")</f>
        <v/>
      </c>
      <c r="X2503" s="36">
        <f>ROUND(_xlfn.SINGLE(IF(ISNA(_xlfn.SINGLE(IF($F$7=0,0,INDIRECT(W2506)))),0,IF($F$7=0,0,INDIRECT(W2506)))),0)</f>
        <v/>
      </c>
    </row>
    <row r="2504" ht="15" customHeight="1">
      <c r="B2504" s="88" t="inlineStr">
        <is>
          <t>Магия успеха</t>
        </is>
      </c>
    </row>
    <row r="2505">
      <c r="B2505" s="86" t="n"/>
      <c r="C2505" s="22" t="n">
        <v>45696</v>
      </c>
      <c r="D2505" s="22" t="inlineStr">
        <is>
          <t>Свет Александр</t>
        </is>
      </c>
      <c r="E2505" s="22" t="inlineStr">
        <is>
          <t>Магия успешного бизнеса. Проще сделать будущее, чем его угадать</t>
        </is>
      </c>
      <c r="F2505" s="105">
        <f>ROUNDUP(N2508-(N2508/100*X2508),0)</f>
        <v/>
      </c>
      <c r="H2505" s="22" t="inlineStr">
        <is>
          <t>Амрита-русь</t>
        </is>
      </c>
      <c r="I2505" s="22" t="n">
        <v>2021</v>
      </c>
      <c r="J2505" s="75" t="inlineStr">
        <is>
          <t>9785413020593</t>
        </is>
      </c>
      <c r="K2505" s="75" t="inlineStr">
        <is>
          <t>Книги</t>
        </is>
      </c>
      <c r="L2505" s="22">
        <f>ROUND(100-(F2508/(M2508/100)),0)</f>
        <v/>
      </c>
      <c r="M2505" s="105" t="n">
        <v>2052</v>
      </c>
      <c r="N2505" s="105" t="n">
        <v>1786</v>
      </c>
      <c r="O2505" s="20" t="inlineStr">
        <is>
          <t>https://magic-kniga.ru/items/45696</t>
        </is>
      </c>
      <c r="Q2505" s="66" t="inlineStr">
        <is>
          <t>Мало</t>
        </is>
      </c>
      <c r="R2505" s="20" t="n">
        <v>2</v>
      </c>
      <c r="S2505" s="22" t="n">
        <v>16</v>
      </c>
      <c r="V2505" s="36">
        <f>MATCH(R2508,discounts!A:A)</f>
        <v/>
      </c>
      <c r="W2505" s="36">
        <f>ADDRESS(V2508,$F$7+1,,,"discounts")</f>
        <v/>
      </c>
      <c r="X2505" s="36">
        <f>ROUND(IF(ISNA(IF($F$7=0,0,INDIRECT(W2508))),0,IF($F$7=0,0,INDIRECT(W2508))),0)</f>
        <v/>
      </c>
    </row>
    <row r="2506" ht="15" customHeight="1">
      <c r="B2506" s="88" t="inlineStr">
        <is>
          <t>Оккультизм</t>
        </is>
      </c>
    </row>
    <row r="2507">
      <c r="B2507" s="86" t="n"/>
      <c r="C2507" s="22" t="n">
        <v>45700</v>
      </c>
      <c r="D2507" s="22" t="inlineStr">
        <is>
          <t>Уэйт Артур Эдвард</t>
        </is>
      </c>
      <c r="E2507" s="22" t="inlineStr">
        <is>
          <t>Дьяволопоклонство во Франции</t>
        </is>
      </c>
      <c r="F2507" s="105">
        <f>ROUNDUP(N2510-(N2510/100*X2510),0)</f>
        <v/>
      </c>
      <c r="H2507" s="22" t="inlineStr">
        <is>
          <t>Magic-Kniga</t>
        </is>
      </c>
      <c r="I2507" s="22" t="n">
        <v>2021</v>
      </c>
      <c r="J2507" s="75" t="inlineStr">
        <is>
          <t>9785604685907</t>
        </is>
      </c>
      <c r="K2507" s="75" t="inlineStr">
        <is>
          <t>Книги</t>
        </is>
      </c>
      <c r="L2507" s="22">
        <f>ROUND(100-(F2510/(M2510/100)),0)</f>
        <v/>
      </c>
      <c r="M2507" s="105" t="n">
        <v>1651</v>
      </c>
      <c r="N2507" s="105" t="n">
        <v>1437</v>
      </c>
      <c r="O2507" s="20" t="inlineStr">
        <is>
          <t>https://magic-kniga.ru/items/45700</t>
        </is>
      </c>
      <c r="P2507" s="22" t="n">
        <v>323</v>
      </c>
      <c r="Q2507" s="66" t="inlineStr">
        <is>
          <t>Больше 10</t>
        </is>
      </c>
      <c r="R2507" s="20" t="n">
        <v>1</v>
      </c>
      <c r="V2507" s="36">
        <f>MATCH(R2510,discounts!A:A)</f>
        <v/>
      </c>
      <c r="W2507" s="36">
        <f>ADDRESS(V2510,$F$7+1,,,"discounts")</f>
        <v/>
      </c>
      <c r="X2507" s="36">
        <f>ROUND(IF(ISNA(IF($F$7=0,0,INDIRECT(W2510))),0,IF($F$7=0,0,INDIRECT(W2510))),0)</f>
        <v/>
      </c>
    </row>
    <row r="2508">
      <c r="B2508" s="86" t="n"/>
      <c r="C2508" s="22" t="n">
        <v>45758</v>
      </c>
      <c r="D2508" s="22" t="inlineStr">
        <is>
          <t>Толл Майя</t>
        </is>
      </c>
      <c r="E2508" s="22" t="inlineStr">
        <is>
          <t>Магический кристалларий. Вдохновляющие послания и ритуалы от 36 камней и кристаллов (книга-оракул и 36 карт для гадания)</t>
        </is>
      </c>
      <c r="F2508" s="105">
        <f>ROUNDUP(N2511-(N2511/100*X2511),0)</f>
        <v/>
      </c>
      <c r="H2508" s="22" t="inlineStr">
        <is>
          <t>Эксмо пресс</t>
        </is>
      </c>
      <c r="I2508" s="22" t="n">
        <v>2021</v>
      </c>
      <c r="J2508" s="75" t="inlineStr">
        <is>
          <t>9785041229580</t>
        </is>
      </c>
      <c r="K2508" s="75" t="inlineStr">
        <is>
          <t>Книги</t>
        </is>
      </c>
      <c r="L2508" s="22">
        <f>ROUND(100-(F2511/(M2511/100)),0)</f>
        <v/>
      </c>
      <c r="M2508" s="105" t="n">
        <v>1705</v>
      </c>
      <c r="N2508" s="105" t="n">
        <v>1484</v>
      </c>
      <c r="O2508" s="20" t="inlineStr">
        <is>
          <t>https://magic-kniga.ru/items/45758</t>
        </is>
      </c>
      <c r="Q2508" s="66" t="inlineStr">
        <is>
          <t>Мало</t>
        </is>
      </c>
      <c r="R2508" s="20" t="n">
        <v>5</v>
      </c>
      <c r="S2508" s="22" t="n">
        <v>16</v>
      </c>
      <c r="V2508" s="36">
        <f>MATCH(R2511,discounts!A:A)</f>
        <v/>
      </c>
      <c r="W2508" s="36">
        <f>ADDRESS(V2511,$F$7+1,,,"discounts")</f>
        <v/>
      </c>
      <c r="X2508" s="36">
        <f>ROUND(IF(ISNA(IF($F$7=0,0,INDIRECT(W2511))),0,IF($F$7=0,0,INDIRECT(W2511))),0)</f>
        <v/>
      </c>
    </row>
    <row r="2509">
      <c r="B2509" s="86" t="n"/>
      <c r="C2509" s="22" t="n">
        <v>45821</v>
      </c>
      <c r="D2509" s="22" t="inlineStr">
        <is>
          <t>Торн Муни</t>
        </is>
      </c>
      <c r="E2509" s="22" t="inlineStr">
        <is>
          <t>Путь ведьмы</t>
        </is>
      </c>
      <c r="F2509" s="105">
        <f>ROUNDUP(N2512-(N2512/100*X2512),0)</f>
        <v/>
      </c>
      <c r="H2509" s="22" t="inlineStr">
        <is>
          <t>Велигор</t>
        </is>
      </c>
      <c r="I2509" s="22" t="n">
        <v>2022</v>
      </c>
      <c r="J2509" s="75" t="inlineStr">
        <is>
          <t>9785917420981</t>
        </is>
      </c>
      <c r="K2509" s="75" t="inlineStr">
        <is>
          <t>Книги</t>
        </is>
      </c>
      <c r="L2509" s="22">
        <f>ROUND(100-(F2512/(M2512/100)),0)</f>
        <v/>
      </c>
      <c r="M2509" s="105" t="n">
        <v>2070</v>
      </c>
      <c r="N2509" s="105" t="n">
        <v>1801</v>
      </c>
      <c r="O2509" s="20" t="inlineStr">
        <is>
          <t>https://magic-kniga.ru/items/45821</t>
        </is>
      </c>
      <c r="Q2509" s="66" t="inlineStr">
        <is>
          <t>Мало</t>
        </is>
      </c>
      <c r="R2509" s="20" t="n">
        <v>8</v>
      </c>
      <c r="V2509" s="36">
        <f>MATCH(R2512,discounts!A:A)</f>
        <v/>
      </c>
      <c r="W2509" s="36">
        <f>ADDRESS(V2512,$F$7+1,,,"discounts")</f>
        <v/>
      </c>
      <c r="X2509" s="36">
        <f>ROUND(IF(ISNA(IF($F$7=0,0,INDIRECT(W2512))),0,IF($F$7=0,0,INDIRECT(W2512))),0)</f>
        <v/>
      </c>
    </row>
    <row r="2510">
      <c r="B2510" s="86" t="n"/>
      <c r="C2510" s="22" t="n">
        <v>44333</v>
      </c>
      <c r="D2510" s="22" t="inlineStr">
        <is>
          <t>Шюре Эдуард</t>
        </is>
      </c>
      <c r="E2510" s="22" t="inlineStr">
        <is>
          <t>Великие посвященные</t>
        </is>
      </c>
      <c r="F2510" s="105">
        <f>ROUNDUP(N2513-(N2513/100*X2513),0)</f>
        <v/>
      </c>
      <c r="H2510" s="22" t="inlineStr">
        <is>
          <t>Magic-Kniga</t>
        </is>
      </c>
      <c r="I2510" s="22" t="n">
        <v>2021</v>
      </c>
      <c r="J2510" s="75" t="inlineStr">
        <is>
          <t>9785604604878</t>
        </is>
      </c>
      <c r="K2510" s="75" t="inlineStr">
        <is>
          <t>Книги</t>
        </is>
      </c>
      <c r="L2510" s="22">
        <f>ROUND(100-(F2513/(M2513/100)),0)</f>
        <v/>
      </c>
      <c r="M2510" s="105" t="n">
        <v>1099</v>
      </c>
      <c r="N2510" s="105" t="n">
        <v>957</v>
      </c>
      <c r="O2510" s="20" t="inlineStr">
        <is>
          <t>https://magic-kniga.ru/items/44333</t>
        </is>
      </c>
      <c r="P2510" s="22" t="n">
        <v>241</v>
      </c>
      <c r="Q2510" s="66" t="inlineStr">
        <is>
          <t>Больше 10</t>
        </is>
      </c>
      <c r="R2510" s="20" t="n">
        <v>1</v>
      </c>
      <c r="V2510" s="36">
        <f>MATCH(R2513,discounts!A:A)</f>
        <v/>
      </c>
      <c r="W2510" s="36">
        <f>ADDRESS(V2513,$F$7+1,,,"discounts")</f>
        <v/>
      </c>
      <c r="X2510" s="36">
        <f>ROUND(IF(ISNA(IF($F$7=0,0,INDIRECT(W2513))),0,IF($F$7=0,0,INDIRECT(W2513))),0)</f>
        <v/>
      </c>
    </row>
    <row r="2511">
      <c r="B2511" s="86" t="n"/>
      <c r="C2511" s="22" t="n">
        <v>44620</v>
      </c>
      <c r="D2511" s="22" t="inlineStr">
        <is>
          <t>Штайнер Рудольф</t>
        </is>
      </c>
      <c r="E2511" s="22" t="inlineStr">
        <is>
          <t>Оккультные движения 19 столетия</t>
        </is>
      </c>
      <c r="F2511" s="105">
        <f>ROUNDUP(N2514-(N2514/100*X2514),0)</f>
        <v/>
      </c>
      <c r="H2511" s="22" t="inlineStr">
        <is>
          <t>Энигма</t>
        </is>
      </c>
      <c r="I2511" s="22" t="n">
        <v>2021</v>
      </c>
      <c r="J2511" s="75" t="inlineStr">
        <is>
          <t>9785946983068</t>
        </is>
      </c>
      <c r="K2511" s="75" t="inlineStr">
        <is>
          <t>Книги</t>
        </is>
      </c>
      <c r="L2511" s="22">
        <f>ROUND(100-(F2514/(M2514/100)),0)</f>
        <v/>
      </c>
      <c r="M2511" s="105" t="n">
        <v>749</v>
      </c>
      <c r="N2511" s="105" t="n">
        <v>652</v>
      </c>
      <c r="O2511" s="20" t="inlineStr">
        <is>
          <t>https://magic-kniga.ru/items/44620</t>
        </is>
      </c>
      <c r="Q2511" s="66" t="inlineStr">
        <is>
          <t>Мало</t>
        </is>
      </c>
      <c r="R2511" s="20" t="n">
        <v>9</v>
      </c>
      <c r="V2511" s="36">
        <f>MATCH(R2514,discounts!A:A)</f>
        <v/>
      </c>
      <c r="W2511" s="36">
        <f>ADDRESS(V2514,$F$7+1,,,"discounts")</f>
        <v/>
      </c>
      <c r="X2511" s="36">
        <f>ROUND(IF(ISNA(IF($F$7=0,0,INDIRECT(W2514))),0,IF($F$7=0,0,INDIRECT(W2514))),0)</f>
        <v/>
      </c>
    </row>
    <row r="2512">
      <c r="B2512" s="86" t="n"/>
      <c r="C2512" s="22" t="n">
        <v>45100</v>
      </c>
      <c r="D2512" s="22" t="inlineStr">
        <is>
          <t>Джон Хейдон</t>
        </is>
      </c>
      <c r="E2512" s="22" t="inlineStr">
        <is>
          <t>Теомагия, или Храм мудрости. Том I</t>
        </is>
      </c>
      <c r="F2512" s="105">
        <f>ROUNDUP(N2515-(N2515/100*X2515),0)</f>
        <v/>
      </c>
      <c r="H2512" s="22" t="inlineStr">
        <is>
          <t>Magic-Kniga</t>
        </is>
      </c>
      <c r="I2512" s="22" t="n">
        <v>2024</v>
      </c>
      <c r="J2512" s="75" t="inlineStr">
        <is>
          <t>9785605186922</t>
        </is>
      </c>
      <c r="K2512" s="75" t="inlineStr">
        <is>
          <t>Книги</t>
        </is>
      </c>
      <c r="L2512" s="22">
        <f>ROUND(100-(F2515/(M2515/100)),0)</f>
        <v/>
      </c>
      <c r="M2512" s="105" t="n">
        <v>1809</v>
      </c>
      <c r="N2512" s="105" t="n">
        <v>1574</v>
      </c>
      <c r="O2512" s="20" t="inlineStr">
        <is>
          <t>https://magic-kniga.ru/items/45100</t>
        </is>
      </c>
      <c r="P2512" s="22" t="n">
        <v>147</v>
      </c>
      <c r="Q2512" s="66" t="inlineStr">
        <is>
          <t>Больше 10</t>
        </is>
      </c>
      <c r="R2512" s="20" t="n">
        <v>1</v>
      </c>
      <c r="S2512" s="22" t="n">
        <v>16</v>
      </c>
      <c r="V2512" s="36">
        <f>MATCH(R2515,discounts!A:A)</f>
        <v/>
      </c>
      <c r="W2512" s="36">
        <f>ADDRESS(V2515,$F$7+1,,,"discounts")</f>
        <v/>
      </c>
      <c r="X2512" s="36">
        <f>ROUND(IF(ISNA(IF($F$7=0,0,INDIRECT(W2515))),0,IF($F$7=0,0,INDIRECT(W2515))),0)</f>
        <v/>
      </c>
    </row>
    <row r="2513">
      <c r="B2513" s="86" t="n"/>
      <c r="C2513" s="22" t="n">
        <v>40700</v>
      </c>
      <c r="D2513" s="22" t="inlineStr">
        <is>
          <t>Эдвард Келли</t>
        </is>
      </c>
      <c r="E2513" s="22" t="inlineStr">
        <is>
          <t>Алхимический трактат Эдварда Келли</t>
        </is>
      </c>
      <c r="F2513" s="105">
        <f>ROUNDUP(N2516-(N2516/100*X2516),0)</f>
        <v/>
      </c>
      <c r="H2513" s="22" t="inlineStr">
        <is>
          <t>Magic-Kniga</t>
        </is>
      </c>
      <c r="I2513" s="22" t="n">
        <v>2020</v>
      </c>
      <c r="J2513" s="75" t="inlineStr">
        <is>
          <t>9785604458846</t>
        </is>
      </c>
      <c r="K2513" s="75" t="inlineStr">
        <is>
          <t>Книги</t>
        </is>
      </c>
      <c r="L2513" s="22">
        <f>ROUND(100-(F2516/(M2516/100)),0)</f>
        <v/>
      </c>
      <c r="M2513" s="105" t="n">
        <v>780</v>
      </c>
      <c r="N2513" s="105" t="n">
        <v>679</v>
      </c>
      <c r="O2513" s="20" t="inlineStr">
        <is>
          <t>https://magic-kniga.ru/items/40700</t>
        </is>
      </c>
      <c r="P2513" s="22" t="n">
        <v>333</v>
      </c>
      <c r="Q2513" s="66" t="inlineStr">
        <is>
          <t>Много</t>
        </is>
      </c>
      <c r="R2513" s="20" t="n">
        <v>1</v>
      </c>
      <c r="V2513" s="36">
        <f>MATCH(R2516,discounts!A:A)</f>
        <v/>
      </c>
      <c r="W2513" s="36">
        <f>ADDRESS(V2516,$F$7+1,,,"discounts")</f>
        <v/>
      </c>
      <c r="X2513" s="36">
        <f>ROUND(IF(ISNA(IF($F$7=0,0,INDIRECT(W2516))),0,IF($F$7=0,0,INDIRECT(W2516))),0)</f>
        <v/>
      </c>
    </row>
    <row r="2514">
      <c r="B2514" s="86" t="n"/>
      <c r="C2514" s="22" t="n">
        <v>40800</v>
      </c>
      <c r="D2514" s="22" t="inlineStr">
        <is>
          <t>Карл Брандлер-Прахт</t>
        </is>
      </c>
      <c r="E2514" s="22" t="inlineStr">
        <is>
          <t>Оккультизм. Руководство к воспитанию оккультных сил в человеке</t>
        </is>
      </c>
      <c r="F2514" s="105">
        <f>ROUNDUP(N2517-(N2517/100*X2517),0)</f>
        <v/>
      </c>
      <c r="H2514" s="22" t="inlineStr">
        <is>
          <t>Magic-Kniga</t>
        </is>
      </c>
      <c r="I2514" s="22" t="n">
        <v>2020</v>
      </c>
      <c r="J2514" s="75" t="inlineStr">
        <is>
          <t>9785604458969</t>
        </is>
      </c>
      <c r="K2514" s="75" t="inlineStr">
        <is>
          <t>Книги</t>
        </is>
      </c>
      <c r="L2514" s="22">
        <f>ROUND(100-(F2517/(M2517/100)),0)</f>
        <v/>
      </c>
      <c r="M2514" s="105" t="n">
        <v>635</v>
      </c>
      <c r="N2514" s="105" t="n">
        <v>553</v>
      </c>
      <c r="O2514" s="20" t="inlineStr">
        <is>
          <t>https://magic-kniga.ru/items/40800</t>
        </is>
      </c>
      <c r="P2514" s="22" t="n">
        <v>213</v>
      </c>
      <c r="Q2514" s="66" t="inlineStr">
        <is>
          <t>Мало</t>
        </is>
      </c>
      <c r="R2514" s="20" t="n">
        <v>1</v>
      </c>
      <c r="V2514" s="36">
        <f>MATCH(R2517,discounts!A:A)</f>
        <v/>
      </c>
      <c r="W2514" s="36">
        <f>ADDRESS(V2517,$F$7+1,,,"discounts")</f>
        <v/>
      </c>
      <c r="X2514" s="36">
        <f>ROUND(IF(ISNA(IF($F$7=0,0,INDIRECT(W2517))),0,IF($F$7=0,0,INDIRECT(W2517))),0)</f>
        <v/>
      </c>
    </row>
    <row r="2515">
      <c r="B2515" s="86" t="n"/>
      <c r="C2515" s="22" t="n">
        <v>40999</v>
      </c>
      <c r="D2515" s="22" t="inlineStr">
        <is>
          <t>Крамер Генрих (Инститорис)</t>
        </is>
      </c>
      <c r="E2515" s="22" t="inlineStr">
        <is>
          <t>Молот Ведьм MALLEVS MALEFICARVM</t>
        </is>
      </c>
      <c r="F2515" s="105">
        <f>ROUNDUP(N2518-(N2518/100*X2518),0)</f>
        <v/>
      </c>
      <c r="H2515" s="22" t="inlineStr">
        <is>
          <t>Magic-Kniga</t>
        </is>
      </c>
      <c r="I2515" s="22" t="n">
        <v>2020</v>
      </c>
      <c r="J2515" s="75" t="inlineStr">
        <is>
          <t>9785604529379</t>
        </is>
      </c>
      <c r="K2515" s="75" t="inlineStr">
        <is>
          <t>Книги</t>
        </is>
      </c>
      <c r="L2515" s="22">
        <f>ROUND(100-(F2518/(M2518/100)),0)</f>
        <v/>
      </c>
      <c r="M2515" s="105" t="n">
        <v>1065</v>
      </c>
      <c r="N2515" s="105" t="n">
        <v>927</v>
      </c>
      <c r="O2515" s="20" t="inlineStr">
        <is>
          <t>https://magic-kniga.ru/items/40999</t>
        </is>
      </c>
      <c r="Q2515" s="66" t="inlineStr">
        <is>
          <t>Мало</t>
        </is>
      </c>
      <c r="R2515" s="20" t="n">
        <v>1</v>
      </c>
      <c r="V2515" s="36">
        <f>MATCH(R2518,discounts!A:A)</f>
        <v/>
      </c>
      <c r="W2515" s="36">
        <f>ADDRESS(V2518,$F$7+1,,,"discounts")</f>
        <v/>
      </c>
      <c r="X2515" s="36">
        <f>ROUND(IF(ISNA(IF($F$7=0,0,INDIRECT(W2518))),0,IF($F$7=0,0,INDIRECT(W2518))),0)</f>
        <v/>
      </c>
    </row>
    <row r="2516">
      <c r="B2516" s="86" t="n"/>
      <c r="C2516" s="22" t="n">
        <v>43839</v>
      </c>
      <c r="D2516" s="22" t="inlineStr">
        <is>
          <t>Крамер Генрих (Инститорис)</t>
        </is>
      </c>
      <c r="E2516" s="22" t="inlineStr">
        <is>
          <t>Молот ведьм (мяг)</t>
        </is>
      </c>
      <c r="F2516" s="105">
        <f>ROUNDUP(N2519-(N2519/100*X2519),0)</f>
        <v/>
      </c>
      <c r="H2516" s="22" t="inlineStr">
        <is>
          <t>Пальмира</t>
        </is>
      </c>
      <c r="I2516" s="22" t="n">
        <v>2020</v>
      </c>
      <c r="J2516" s="75" t="inlineStr">
        <is>
          <t>9785517027252</t>
        </is>
      </c>
      <c r="K2516" s="75" t="inlineStr">
        <is>
          <t>Книги</t>
        </is>
      </c>
      <c r="L2516" s="22">
        <f>ROUND(100-(F2519/(M2519/100)),0)</f>
        <v/>
      </c>
      <c r="M2516" s="105" t="n">
        <v>455</v>
      </c>
      <c r="N2516" s="105" t="n">
        <v>396</v>
      </c>
      <c r="O2516" s="20" t="inlineStr">
        <is>
          <t>https://magic-kniga.ru/items/43839</t>
        </is>
      </c>
      <c r="Q2516" s="66" t="inlineStr">
        <is>
          <t>Мало</t>
        </is>
      </c>
      <c r="R2516" s="20" t="n">
        <v>5</v>
      </c>
      <c r="V2516" s="36">
        <f>MATCH(R2519,discounts!A:A)</f>
        <v/>
      </c>
      <c r="W2516" s="36">
        <f>ADDRESS(V2519,$F$7+1,,,"discounts")</f>
        <v/>
      </c>
      <c r="X2516" s="36">
        <f>ROUND(IF(ISNA(IF($F$7=0,0,INDIRECT(W2519))),0,IF($F$7=0,0,INDIRECT(W2519))),0)</f>
        <v/>
      </c>
    </row>
    <row r="2517">
      <c r="B2517" s="86" t="n"/>
      <c r="C2517" s="22" t="n">
        <v>44071</v>
      </c>
      <c r="D2517" s="22" t="inlineStr">
        <is>
          <t>Мейсон Асенат</t>
        </is>
      </c>
      <c r="E2517" s="22" t="inlineStr">
        <is>
          <t>Гримуар Тиамат</t>
        </is>
      </c>
      <c r="F2517" s="105">
        <f>ROUNDUP(N2520-(N2520/100*X2520),0)</f>
        <v/>
      </c>
      <c r="H2517" s="22" t="inlineStr">
        <is>
          <t>Касталия</t>
        </is>
      </c>
      <c r="I2517" s="22" t="n">
        <v>2018</v>
      </c>
      <c r="J2517" s="75" t="inlineStr">
        <is>
          <t>9785519606349</t>
        </is>
      </c>
      <c r="K2517" s="75" t="inlineStr">
        <is>
          <t>Книги</t>
        </is>
      </c>
      <c r="L2517" s="22">
        <f>ROUND(100-(F2520/(M2520/100)),0)</f>
        <v/>
      </c>
      <c r="M2517" s="105" t="n">
        <v>2040</v>
      </c>
      <c r="N2517" s="105" t="n">
        <v>1775</v>
      </c>
      <c r="O2517" s="20" t="inlineStr">
        <is>
          <t>https://magic-kniga.ru/items/44071</t>
        </is>
      </c>
      <c r="Q2517" s="66" t="inlineStr">
        <is>
          <t>Мало</t>
        </is>
      </c>
      <c r="R2517" s="20" t="n">
        <v>5</v>
      </c>
      <c r="V2517" s="36">
        <f>MATCH(R2520,discounts!A:A)</f>
        <v/>
      </c>
      <c r="W2517" s="36">
        <f>ADDRESS(V2520,$F$7+1,,,"discounts")</f>
        <v/>
      </c>
      <c r="X2517" s="36">
        <f>ROUND(IF(ISNA(IF($F$7=0,0,INDIRECT(W2520))),0,IF($F$7=0,0,INDIRECT(W2520))),0)</f>
        <v/>
      </c>
    </row>
    <row r="2518" ht="15" customHeight="1">
      <c r="B2518" s="88" t="inlineStr">
        <is>
          <t>Йога</t>
        </is>
      </c>
    </row>
    <row r="2519">
      <c r="B2519" s="86" t="n"/>
      <c r="C2519" s="22" t="n">
        <v>42375</v>
      </c>
      <c r="D2519" s="22" t="inlineStr">
        <is>
          <t>Тралег Кьябгон Ринпоче</t>
        </is>
      </c>
      <c r="E2519" s="22" t="inlineStr">
        <is>
          <t>О влиянии йогачары на махамудру</t>
        </is>
      </c>
      <c r="F2519" s="105">
        <f>ROUNDUP(N2522-(N2522/100*X2522),0)</f>
        <v/>
      </c>
      <c r="H2519" s="22" t="inlineStr">
        <is>
          <t>Ганга</t>
        </is>
      </c>
      <c r="I2519" s="22" t="n">
        <v>2020</v>
      </c>
      <c r="J2519" s="75" t="inlineStr">
        <is>
          <t>9785907243620</t>
        </is>
      </c>
      <c r="K2519" s="75" t="inlineStr">
        <is>
          <t>Книги</t>
        </is>
      </c>
      <c r="L2519" s="22">
        <f>ROUND(100-(F2522/(M2522/100)),0)</f>
        <v/>
      </c>
      <c r="M2519" s="105" t="n">
        <v>553</v>
      </c>
      <c r="N2519" s="105" t="n">
        <v>482</v>
      </c>
      <c r="O2519" s="20" t="inlineStr">
        <is>
          <t>https://magic-kniga.ru/items/42375</t>
        </is>
      </c>
      <c r="Q2519" s="66" t="inlineStr">
        <is>
          <t>Мало</t>
        </is>
      </c>
      <c r="R2519" s="20" t="n">
        <v>5</v>
      </c>
      <c r="V2519" s="36">
        <f>MATCH(R2522,discounts!A:A)</f>
        <v/>
      </c>
      <c r="W2519" s="36">
        <f>ADDRESS(V2522,$F$7+1,,,"discounts")</f>
        <v/>
      </c>
      <c r="X2519" s="36">
        <f>ROUND(IF(ISNA(IF($F$7=0,0,INDIRECT(W2522))),0,IF($F$7=0,0,INDIRECT(W2522))),0)</f>
        <v/>
      </c>
    </row>
    <row r="2520">
      <c r="B2520" s="86" t="n"/>
      <c r="C2520" s="22" t="n">
        <v>43897</v>
      </c>
      <c r="D2520" s="22" t="inlineStr">
        <is>
          <t>Селл Кристина</t>
        </is>
      </c>
      <c r="E2520" s="22" t="inlineStr">
        <is>
          <t>Йога для продвинутых Выход за пределы образа тела к целостности и свободе</t>
        </is>
      </c>
      <c r="F2520" s="105">
        <f>ROUNDUP(N2523-(N2523/100*X2523),0)</f>
        <v/>
      </c>
      <c r="H2520" s="22" t="inlineStr">
        <is>
          <t>Весь</t>
        </is>
      </c>
      <c r="I2520" s="22" t="n">
        <v>2021</v>
      </c>
      <c r="J2520" s="75" t="inlineStr">
        <is>
          <t>9785957337201</t>
        </is>
      </c>
      <c r="K2520" s="75" t="inlineStr">
        <is>
          <t>Книги</t>
        </is>
      </c>
      <c r="L2520" s="22">
        <f>ROUND(100-(F2523/(M2523/100)),0)</f>
        <v/>
      </c>
      <c r="M2520" s="105" t="n">
        <v>1855</v>
      </c>
      <c r="N2520" s="105" t="n">
        <v>1614</v>
      </c>
      <c r="O2520" s="20" t="inlineStr">
        <is>
          <t>https://magic-kniga.ru/items/43897</t>
        </is>
      </c>
      <c r="Q2520" s="66" t="inlineStr">
        <is>
          <t>Мало</t>
        </is>
      </c>
      <c r="R2520" s="20" t="n">
        <v>3</v>
      </c>
      <c r="S2520" s="22" t="n">
        <v>16</v>
      </c>
      <c r="V2520" s="36">
        <f>MATCH(R2523,discounts!A:A)</f>
        <v/>
      </c>
      <c r="W2520" s="36">
        <f>ADDRESS(V2523,$F$7+1,,,"discounts")</f>
        <v/>
      </c>
      <c r="X2520" s="36">
        <f>ROUND(IF(ISNA(IF($F$7=0,0,INDIRECT(W2523))),0,IF($F$7=0,0,INDIRECT(W2523))),0)</f>
        <v/>
      </c>
    </row>
    <row r="2521">
      <c r="B2521" s="86" t="n"/>
      <c r="C2521" s="22" t="n">
        <v>40422</v>
      </c>
      <c r="D2521" s="22" t="inlineStr">
        <is>
          <t>Чандр Свами Удасин</t>
        </is>
      </c>
      <c r="E2521" s="22" t="inlineStr">
        <is>
          <t>Песнь безмолвия. Книга 3</t>
        </is>
      </c>
      <c r="F2521" s="105">
        <f>ROUNDUP(N2524-(N2524/100*X2524),0)</f>
        <v/>
      </c>
      <c r="H2521" s="22" t="inlineStr">
        <is>
          <t>Ганга</t>
        </is>
      </c>
      <c r="I2521" s="22" t="n">
        <v>2020</v>
      </c>
      <c r="J2521" s="75" t="inlineStr">
        <is>
          <t>9785907243071</t>
        </is>
      </c>
      <c r="K2521" s="75" t="inlineStr">
        <is>
          <t>Книги</t>
        </is>
      </c>
      <c r="L2521" s="22">
        <f>ROUND(100-(F2524/(M2524/100)),0)</f>
        <v/>
      </c>
      <c r="M2521" s="105" t="n">
        <v>599</v>
      </c>
      <c r="N2521" s="105" t="n">
        <v>522</v>
      </c>
      <c r="O2521" s="20" t="inlineStr">
        <is>
          <t>https://magic-kniga.ru/items/40422</t>
        </is>
      </c>
      <c r="Q2521" s="66" t="inlineStr">
        <is>
          <t>Мало</t>
        </is>
      </c>
      <c r="R2521" s="20" t="n">
        <v>5</v>
      </c>
      <c r="S2521" s="22" t="n">
        <v>16</v>
      </c>
      <c r="V2521" s="36">
        <f>MATCH(R2524,discounts!A:A)</f>
        <v/>
      </c>
      <c r="W2521" s="36">
        <f>ADDRESS(V2524,$F$7+1,,,"discounts")</f>
        <v/>
      </c>
      <c r="X2521" s="36">
        <f>ROUND(IF(ISNA(IF($F$7=0,0,INDIRECT(W2524))),0,IF($F$7=0,0,INDIRECT(W2524))),0)</f>
        <v/>
      </c>
    </row>
    <row r="2522">
      <c r="B2522" s="86" t="n"/>
      <c r="C2522" s="22" t="n">
        <v>40651</v>
      </c>
      <c r="D2522" s="22" t="inlineStr">
        <is>
          <t>Френкель Яков</t>
        </is>
      </c>
      <c r="E2522" s="22" t="inlineStr">
        <is>
          <t>Психология йоги. Лечение психических недугов средствами йоги</t>
        </is>
      </c>
      <c r="F2522" s="105">
        <f>ROUNDUP(N2525-(N2525/100*X2525),0)</f>
        <v/>
      </c>
      <c r="H2522" s="22" t="inlineStr">
        <is>
          <t>Профит-Стайл</t>
        </is>
      </c>
      <c r="I2522" s="22" t="n">
        <v>2017</v>
      </c>
      <c r="J2522" s="75" t="inlineStr">
        <is>
          <t>2100000406517</t>
        </is>
      </c>
      <c r="K2522" s="75" t="inlineStr">
        <is>
          <t>Книги</t>
        </is>
      </c>
      <c r="L2522" s="22">
        <f>ROUND(100-(F2525/(M2525/100)),0)</f>
        <v/>
      </c>
      <c r="M2522" s="105" t="n">
        <v>813</v>
      </c>
      <c r="N2522" s="105" t="n">
        <v>708</v>
      </c>
      <c r="O2522" s="20" t="inlineStr">
        <is>
          <t>https://magic-kniga.ru/items/40651</t>
        </is>
      </c>
      <c r="Q2522" s="66" t="inlineStr">
        <is>
          <t>Мало</t>
        </is>
      </c>
      <c r="R2522" s="20" t="n">
        <v>9</v>
      </c>
      <c r="V2522" s="36">
        <f>MATCH(R2525,discounts!A:A)</f>
        <v/>
      </c>
      <c r="W2522" s="36">
        <f>ADDRESS(V2525,$F$7+1,,,"discounts")</f>
        <v/>
      </c>
      <c r="X2522" s="36">
        <f>ROUND(IF(ISNA(IF($F$7=0,0,INDIRECT(W2525))),0,IF($F$7=0,0,INDIRECT(W2525))),0)</f>
        <v/>
      </c>
    </row>
    <row r="2523">
      <c r="B2523" s="86" t="n"/>
      <c r="C2523" s="22" t="n">
        <v>40654</v>
      </c>
      <c r="D2523" s="22" t="inlineStr">
        <is>
          <t>Айенгар Б.К.С. и Гита</t>
        </is>
      </c>
      <c r="E2523" s="22" t="inlineStr">
        <is>
          <t>Мое представление йоги</t>
        </is>
      </c>
      <c r="F2523" s="105">
        <f>ROUNDUP(N2526-(N2526/100*X2526),0)</f>
        <v/>
      </c>
      <c r="H2523" s="22" t="inlineStr">
        <is>
          <t>Профит-Стайл</t>
        </is>
      </c>
      <c r="I2523" s="22" t="n">
        <v>2020</v>
      </c>
      <c r="J2523" s="75" t="inlineStr">
        <is>
          <t>9785897505050</t>
        </is>
      </c>
      <c r="K2523" s="75" t="inlineStr">
        <is>
          <t>Книги</t>
        </is>
      </c>
      <c r="L2523" s="22">
        <f>ROUND(100-(F2526/(M2526/100)),0)</f>
        <v/>
      </c>
      <c r="M2523" s="105" t="n">
        <v>813</v>
      </c>
      <c r="N2523" s="105" t="n">
        <v>708</v>
      </c>
      <c r="O2523" s="20" t="inlineStr">
        <is>
          <t>https://magic-kniga.ru/items/40654</t>
        </is>
      </c>
      <c r="Q2523" s="66" t="inlineStr">
        <is>
          <t>Мало</t>
        </is>
      </c>
      <c r="R2523" s="20" t="n">
        <v>4</v>
      </c>
      <c r="V2523" s="36">
        <f>MATCH(R2526,discounts!A:A)</f>
        <v/>
      </c>
      <c r="W2523" s="36">
        <f>ADDRESS(V2526,$F$7+1,,,"discounts")</f>
        <v/>
      </c>
      <c r="X2523" s="36">
        <f>ROUND(IF(ISNA(IF($F$7=0,0,INDIRECT(W2526))),0,IF($F$7=0,0,INDIRECT(W2526))),0)</f>
        <v/>
      </c>
    </row>
    <row r="2524">
      <c r="B2524" s="86" t="n"/>
      <c r="C2524" s="22" t="n">
        <v>45583</v>
      </c>
      <c r="D2524" s="22" t="inlineStr">
        <is>
          <t>Сахарова Т.А.</t>
        </is>
      </c>
      <c r="E2524" s="22" t="inlineStr">
        <is>
          <t>Йогические практики. Упражнения для позвоночника</t>
        </is>
      </c>
      <c r="F2524" s="105">
        <f>ROUNDUP(N2527-(N2527/100*X2527),0)</f>
        <v/>
      </c>
      <c r="H2524" s="22" t="inlineStr">
        <is>
          <t>Профит-Стайл</t>
        </is>
      </c>
      <c r="I2524" s="22" t="n">
        <v>2021</v>
      </c>
      <c r="J2524" s="75" t="inlineStr">
        <is>
          <t>9785988575160</t>
        </is>
      </c>
      <c r="K2524" s="75" t="inlineStr">
        <is>
          <t>Книги</t>
        </is>
      </c>
      <c r="L2524" s="22">
        <f>ROUND(100-(F2527/(M2527/100)),0)</f>
        <v/>
      </c>
      <c r="M2524" s="105" t="n">
        <v>334</v>
      </c>
      <c r="N2524" s="105" t="n">
        <v>291</v>
      </c>
      <c r="O2524" s="20" t="inlineStr">
        <is>
          <t>https://magic-kniga.ru/items/45583</t>
        </is>
      </c>
      <c r="Q2524" s="66" t="inlineStr">
        <is>
          <t>Мало</t>
        </is>
      </c>
      <c r="R2524" s="20" t="n">
        <v>2</v>
      </c>
      <c r="S2524" s="22" t="n">
        <v>16</v>
      </c>
      <c r="V2524" s="36">
        <f>MATCH(R2527,discounts!A:A)</f>
        <v/>
      </c>
      <c r="W2524" s="36">
        <f>ADDRESS(V2527,$F$7+1,,,"discounts")</f>
        <v/>
      </c>
      <c r="X2524" s="36">
        <f>ROUND(IF(ISNA(IF($F$7=0,0,INDIRECT(W2527))),0,IF($F$7=0,0,INDIRECT(W2527))),0)</f>
        <v/>
      </c>
    </row>
    <row r="2525">
      <c r="B2525" s="86" t="n"/>
      <c r="C2525" s="22" t="n">
        <v>44475</v>
      </c>
      <c r="D2525" s="22" t="inlineStr">
        <is>
          <t>Рамачарака Й.</t>
        </is>
      </c>
      <c r="E2525" s="22" t="inlineStr">
        <is>
          <t>Жнани-Йога</t>
        </is>
      </c>
      <c r="F2525" s="105">
        <f>ROUNDUP(N2528-(N2528/100*X2528),0)</f>
        <v/>
      </c>
      <c r="H2525" s="22" t="inlineStr">
        <is>
          <t>Медков</t>
        </is>
      </c>
      <c r="I2525" s="22" t="n">
        <v>2017</v>
      </c>
      <c r="J2525" s="75" t="inlineStr">
        <is>
          <t>9785902583011</t>
        </is>
      </c>
      <c r="K2525" s="75" t="inlineStr">
        <is>
          <t>Книги</t>
        </is>
      </c>
      <c r="L2525" s="22">
        <f>ROUND(100-(F2528/(M2528/100)),0)</f>
        <v/>
      </c>
      <c r="M2525" s="105" t="n">
        <v>142</v>
      </c>
      <c r="N2525" s="105" t="n">
        <v>124</v>
      </c>
      <c r="O2525" s="20" t="inlineStr">
        <is>
          <t>https://magic-kniga.ru/items/44475</t>
        </is>
      </c>
      <c r="Q2525" s="66" t="inlineStr">
        <is>
          <t>Мало</t>
        </is>
      </c>
      <c r="R2525" s="20" t="n">
        <v>10</v>
      </c>
      <c r="V2525" s="36">
        <f>MATCH(R2528,discounts!A:A)</f>
        <v/>
      </c>
      <c r="W2525" s="36">
        <f>ADDRESS(V2528,$F$7+1,,,"discounts")</f>
        <v/>
      </c>
      <c r="X2525" s="36">
        <f>ROUND(IF(ISNA(IF($F$7=0,0,INDIRECT(W2528))),0,IF($F$7=0,0,INDIRECT(W2528))),0)</f>
        <v/>
      </c>
    </row>
    <row r="2526">
      <c r="B2526" s="86" t="n"/>
      <c r="C2526" s="22" t="n">
        <v>44638</v>
      </c>
      <c r="D2526" s="22" t="inlineStr">
        <is>
          <t>Элизабет Жуанн</t>
        </is>
      </c>
      <c r="E2526" s="22" t="inlineStr">
        <is>
          <t>Мой маленький блокнот. Йога</t>
        </is>
      </c>
      <c r="F2526" s="105">
        <f>ROUNDUP(N2529-(N2529/100*X2529),0)</f>
        <v/>
      </c>
      <c r="H2526" s="22" t="inlineStr">
        <is>
          <t>Попурри</t>
        </is>
      </c>
      <c r="I2526" s="22" t="n">
        <v>2020</v>
      </c>
      <c r="J2526" s="75" t="inlineStr">
        <is>
          <t>9789851544680</t>
        </is>
      </c>
      <c r="K2526" s="75" t="inlineStr">
        <is>
          <t>Книги</t>
        </is>
      </c>
      <c r="L2526" s="22">
        <f>ROUND(100-(F2529/(M2529/100)),0)</f>
        <v/>
      </c>
      <c r="M2526" s="105" t="n">
        <v>749</v>
      </c>
      <c r="N2526" s="105" t="n">
        <v>652</v>
      </c>
      <c r="O2526" s="20" t="inlineStr">
        <is>
          <t>https://magic-kniga.ru/items/44638</t>
        </is>
      </c>
      <c r="Q2526" s="66" t="inlineStr">
        <is>
          <t>Мало</t>
        </is>
      </c>
      <c r="R2526" s="20" t="n">
        <v>5</v>
      </c>
      <c r="S2526" s="22" t="n">
        <v>16</v>
      </c>
      <c r="V2526" s="36">
        <f>MATCH(R2529,discounts!A:A)</f>
        <v/>
      </c>
      <c r="W2526" s="36">
        <f>ADDRESS(V2529,$F$7+1,,,"discounts")</f>
        <v/>
      </c>
      <c r="X2526" s="36">
        <f>ROUND(IF(ISNA(IF($F$7=0,0,INDIRECT(W2529))),0,IF($F$7=0,0,INDIRECT(W2529))),0)</f>
        <v/>
      </c>
    </row>
    <row r="2527">
      <c r="B2527" s="86" t="n"/>
      <c r="C2527" s="22" t="n">
        <v>44690</v>
      </c>
      <c r="D2527" s="22" t="inlineStr">
        <is>
          <t>Френкель Яков</t>
        </is>
      </c>
      <c r="E2527" s="22" t="inlineStr">
        <is>
          <t>Психология йоги. Лечение психических недугов средствами йоги</t>
        </is>
      </c>
      <c r="F2527" s="105">
        <f>ROUNDUP(N2530-(N2530/100*X2530),0)</f>
        <v/>
      </c>
      <c r="H2527" s="22" t="inlineStr">
        <is>
          <t>Профит-Стайл</t>
        </is>
      </c>
      <c r="I2527" s="22" t="n">
        <v>2021</v>
      </c>
      <c r="J2527" s="75" t="inlineStr">
        <is>
          <t>9785988575757</t>
        </is>
      </c>
      <c r="K2527" s="75" t="inlineStr">
        <is>
          <t>Книги</t>
        </is>
      </c>
      <c r="L2527" s="22">
        <f>ROUND(100-(F2530/(M2530/100)),0)</f>
        <v/>
      </c>
      <c r="M2527" s="105" t="n">
        <v>1394</v>
      </c>
      <c r="N2527" s="105" t="n">
        <v>1213</v>
      </c>
      <c r="O2527" s="20" t="inlineStr">
        <is>
          <t>https://magic-kniga.ru/items/44690</t>
        </is>
      </c>
      <c r="Q2527" s="66" t="inlineStr">
        <is>
          <t>Мало</t>
        </is>
      </c>
      <c r="R2527" s="20" t="n">
        <v>3</v>
      </c>
      <c r="S2527" s="22" t="n">
        <v>16</v>
      </c>
      <c r="V2527" s="36">
        <f>MATCH(R2530,discounts!A:A)</f>
        <v/>
      </c>
      <c r="W2527" s="36">
        <f>ADDRESS(V2530,$F$7+1,,,"discounts")</f>
        <v/>
      </c>
      <c r="X2527" s="36">
        <f>ROUND(IF(ISNA(IF($F$7=0,0,INDIRECT(W2530))),0,IF($F$7=0,0,INDIRECT(W2530))),0)</f>
        <v/>
      </c>
    </row>
    <row r="2528">
      <c r="B2528" s="86" t="n"/>
      <c r="C2528" s="22" t="n">
        <v>44929</v>
      </c>
      <c r="D2528" s="22" t="inlineStr">
        <is>
          <t>Маршильдон Берман Мишель</t>
        </is>
      </c>
      <c r="E2528" s="22" t="inlineStr">
        <is>
          <t>Больше, чем коврик для йоги: как я стала лучше, мудрее и сильнее</t>
        </is>
      </c>
      <c r="F2528" s="105">
        <f>ROUNDUP(N2531-(N2531/100*X2531),0)</f>
        <v/>
      </c>
      <c r="H2528" s="22" t="inlineStr">
        <is>
          <t>Весь</t>
        </is>
      </c>
      <c r="I2528" s="22" t="n">
        <v>2021</v>
      </c>
      <c r="J2528" s="75" t="inlineStr">
        <is>
          <t>9785957337195</t>
        </is>
      </c>
      <c r="K2528" s="75" t="inlineStr">
        <is>
          <t>Книги</t>
        </is>
      </c>
      <c r="L2528" s="22">
        <f>ROUND(100-(F2531/(M2531/100)),0)</f>
        <v/>
      </c>
      <c r="M2528" s="105" t="n">
        <v>552</v>
      </c>
      <c r="N2528" s="105" t="n">
        <v>481</v>
      </c>
      <c r="O2528" s="20" t="inlineStr">
        <is>
          <t>https://magic-kniga.ru/items/44929</t>
        </is>
      </c>
      <c r="Q2528" s="66" t="inlineStr">
        <is>
          <t>Мало</t>
        </is>
      </c>
      <c r="R2528" s="20" t="n">
        <v>3</v>
      </c>
      <c r="S2528" s="22" t="n">
        <v>16</v>
      </c>
      <c r="V2528" s="36">
        <f>MATCH(R2531,discounts!A:A)</f>
        <v/>
      </c>
      <c r="W2528" s="36">
        <f>ADDRESS(V2531,$F$7+1,,,"discounts")</f>
        <v/>
      </c>
      <c r="X2528" s="36">
        <f>ROUND(IF(ISNA(IF($F$7=0,0,INDIRECT(W2531))),0,IF($F$7=0,0,INDIRECT(W2531))),0)</f>
        <v/>
      </c>
    </row>
    <row r="2529">
      <c r="B2529" s="86" t="n"/>
      <c r="C2529" s="22" t="n">
        <v>53111</v>
      </c>
      <c r="D2529" s="22" t="inlineStr">
        <is>
          <t>Йог Рамачарака</t>
        </is>
      </c>
      <c r="E2529" s="22" t="inlineStr">
        <is>
          <t>Ключ к здоровью</t>
        </is>
      </c>
      <c r="F2529" s="105">
        <f>ROUNDUP(N2532-(N2532/100*X2532),0)</f>
        <v/>
      </c>
      <c r="H2529" s="22" t="inlineStr">
        <is>
          <t>Magic-Kniga</t>
        </is>
      </c>
      <c r="I2529" s="22" t="n">
        <v>2024</v>
      </c>
      <c r="J2529" s="75" t="inlineStr">
        <is>
          <t>9785605059233</t>
        </is>
      </c>
      <c r="K2529" s="75" t="inlineStr">
        <is>
          <t>Книги</t>
        </is>
      </c>
      <c r="L2529" s="22">
        <f>ROUND(100-(F2532/(M2532/100)),0)</f>
        <v/>
      </c>
      <c r="M2529" s="105" t="n">
        <v>786</v>
      </c>
      <c r="N2529" s="105" t="n">
        <v>684</v>
      </c>
      <c r="O2529" s="20" t="inlineStr">
        <is>
          <t>https://magic-kniga.ru/items/53111</t>
        </is>
      </c>
      <c r="P2529" s="22" t="n">
        <v>337</v>
      </c>
      <c r="Q2529" s="66" t="inlineStr">
        <is>
          <t>Больше 10</t>
        </is>
      </c>
      <c r="R2529" s="20" t="n">
        <v>1</v>
      </c>
      <c r="S2529" s="22" t="n">
        <v>16</v>
      </c>
      <c r="V2529" s="36">
        <f>MATCH(R2532,discounts!A:A)</f>
        <v/>
      </c>
      <c r="W2529" s="36">
        <f>ADDRESS(V2532,$F$7+1,,,"discounts")</f>
        <v/>
      </c>
      <c r="X2529" s="36">
        <f>ROUND(IF(ISNA(IF($F$7=0,0,INDIRECT(W2532))),0,IF($F$7=0,0,INDIRECT(W2532))),0)</f>
        <v/>
      </c>
    </row>
    <row r="2530">
      <c r="B2530" s="86" t="n"/>
      <c r="C2530" s="22" t="n">
        <v>54600</v>
      </c>
      <c r="D2530" s="22" t="inlineStr">
        <is>
          <t>Раманантата Йог</t>
        </is>
      </c>
      <c r="E2530" s="22" t="inlineStr">
        <is>
          <t>Человечество в коме под саваном суеты</t>
        </is>
      </c>
      <c r="F2530" s="105">
        <f>ROUNDUP(N2533-(N2533/100*X2533),0)</f>
        <v/>
      </c>
      <c r="H2530" s="22" t="inlineStr">
        <is>
          <t>Magic-Kniga</t>
        </is>
      </c>
      <c r="I2530" s="22" t="n">
        <v>2024</v>
      </c>
      <c r="J2530" s="75" t="inlineStr">
        <is>
          <t>9785605137870</t>
        </is>
      </c>
      <c r="K2530" s="75" t="inlineStr">
        <is>
          <t>Книги</t>
        </is>
      </c>
      <c r="L2530" s="22">
        <f>ROUND(100-(F2533/(M2533/100)),0)</f>
        <v/>
      </c>
      <c r="M2530" s="105" t="n">
        <v>552</v>
      </c>
      <c r="N2530" s="105" t="n">
        <v>481</v>
      </c>
      <c r="O2530" s="20" t="inlineStr">
        <is>
          <t>https://magic-kniga.ru/items/54600</t>
        </is>
      </c>
      <c r="P2530" s="22" t="n">
        <v>137</v>
      </c>
      <c r="Q2530" s="66" t="inlineStr">
        <is>
          <t>Больше 10</t>
        </is>
      </c>
      <c r="R2530" s="20" t="n">
        <v>1</v>
      </c>
      <c r="S2530" s="22" t="n">
        <v>16</v>
      </c>
      <c r="V2530" s="36">
        <f>MATCH(R2533,discounts!A:A)</f>
        <v/>
      </c>
      <c r="W2530" s="36">
        <f>ADDRESS(V2533,$F$7+1,,,"discounts")</f>
        <v/>
      </c>
      <c r="X2530" s="36">
        <f>ROUND(IF(ISNA(IF($F$7=0,0,INDIRECT(W2533))),0,IF($F$7=0,0,INDIRECT(W2533))),0)</f>
        <v/>
      </c>
    </row>
    <row r="2531">
      <c r="B2531" s="86" t="n"/>
      <c r="C2531" s="22" t="n">
        <v>55222</v>
      </c>
      <c r="D2531" s="22" t="inlineStr">
        <is>
          <t>Йог Рамачарака</t>
        </is>
      </c>
      <c r="E2531" s="22" t="inlineStr">
        <is>
          <t>Загробная жизнь</t>
        </is>
      </c>
      <c r="F2531" s="105">
        <f>ROUNDUP(N2534-(N2534/100*X2534),0)</f>
        <v/>
      </c>
      <c r="H2531" s="22" t="inlineStr">
        <is>
          <t>Magic-Kniga</t>
        </is>
      </c>
      <c r="I2531" s="22" t="n">
        <v>2024</v>
      </c>
      <c r="J2531" s="75" t="inlineStr">
        <is>
          <t>9785605137931</t>
        </is>
      </c>
      <c r="K2531" s="75" t="inlineStr">
        <is>
          <t>Книги</t>
        </is>
      </c>
      <c r="L2531" s="22">
        <f>ROUND(100-(F2534/(M2534/100)),0)</f>
        <v/>
      </c>
      <c r="M2531" s="105" t="n">
        <v>585</v>
      </c>
      <c r="N2531" s="105" t="n">
        <v>509</v>
      </c>
      <c r="O2531" s="20" t="inlineStr">
        <is>
          <t>https://magic-kniga.ru/items/55222</t>
        </is>
      </c>
      <c r="P2531" s="22" t="n">
        <v>160</v>
      </c>
      <c r="Q2531" s="66" t="inlineStr">
        <is>
          <t>Больше 10</t>
        </is>
      </c>
      <c r="R2531" s="20" t="n">
        <v>1</v>
      </c>
      <c r="S2531" s="22" t="n">
        <v>16</v>
      </c>
      <c r="V2531" s="36">
        <f>MATCH(R2534,discounts!A:A)</f>
        <v/>
      </c>
      <c r="W2531" s="36">
        <f>ADDRESS(V2534,$F$7+1,,,"discounts")</f>
        <v/>
      </c>
      <c r="X2531" s="36">
        <f>ROUND(IF(ISNA(IF($F$7=0,0,INDIRECT(W2534))),0,IF($F$7=0,0,INDIRECT(W2534))),0)</f>
        <v/>
      </c>
    </row>
    <row r="2532">
      <c r="B2532" s="86" t="n"/>
      <c r="C2532" s="22" t="n">
        <v>55333</v>
      </c>
      <c r="D2532" s="22" t="inlineStr">
        <is>
          <t>Йог Рамачарака</t>
        </is>
      </c>
      <c r="E2532" s="22" t="inlineStr">
        <is>
          <t>Раджа-Йога. Наука мыслить</t>
        </is>
      </c>
      <c r="F2532" s="105">
        <f>ROUNDUP(N2535-(N2535/100*X2535),0)</f>
        <v/>
      </c>
      <c r="H2532" s="22" t="inlineStr">
        <is>
          <t>Magic-Kniga</t>
        </is>
      </c>
      <c r="I2532" s="22" t="n">
        <v>2024</v>
      </c>
      <c r="J2532" s="75" t="inlineStr">
        <is>
          <t>9785605137894</t>
        </is>
      </c>
      <c r="K2532" s="75" t="inlineStr">
        <is>
          <t>Книги</t>
        </is>
      </c>
      <c r="L2532" s="22">
        <f>ROUND(100-(F2535/(M2535/100)),0)</f>
        <v/>
      </c>
      <c r="M2532" s="105" t="n">
        <v>716</v>
      </c>
      <c r="N2532" s="105" t="n">
        <v>623</v>
      </c>
      <c r="O2532" s="20" t="inlineStr">
        <is>
          <t>https://magic-kniga.ru/items/55333</t>
        </is>
      </c>
      <c r="P2532" s="22" t="n">
        <v>180</v>
      </c>
      <c r="Q2532" s="66" t="inlineStr">
        <is>
          <t>Больше 10</t>
        </is>
      </c>
      <c r="R2532" s="20" t="n">
        <v>1</v>
      </c>
      <c r="S2532" s="22" t="n">
        <v>16</v>
      </c>
      <c r="V2532" s="36">
        <f>MATCH(R2535,discounts!A:A)</f>
        <v/>
      </c>
      <c r="W2532" s="36">
        <f>ADDRESS(V2535,$F$7+1,,,"discounts")</f>
        <v/>
      </c>
      <c r="X2532" s="36">
        <f>ROUND(IF(ISNA(IF($F$7=0,0,INDIRECT(W2535))),0,IF($F$7=0,0,INDIRECT(W2535))),0)</f>
        <v/>
      </c>
    </row>
    <row r="2533" ht="15" customHeight="1">
      <c r="B2533" s="88" t="inlineStr">
        <is>
          <t>Рейки</t>
        </is>
      </c>
    </row>
    <row r="2534">
      <c r="B2534" s="86" t="n"/>
      <c r="C2534" s="22" t="n">
        <v>45698</v>
      </c>
      <c r="D2534" s="22" t="inlineStr">
        <is>
          <t>Соколова Лия</t>
        </is>
      </c>
      <c r="E2534" s="22" t="inlineStr">
        <is>
          <t>Рэйки Риохо. Пробуждение</t>
        </is>
      </c>
      <c r="F2534" s="105">
        <f>ROUNDUP(N2537-(N2537/100*X2537),0)</f>
        <v/>
      </c>
      <c r="H2534" s="22" t="inlineStr">
        <is>
          <t>Амрита-русь</t>
        </is>
      </c>
      <c r="I2534" s="22" t="n">
        <v>2022</v>
      </c>
      <c r="J2534" s="75" t="inlineStr">
        <is>
          <t>9785000531518</t>
        </is>
      </c>
      <c r="K2534" s="75" t="inlineStr">
        <is>
          <t>Книги</t>
        </is>
      </c>
      <c r="L2534" s="22">
        <f>ROUND(100-(F2537/(M2537/100)),0)</f>
        <v/>
      </c>
      <c r="M2534" s="105" t="n">
        <v>2052</v>
      </c>
      <c r="N2534" s="105" t="n">
        <v>1786</v>
      </c>
      <c r="O2534" s="20" t="inlineStr">
        <is>
          <t>https://magic-kniga.ru/items/45698</t>
        </is>
      </c>
      <c r="Q2534" s="66" t="inlineStr">
        <is>
          <t>Мало</t>
        </is>
      </c>
      <c r="R2534" s="20" t="n">
        <v>2</v>
      </c>
      <c r="S2534" s="22" t="n">
        <v>16</v>
      </c>
      <c r="V2534" s="36">
        <f>MATCH(R2537,discounts!A:A)</f>
        <v/>
      </c>
      <c r="W2534" s="36">
        <f>ADDRESS(V2537,$F$7+1,,,"discounts")</f>
        <v/>
      </c>
      <c r="X2534" s="36">
        <f>ROUND(_xlfn.SINGLE(IF(ISNA(_xlfn.SINGLE(IF($F$7=0,0,INDIRECT(W2537)))),0,IF($F$7=0,0,INDIRECT(W2537)))),0)</f>
        <v/>
      </c>
    </row>
    <row r="2535">
      <c r="B2535" s="86" t="n"/>
      <c r="C2535" s="22" t="n">
        <v>43763</v>
      </c>
      <c r="D2535" s="22" t="inlineStr">
        <is>
          <t>Пенчак Кристофер</t>
        </is>
      </c>
      <c r="E2535" s="22" t="inlineStr">
        <is>
          <t>Магия рэйки</t>
        </is>
      </c>
      <c r="F2535" s="105">
        <f>ROUNDUP(N2538-(N2538/100*X2538),0)</f>
        <v/>
      </c>
      <c r="H2535" s="22" t="inlineStr">
        <is>
          <t>Велигор</t>
        </is>
      </c>
      <c r="I2535" s="22" t="n">
        <v>2021</v>
      </c>
      <c r="J2535" s="75" t="inlineStr">
        <is>
          <t>9785888758977</t>
        </is>
      </c>
      <c r="K2535" s="75" t="inlineStr">
        <is>
          <t>Книги</t>
        </is>
      </c>
      <c r="L2535" s="22">
        <f>ROUND(100-(F2538/(M2538/100)),0)</f>
        <v/>
      </c>
      <c r="M2535" s="105" t="n">
        <v>895</v>
      </c>
      <c r="N2535" s="105" t="n">
        <v>779</v>
      </c>
      <c r="O2535" s="20" t="inlineStr">
        <is>
          <t>https://magic-kniga.ru/items/43763</t>
        </is>
      </c>
      <c r="Q2535" s="66" t="inlineStr">
        <is>
          <t>Мало</t>
        </is>
      </c>
      <c r="R2535" s="20" t="n">
        <v>10</v>
      </c>
      <c r="V2535" s="36">
        <f>MATCH(R2538,discounts!A:A)</f>
        <v/>
      </c>
      <c r="W2535" s="36">
        <f>ADDRESS(V2538,$F$7+1,,,"discounts")</f>
        <v/>
      </c>
      <c r="X2535" s="36">
        <f>ROUND(_xlfn.SINGLE(IF(ISNA(_xlfn.SINGLE(IF($F$7=0,0,INDIRECT(W2538)))),0,IF($F$7=0,0,INDIRECT(W2538)))),0)</f>
        <v/>
      </c>
    </row>
    <row r="2536">
      <c r="B2536" s="86" t="n"/>
      <c r="C2536" s="22" t="n">
        <v>40685</v>
      </c>
      <c r="D2536" s="22" t="inlineStr">
        <is>
          <t>Роттер М.</t>
        </is>
      </c>
      <c r="E2536" s="22" t="inlineStr">
        <is>
          <t>Рэйки: Сила, Радость, Любовь. Том 2: Многообразие Рэйки</t>
        </is>
      </c>
      <c r="F2536" s="105">
        <f>ROUNDUP(N2539-(N2539/100*X2539),0)</f>
        <v/>
      </c>
      <c r="H2536" s="22" t="inlineStr">
        <is>
          <t>Ганга</t>
        </is>
      </c>
      <c r="I2536" s="22" t="n">
        <v>2020</v>
      </c>
      <c r="J2536" s="75" t="inlineStr">
        <is>
          <t>9785907059818</t>
        </is>
      </c>
      <c r="K2536" s="75" t="inlineStr">
        <is>
          <t>Книги</t>
        </is>
      </c>
      <c r="L2536" s="22">
        <f>ROUND(100-(F2539/(M2539/100)),0)</f>
        <v/>
      </c>
      <c r="M2536" s="105" t="n">
        <v>383</v>
      </c>
      <c r="N2536" s="105" t="n">
        <v>334</v>
      </c>
      <c r="O2536" s="20" t="inlineStr">
        <is>
          <t>https://magic-kniga.ru/items/40685</t>
        </is>
      </c>
      <c r="Q2536" s="66" t="inlineStr">
        <is>
          <t>Мало</t>
        </is>
      </c>
      <c r="R2536" s="20" t="n">
        <v>5</v>
      </c>
      <c r="V2536" s="36">
        <f>MATCH(R2539,discounts!A:A)</f>
        <v/>
      </c>
      <c r="W2536" s="36">
        <f>ADDRESS(V2539,$F$7+1,,,"discounts")</f>
        <v/>
      </c>
      <c r="X2536" s="36">
        <f>ROUND(_xlfn.SINGLE(IF(ISNA(_xlfn.SINGLE(IF($F$7=0,0,INDIRECT(W2539)))),0,IF($F$7=0,0,INDIRECT(W2539)))),0)</f>
        <v/>
      </c>
    </row>
    <row r="2537" ht="15" customHeight="1">
      <c r="B2537" s="88" t="inlineStr">
        <is>
          <t>Исцеление</t>
        </is>
      </c>
    </row>
    <row r="2538">
      <c r="B2538" s="86" t="n"/>
      <c r="C2538" s="22" t="n">
        <v>40527</v>
      </c>
      <c r="D2538" s="22" t="inlineStr">
        <is>
          <t>Синельников Валерий</t>
        </is>
      </c>
      <c r="E2538" s="22" t="inlineStr">
        <is>
          <t>Рецепты здоровья. Добрая пища для тела и души</t>
        </is>
      </c>
      <c r="F2538" s="105">
        <f>ROUNDUP(N2541-(N2541/100*X2541),0)</f>
        <v/>
      </c>
      <c r="H2538" s="22" t="inlineStr">
        <is>
          <t>Центрполиграф</t>
        </is>
      </c>
      <c r="I2538" s="22" t="n">
        <v>2020</v>
      </c>
      <c r="J2538" s="75" t="inlineStr">
        <is>
          <t>9785227089953</t>
        </is>
      </c>
      <c r="K2538" s="75" t="inlineStr">
        <is>
          <t>Книги</t>
        </is>
      </c>
      <c r="L2538" s="22">
        <f>ROUND(100-(F2541/(M2541/100)),0)</f>
        <v/>
      </c>
      <c r="M2538" s="105" t="n">
        <v>612</v>
      </c>
      <c r="N2538" s="105" t="n">
        <v>533</v>
      </c>
      <c r="O2538" s="20" t="inlineStr">
        <is>
          <t>https://magic-kniga.ru/items/40527</t>
        </is>
      </c>
      <c r="Q2538" s="66" t="inlineStr">
        <is>
          <t>Мало</t>
        </is>
      </c>
      <c r="R2538" s="20" t="n">
        <v>5</v>
      </c>
      <c r="V2538" s="36">
        <f>MATCH(R2541,discounts!A:A)</f>
        <v/>
      </c>
      <c r="W2538" s="36">
        <f>ADDRESS(V2541,$F$7+1,,,"discounts")</f>
        <v/>
      </c>
      <c r="X2538" s="36">
        <f>ROUND(IF(ISNA(IF($F$7=0,0,INDIRECT(W2541))),0,IF($F$7=0,0,INDIRECT(W2541))),0)</f>
        <v/>
      </c>
    </row>
    <row r="2539">
      <c r="B2539" s="86" t="n"/>
      <c r="C2539" s="22" t="n">
        <v>41223</v>
      </c>
      <c r="D2539" s="22" t="inlineStr">
        <is>
          <t>Меньшикова Ксения</t>
        </is>
      </c>
      <c r="E2539" s="22" t="inlineStr">
        <is>
          <t>Здоровье через силу стихий</t>
        </is>
      </c>
      <c r="F2539" s="105">
        <f>ROUNDUP(N2542-(N2542/100*X2542),0)</f>
        <v/>
      </c>
      <c r="H2539" s="22" t="inlineStr">
        <is>
          <t>Центрполиграф</t>
        </is>
      </c>
      <c r="I2539" s="22" t="n">
        <v>2020</v>
      </c>
      <c r="J2539" s="75" t="inlineStr">
        <is>
          <t>9785227089823</t>
        </is>
      </c>
      <c r="K2539" s="75" t="inlineStr">
        <is>
          <t>Книги</t>
        </is>
      </c>
      <c r="L2539" s="22">
        <f>ROUND(100-(F2542/(M2542/100)),0)</f>
        <v/>
      </c>
      <c r="M2539" s="105" t="n">
        <v>341</v>
      </c>
      <c r="N2539" s="105" t="n">
        <v>297</v>
      </c>
      <c r="O2539" s="20" t="inlineStr">
        <is>
          <t>https://magic-kniga.ru/items/41223</t>
        </is>
      </c>
      <c r="Q2539" s="66" t="inlineStr">
        <is>
          <t>Мало</t>
        </is>
      </c>
      <c r="R2539" s="20" t="n">
        <v>5</v>
      </c>
      <c r="V2539" s="36">
        <f>MATCH(R2542,discounts!A:A)</f>
        <v/>
      </c>
      <c r="W2539" s="36">
        <f>ADDRESS(V2542,$F$7+1,,,"discounts")</f>
        <v/>
      </c>
      <c r="X2539" s="36">
        <f>ROUND(IF(ISNA(IF($F$7=0,0,INDIRECT(W2542))),0,IF($F$7=0,0,INDIRECT(W2542))),0)</f>
        <v/>
      </c>
    </row>
    <row r="2540">
      <c r="B2540" s="86" t="n"/>
      <c r="C2540" s="22" t="n">
        <v>41877</v>
      </c>
      <c r="D2540" s="22" t="inlineStr">
        <is>
          <t>Синельников Валерий</t>
        </is>
      </c>
      <c r="E2540" s="22" t="inlineStr">
        <is>
          <t>Практический курс доктора Синельникова. Как научиться любить себя</t>
        </is>
      </c>
      <c r="F2540" s="105">
        <f>ROUNDUP(N2543-(N2543/100*X2543),0)</f>
        <v/>
      </c>
      <c r="H2540" s="22" t="inlineStr">
        <is>
          <t>Центрполиграф</t>
        </is>
      </c>
      <c r="I2540" s="22" t="n">
        <v>2015</v>
      </c>
      <c r="J2540" s="75" t="inlineStr">
        <is>
          <t>9785227059147</t>
        </is>
      </c>
      <c r="K2540" s="75" t="inlineStr">
        <is>
          <t>Книги</t>
        </is>
      </c>
      <c r="L2540" s="22">
        <f>ROUND(100-(F2543/(M2543/100)),0)</f>
        <v/>
      </c>
      <c r="M2540" s="105" t="n">
        <v>972</v>
      </c>
      <c r="N2540" s="105" t="n">
        <v>846</v>
      </c>
      <c r="O2540" s="20" t="inlineStr">
        <is>
          <t>https://magic-kniga.ru/items/41877</t>
        </is>
      </c>
      <c r="Q2540" s="66" t="inlineStr">
        <is>
          <t>Мало</t>
        </is>
      </c>
      <c r="R2540" s="20" t="n">
        <v>5</v>
      </c>
      <c r="V2540" s="36">
        <f>MATCH(R2543,discounts!A:A)</f>
        <v/>
      </c>
      <c r="W2540" s="36">
        <f>ADDRESS(V2543,$F$7+1,,,"discounts")</f>
        <v/>
      </c>
      <c r="X2540" s="36">
        <f>ROUND(IF(ISNA(IF($F$7=0,0,INDIRECT(W2543))),0,IF($F$7=0,0,INDIRECT(W2543))),0)</f>
        <v/>
      </c>
    </row>
    <row r="2541">
      <c r="B2541" s="86" t="n"/>
      <c r="C2541" s="22" t="n">
        <v>41917</v>
      </c>
      <c r="D2541" s="22" t="inlineStr">
        <is>
          <t>Фрэнсис Эмили А.</t>
        </is>
      </c>
      <c r="E2541" s="22" t="inlineStr">
        <is>
          <t>Полное исцеление тела. Создайте собственный путь к физическому, эмоциональному, энергетическому и духовному здоровью</t>
        </is>
      </c>
      <c r="F2541" s="105">
        <f>ROUNDUP(N2544-(N2544/100*X2544),0)</f>
        <v/>
      </c>
      <c r="H2541" s="22" t="inlineStr">
        <is>
          <t>Весь</t>
        </is>
      </c>
      <c r="I2541" s="22" t="n">
        <v>2020</v>
      </c>
      <c r="J2541" s="75" t="inlineStr">
        <is>
          <t>9785957336563</t>
        </is>
      </c>
      <c r="K2541" s="75" t="inlineStr">
        <is>
          <t>Книги</t>
        </is>
      </c>
      <c r="L2541" s="22">
        <f>ROUND(100-(F2544/(M2544/100)),0)</f>
        <v/>
      </c>
      <c r="M2541" s="105" t="n">
        <v>816</v>
      </c>
      <c r="N2541" s="105" t="n">
        <v>710</v>
      </c>
      <c r="O2541" s="20" t="inlineStr">
        <is>
          <t>https://magic-kniga.ru/items/41917</t>
        </is>
      </c>
      <c r="Q2541" s="66" t="inlineStr">
        <is>
          <t>Мало</t>
        </is>
      </c>
      <c r="R2541" s="20" t="n">
        <v>3</v>
      </c>
      <c r="S2541" s="22" t="n">
        <v>16</v>
      </c>
      <c r="V2541" s="36">
        <f>MATCH(R2544,discounts!A:A)</f>
        <v/>
      </c>
      <c r="W2541" s="36">
        <f>ADDRESS(V2544,$F$7+1,,,"discounts")</f>
        <v/>
      </c>
      <c r="X2541" s="36">
        <f>ROUND(IF(ISNA(IF($F$7=0,0,INDIRECT(W2544))),0,IF($F$7=0,0,INDIRECT(W2544))),0)</f>
        <v/>
      </c>
    </row>
    <row r="2542">
      <c r="B2542" s="86" t="n"/>
      <c r="C2542" s="22" t="n">
        <v>42315</v>
      </c>
      <c r="D2542" s="22" t="inlineStr">
        <is>
          <t>Митрофанова Татьяна</t>
        </is>
      </c>
      <c r="E2542" s="22" t="inlineStr">
        <is>
          <t>Прополис, маточное молочко в лечении болезней сердца и органов дыхания</t>
        </is>
      </c>
      <c r="F2542" s="105">
        <f>ROUNDUP(N2545-(N2545/100*X2545),0)</f>
        <v/>
      </c>
      <c r="H2542" s="22" t="inlineStr">
        <is>
          <t>Весь</t>
        </is>
      </c>
      <c r="I2542" s="22" t="n">
        <v>2020</v>
      </c>
      <c r="J2542" s="75" t="inlineStr">
        <is>
          <t>9785957336914</t>
        </is>
      </c>
      <c r="K2542" s="75" t="inlineStr">
        <is>
          <t>Книги</t>
        </is>
      </c>
      <c r="L2542" s="22">
        <f>ROUND(100-(F2545/(M2545/100)),0)</f>
        <v/>
      </c>
      <c r="M2542" s="105" t="n">
        <v>479</v>
      </c>
      <c r="N2542" s="105" t="n">
        <v>417</v>
      </c>
      <c r="O2542" s="20" t="inlineStr">
        <is>
          <t>https://magic-kniga.ru/items/42315</t>
        </is>
      </c>
      <c r="Q2542" s="66" t="inlineStr">
        <is>
          <t>Мало</t>
        </is>
      </c>
      <c r="R2542" s="20" t="n">
        <v>3</v>
      </c>
      <c r="S2542" s="22" t="n">
        <v>16</v>
      </c>
      <c r="V2542" s="36">
        <f>MATCH(R2545,discounts!A:A)</f>
        <v/>
      </c>
      <c r="W2542" s="36">
        <f>ADDRESS(V2545,$F$7+1,,,"discounts")</f>
        <v/>
      </c>
      <c r="X2542" s="36">
        <f>ROUND(IF(ISNA(IF($F$7=0,0,INDIRECT(W2545))),0,IF($F$7=0,0,INDIRECT(W2545))),0)</f>
        <v/>
      </c>
    </row>
    <row r="2543">
      <c r="B2543" s="86" t="n"/>
      <c r="C2543" s="22" t="n">
        <v>43879</v>
      </c>
      <c r="D2543" s="22" t="inlineStr">
        <is>
          <t>Донна Деномм</t>
        </is>
      </c>
      <c r="E2543" s="22" t="inlineStr">
        <is>
          <t>8 ключей к целостности, наполненной надеждой. Инструменты для исцеления от душевных ран</t>
        </is>
      </c>
      <c r="F2543" s="105">
        <f>ROUNDUP(N2546-(N2546/100*X2546),0)</f>
        <v/>
      </c>
      <c r="H2543" s="22" t="inlineStr">
        <is>
          <t>Весь</t>
        </is>
      </c>
      <c r="I2543" s="22" t="n">
        <v>2021</v>
      </c>
      <c r="J2543" s="75" t="inlineStr">
        <is>
          <t>9785957337225</t>
        </is>
      </c>
      <c r="K2543" s="75" t="inlineStr">
        <is>
          <t>Книги</t>
        </is>
      </c>
      <c r="L2543" s="22">
        <f>ROUND(100-(F2546/(M2546/100)),0)</f>
        <v/>
      </c>
      <c r="M2543" s="105" t="n">
        <v>1855</v>
      </c>
      <c r="N2543" s="105" t="n">
        <v>1614</v>
      </c>
      <c r="O2543" s="20" t="inlineStr">
        <is>
          <t>https://magic-kniga.ru/items/43879</t>
        </is>
      </c>
      <c r="Q2543" s="66" t="inlineStr">
        <is>
          <t>Мало</t>
        </is>
      </c>
      <c r="R2543" s="20" t="n">
        <v>5</v>
      </c>
      <c r="S2543" s="22" t="n">
        <v>16</v>
      </c>
      <c r="V2543" s="36">
        <f>MATCH(R2546,discounts!A:A)</f>
        <v/>
      </c>
      <c r="W2543" s="36">
        <f>ADDRESS(V2546,$F$7+1,,,"discounts")</f>
        <v/>
      </c>
      <c r="X2543" s="36">
        <f>ROUND(IF(ISNA(IF($F$7=0,0,INDIRECT(W2546))),0,IF($F$7=0,0,INDIRECT(W2546))),0)</f>
        <v/>
      </c>
    </row>
    <row r="2544">
      <c r="B2544" s="86" t="n"/>
      <c r="C2544" s="22" t="n">
        <v>45405</v>
      </c>
      <c r="D2544" s="22" t="inlineStr">
        <is>
          <t>Сахаров Борис</t>
        </is>
      </c>
      <c r="E2544" s="22" t="inlineStr">
        <is>
          <t>Сокотерапия</t>
        </is>
      </c>
      <c r="F2544" s="105">
        <f>ROUNDUP(N2547-(N2547/100*X2547),0)</f>
        <v/>
      </c>
      <c r="H2544" s="22" t="inlineStr">
        <is>
          <t>Профит-Стайл</t>
        </is>
      </c>
      <c r="I2544" s="22" t="n">
        <v>2021</v>
      </c>
      <c r="J2544" s="75" t="inlineStr">
        <is>
          <t>9785988575924</t>
        </is>
      </c>
      <c r="K2544" s="75" t="inlineStr">
        <is>
          <t>Книги</t>
        </is>
      </c>
      <c r="L2544" s="22">
        <f>ROUND(100-(F2547/(M2547/100)),0)</f>
        <v/>
      </c>
      <c r="M2544" s="105" t="n">
        <v>840</v>
      </c>
      <c r="N2544" s="105" t="n">
        <v>731</v>
      </c>
      <c r="O2544" s="20" t="inlineStr">
        <is>
          <t>https://magic-kniga.ru/items/45405</t>
        </is>
      </c>
      <c r="Q2544" s="66" t="inlineStr">
        <is>
          <t>Мало</t>
        </is>
      </c>
      <c r="R2544" s="20" t="n">
        <v>3</v>
      </c>
      <c r="V2544" s="36">
        <f>MATCH(R2547,discounts!A:A)</f>
        <v/>
      </c>
      <c r="W2544" s="36">
        <f>ADDRESS(V2547,$F$7+1,,,"discounts")</f>
        <v/>
      </c>
      <c r="X2544" s="36">
        <f>ROUND(IF(ISNA(IF($F$7=0,0,INDIRECT(W2547))),0,IF($F$7=0,0,INDIRECT(W2547))),0)</f>
        <v/>
      </c>
    </row>
    <row r="2545">
      <c r="B2545" s="86" t="n"/>
      <c r="C2545" s="22" t="n">
        <v>45586</v>
      </c>
      <c r="D2545" s="22" t="inlineStr">
        <is>
          <t>Мейроуз Г.</t>
        </is>
      </c>
      <c r="E2545" s="22" t="inlineStr">
        <is>
          <t>Нутрицевтика как метод психокоррекции</t>
        </is>
      </c>
      <c r="F2545" s="105">
        <f>ROUNDUP(N2548-(N2548/100*X2548),0)</f>
        <v/>
      </c>
      <c r="H2545" s="22" t="inlineStr">
        <is>
          <t>Профит-Стайл</t>
        </is>
      </c>
      <c r="I2545" s="22" t="n">
        <v>2022</v>
      </c>
      <c r="J2545" s="75" t="inlineStr">
        <is>
          <t>9785988576280</t>
        </is>
      </c>
      <c r="K2545" s="75" t="inlineStr">
        <is>
          <t>Книги</t>
        </is>
      </c>
      <c r="L2545" s="22">
        <f>ROUND(100-(F2548/(M2548/100)),0)</f>
        <v/>
      </c>
      <c r="M2545" s="105" t="n">
        <v>334</v>
      </c>
      <c r="N2545" s="105" t="n">
        <v>291</v>
      </c>
      <c r="O2545" s="20" t="inlineStr">
        <is>
          <t>https://magic-kniga.ru/items/45586</t>
        </is>
      </c>
      <c r="Q2545" s="66" t="inlineStr">
        <is>
          <t>Мало</t>
        </is>
      </c>
      <c r="R2545" s="20" t="n">
        <v>2</v>
      </c>
      <c r="V2545" s="36">
        <f>MATCH(R2548,discounts!A:A)</f>
        <v/>
      </c>
      <c r="W2545" s="36">
        <f>ADDRESS(V2548,$F$7+1,,,"discounts")</f>
        <v/>
      </c>
      <c r="X2545" s="36">
        <f>ROUND(IF(ISNA(IF($F$7=0,0,INDIRECT(W2548))),0,IF($F$7=0,0,INDIRECT(W2548))),0)</f>
        <v/>
      </c>
    </row>
    <row r="2546">
      <c r="B2546" s="86" t="n"/>
      <c r="C2546" s="22" t="n">
        <v>44188</v>
      </c>
      <c r="D2546" s="22" t="inlineStr">
        <is>
          <t>Климкевич Светлана Титовна</t>
        </is>
      </c>
      <c r="E2546" s="22" t="inlineStr">
        <is>
          <t>Метатрон. Мы сменили свою простую одежду на божественную</t>
        </is>
      </c>
      <c r="F2546" s="105">
        <f>ROUNDUP(N2549-(N2549/100*X2549),0)</f>
        <v/>
      </c>
      <c r="H2546" s="22" t="inlineStr">
        <is>
          <t>Велигор</t>
        </is>
      </c>
      <c r="I2546" s="22" t="n">
        <v>2014</v>
      </c>
      <c r="J2546" s="75" t="inlineStr">
        <is>
          <t>9785888752272</t>
        </is>
      </c>
      <c r="K2546" s="75" t="inlineStr">
        <is>
          <t>Книги</t>
        </is>
      </c>
      <c r="L2546" s="22">
        <f>ROUND(100-(F2549/(M2549/100)),0)</f>
        <v/>
      </c>
      <c r="M2546" s="105" t="n">
        <v>1445</v>
      </c>
      <c r="N2546" s="105" t="n">
        <v>1258</v>
      </c>
      <c r="O2546" s="20" t="inlineStr">
        <is>
          <t>https://magic-kniga.ru/items/44188</t>
        </is>
      </c>
      <c r="Q2546" s="66" t="inlineStr">
        <is>
          <t>Мало</t>
        </is>
      </c>
      <c r="R2546" s="20" t="n">
        <v>10</v>
      </c>
      <c r="V2546" s="36">
        <f>MATCH(R2549,discounts!A:A)</f>
        <v/>
      </c>
      <c r="W2546" s="36">
        <f>ADDRESS(V2549,$F$7+1,,,"discounts")</f>
        <v/>
      </c>
      <c r="X2546" s="36">
        <f>ROUND(IF(ISNA(IF($F$7=0,0,INDIRECT(W2549))),0,IF($F$7=0,0,INDIRECT(W2549))),0)</f>
        <v/>
      </c>
    </row>
    <row r="2547">
      <c r="B2547" s="86" t="n"/>
      <c r="C2547" s="22" t="n">
        <v>44370</v>
      </c>
      <c r="D2547" s="22" t="inlineStr">
        <is>
          <t>Нестерова Д.В.</t>
        </is>
      </c>
      <c r="E2547" s="22" t="inlineStr">
        <is>
          <t>Природный защитник. Клетчатка от болезней. Доступный чудо-доктор</t>
        </is>
      </c>
      <c r="F2547" s="105">
        <f>ROUNDUP(N2550-(N2550/100*X2550),0)</f>
        <v/>
      </c>
      <c r="H2547" s="22" t="inlineStr">
        <is>
          <t>Рипол Классик</t>
        </is>
      </c>
      <c r="I2547" s="22" t="n">
        <v>2014</v>
      </c>
      <c r="J2547" s="75" t="inlineStr">
        <is>
          <t>2100000443703</t>
        </is>
      </c>
      <c r="K2547" s="75" t="inlineStr">
        <is>
          <t>Книги</t>
        </is>
      </c>
      <c r="L2547" s="22">
        <f>ROUND(100-(F2550/(M2550/100)),0)</f>
        <v/>
      </c>
      <c r="M2547" s="105" t="n">
        <v>597</v>
      </c>
      <c r="N2547" s="105" t="n">
        <v>520</v>
      </c>
      <c r="O2547" s="20" t="inlineStr">
        <is>
          <t>https://magic-kniga.ru/items/44370</t>
        </is>
      </c>
      <c r="Q2547" s="66" t="inlineStr">
        <is>
          <t>Мало</t>
        </is>
      </c>
      <c r="R2547" s="20" t="n">
        <v>5</v>
      </c>
      <c r="V2547" s="36">
        <f>MATCH(R2550,discounts!A:A)</f>
        <v/>
      </c>
      <c r="W2547" s="36">
        <f>ADDRESS(V2550,$F$7+1,,,"discounts")</f>
        <v/>
      </c>
      <c r="X2547" s="36">
        <f>ROUND(IF(ISNA(IF($F$7=0,0,INDIRECT(W2550))),0,IF($F$7=0,0,INDIRECT(W2550))),0)</f>
        <v/>
      </c>
    </row>
    <row r="2548">
      <c r="B2548" s="86" t="n"/>
      <c r="C2548" s="22" t="n">
        <v>44939</v>
      </c>
      <c r="D2548" s="22" t="inlineStr">
        <is>
          <t>Шер Э.</t>
        </is>
      </c>
      <c r="E2548" s="22" t="inlineStr">
        <is>
          <t>Как исцелить себя от беспокойства, когда никто другой не может</t>
        </is>
      </c>
      <c r="F2548" s="105">
        <f>ROUNDUP(N2551-(N2551/100*X2551),0)</f>
        <v/>
      </c>
      <c r="H2548" s="22" t="inlineStr">
        <is>
          <t>Весь</t>
        </is>
      </c>
      <c r="I2548" s="22" t="n">
        <v>2021</v>
      </c>
      <c r="J2548" s="75" t="inlineStr">
        <is>
          <t>9785957337584</t>
        </is>
      </c>
      <c r="K2548" s="75" t="inlineStr">
        <is>
          <t>Книги</t>
        </is>
      </c>
      <c r="L2548" s="22">
        <f>ROUND(100-(F2551/(M2551/100)),0)</f>
        <v/>
      </c>
      <c r="M2548" s="105" t="n">
        <v>552</v>
      </c>
      <c r="N2548" s="105" t="n">
        <v>481</v>
      </c>
      <c r="O2548" s="20" t="inlineStr">
        <is>
          <t>https://magic-kniga.ru/items/44939</t>
        </is>
      </c>
      <c r="Q2548" s="66" t="inlineStr">
        <is>
          <t>Мало</t>
        </is>
      </c>
      <c r="R2548" s="20" t="n">
        <v>3</v>
      </c>
      <c r="S2548" s="22" t="n">
        <v>16</v>
      </c>
      <c r="V2548" s="36">
        <f>MATCH(R2551,discounts!A:A)</f>
        <v/>
      </c>
      <c r="W2548" s="36">
        <f>ADDRESS(V2551,$F$7+1,,,"discounts")</f>
        <v/>
      </c>
      <c r="X2548" s="36">
        <f>ROUND(IF(ISNA(IF($F$7=0,0,INDIRECT(W2551))),0,IF($F$7=0,0,INDIRECT(W2551))),0)</f>
        <v/>
      </c>
    </row>
    <row r="2549">
      <c r="B2549" s="86" t="n"/>
      <c r="C2549" s="22" t="n">
        <v>44956</v>
      </c>
      <c r="D2549" s="22" t="inlineStr">
        <is>
          <t>Ти Джей Перкинс</t>
        </is>
      </c>
      <c r="E2549" s="22" t="inlineStr">
        <is>
          <t>Настольная книга природной целительницы</t>
        </is>
      </c>
      <c r="F2549" s="105">
        <f>ROUNDUP(N2552-(N2552/100*X2552),0)</f>
        <v/>
      </c>
      <c r="H2549" s="22" t="inlineStr">
        <is>
          <t>Велигор</t>
        </is>
      </c>
      <c r="I2549" s="22" t="n">
        <v>2021</v>
      </c>
      <c r="J2549" s="75" t="inlineStr">
        <is>
          <t>9785888759479</t>
        </is>
      </c>
      <c r="K2549" s="75" t="inlineStr">
        <is>
          <t>Книги</t>
        </is>
      </c>
      <c r="L2549" s="22">
        <f>ROUND(100-(F2552/(M2552/100)),0)</f>
        <v/>
      </c>
      <c r="M2549" s="105" t="n">
        <v>552</v>
      </c>
      <c r="N2549" s="105" t="n">
        <v>481</v>
      </c>
      <c r="O2549" s="20" t="inlineStr">
        <is>
          <t>https://magic-kniga.ru/items/44956</t>
        </is>
      </c>
      <c r="Q2549" s="66" t="inlineStr">
        <is>
          <t>Мало</t>
        </is>
      </c>
      <c r="R2549" s="20" t="n">
        <v>10</v>
      </c>
      <c r="V2549" s="36">
        <f>MATCH(R2552,discounts!A:A)</f>
        <v/>
      </c>
      <c r="W2549" s="36">
        <f>ADDRESS(V2552,$F$7+1,,,"discounts")</f>
        <v/>
      </c>
      <c r="X2549" s="36">
        <f>ROUND(IF(ISNA(IF($F$7=0,0,INDIRECT(W2552))),0,IF($F$7=0,0,INDIRECT(W2552))),0)</f>
        <v/>
      </c>
    </row>
    <row r="2550" ht="15" customHeight="1">
      <c r="B2550" s="88" t="inlineStr">
        <is>
          <t>Спиритизм</t>
        </is>
      </c>
    </row>
    <row r="2551">
      <c r="B2551" s="86" t="n"/>
      <c r="C2551" s="22" t="n">
        <v>42300</v>
      </c>
      <c r="E2551" s="22" t="inlineStr">
        <is>
          <t>История Лестера Колтмена</t>
        </is>
      </c>
      <c r="F2551" s="105">
        <f>ROUNDUP(N2554-(N2554/100*X2554),0)</f>
        <v/>
      </c>
      <c r="H2551" s="22" t="inlineStr">
        <is>
          <t>Magic-Kniga</t>
        </is>
      </c>
      <c r="I2551" s="22" t="n">
        <v>2020</v>
      </c>
      <c r="J2551" s="75" t="inlineStr">
        <is>
          <t>9785604529225</t>
        </is>
      </c>
      <c r="K2551" s="75" t="inlineStr">
        <is>
          <t>Книги</t>
        </is>
      </c>
      <c r="L2551" s="22">
        <f>ROUND(100-(F2554/(M2554/100)),0)</f>
        <v/>
      </c>
      <c r="M2551" s="105" t="n">
        <v>479</v>
      </c>
      <c r="N2551" s="105" t="n">
        <v>417</v>
      </c>
      <c r="O2551" s="20" t="inlineStr">
        <is>
          <t>https://magic-kniga.ru/items/42300</t>
        </is>
      </c>
      <c r="P2551" s="22" t="n">
        <v>126</v>
      </c>
      <c r="Q2551" s="66" t="inlineStr">
        <is>
          <t>Больше 10</t>
        </is>
      </c>
      <c r="R2551" s="20" t="n">
        <v>1</v>
      </c>
      <c r="V2551" s="36">
        <f>MATCH(R2554,discounts!A:A)</f>
        <v/>
      </c>
      <c r="W2551" s="36">
        <f>ADDRESS(V2554,$F$7+1,,,"discounts")</f>
        <v/>
      </c>
      <c r="X2551" s="36">
        <f>ROUND(IF(ISNA(IF($F$7=0,0,INDIRECT(W2554))),0,IF($F$7=0,0,INDIRECT(W2554))),0)</f>
        <v/>
      </c>
    </row>
    <row r="2552">
      <c r="B2552" s="86" t="n"/>
      <c r="C2552" s="22" t="n">
        <v>49700</v>
      </c>
      <c r="D2552" s="22" t="inlineStr">
        <is>
          <t>Павел Гелева</t>
        </is>
      </c>
      <c r="E2552" s="22" t="inlineStr">
        <is>
          <t>Дезиллюзионист Мысли о самопознании и бессмертии</t>
        </is>
      </c>
      <c r="F2552" s="105">
        <f>ROUNDUP(N2555-(N2555/100*X2555),0)</f>
        <v/>
      </c>
      <c r="H2552" s="22" t="inlineStr">
        <is>
          <t>Magic-Kniga</t>
        </is>
      </c>
      <c r="I2552" s="22" t="n">
        <v>2023</v>
      </c>
      <c r="J2552" s="75" t="inlineStr">
        <is>
          <t>9785604876817</t>
        </is>
      </c>
      <c r="K2552" s="75" t="inlineStr">
        <is>
          <t>Книги</t>
        </is>
      </c>
      <c r="L2552" s="22">
        <f>ROUND(100-(F2555/(M2555/100)),0)</f>
        <v/>
      </c>
      <c r="M2552" s="105" t="n">
        <v>816</v>
      </c>
      <c r="N2552" s="105" t="n">
        <v>710</v>
      </c>
      <c r="O2552" s="20" t="inlineStr">
        <is>
          <t>https://magic-kniga.ru/items/49700</t>
        </is>
      </c>
      <c r="P2552" s="22" t="n">
        <v>169</v>
      </c>
      <c r="Q2552" s="66" t="inlineStr">
        <is>
          <t>Больше 10</t>
        </is>
      </c>
      <c r="R2552" s="20" t="n">
        <v>1</v>
      </c>
      <c r="S2552" s="22" t="n">
        <v>16</v>
      </c>
      <c r="V2552" s="36">
        <f>MATCH(R2555,discounts!A:A)</f>
        <v/>
      </c>
      <c r="W2552" s="36">
        <f>ADDRESS(V2555,$F$7+1,,,"discounts")</f>
        <v/>
      </c>
      <c r="X2552" s="36">
        <f>ROUND(IF(ISNA(IF($F$7=0,0,INDIRECT(W2555))),0,IF($F$7=0,0,INDIRECT(W2555))),0)</f>
        <v/>
      </c>
    </row>
    <row r="2553">
      <c r="B2553" s="86" t="n"/>
      <c r="C2553" s="22" t="n">
        <v>51000</v>
      </c>
      <c r="D2553" s="22" t="inlineStr">
        <is>
          <t>Кардек Аллан</t>
        </is>
      </c>
      <c r="E2553" s="22" t="inlineStr">
        <is>
          <t>Книга духов</t>
        </is>
      </c>
      <c r="F2553" s="105">
        <f>ROUNDUP(N2556-(N2556/100*X2556),0)</f>
        <v/>
      </c>
      <c r="H2553" s="22" t="inlineStr">
        <is>
          <t>Magic-Kniga</t>
        </is>
      </c>
      <c r="I2553" s="22" t="n">
        <v>2022</v>
      </c>
      <c r="J2553" s="75" t="inlineStr">
        <is>
          <t>9785604837207</t>
        </is>
      </c>
      <c r="K2553" s="75" t="inlineStr">
        <is>
          <t>Книги</t>
        </is>
      </c>
      <c r="L2553" s="22">
        <f>ROUND(100-(F2556/(M2556/100)),0)</f>
        <v/>
      </c>
      <c r="M2553" s="105" t="n">
        <v>1047</v>
      </c>
      <c r="N2553" s="105" t="n">
        <v>911</v>
      </c>
      <c r="O2553" s="20" t="inlineStr">
        <is>
          <t>https://magic-kniga.ru/items/51000</t>
        </is>
      </c>
      <c r="P2553" s="22" t="n">
        <v>414</v>
      </c>
      <c r="Q2553" s="66" t="inlineStr">
        <is>
          <t>Много</t>
        </is>
      </c>
      <c r="R2553" s="20" t="n">
        <v>1</v>
      </c>
      <c r="V2553" s="36">
        <f>MATCH(R2556,discounts!A:A)</f>
        <v/>
      </c>
      <c r="W2553" s="36">
        <f>ADDRESS(V2556,$F$7+1,,,"discounts")</f>
        <v/>
      </c>
      <c r="X2553" s="36">
        <f>ROUND(IF(ISNA(IF($F$7=0,0,INDIRECT(W2556))),0,IF($F$7=0,0,INDIRECT(W2556))),0)</f>
        <v/>
      </c>
    </row>
    <row r="2554">
      <c r="B2554" s="86" t="n"/>
      <c r="C2554" s="22" t="n">
        <v>52100</v>
      </c>
      <c r="D2554" s="22" t="inlineStr">
        <is>
          <t>Кардек Аллан</t>
        </is>
      </c>
      <c r="E2554" s="22" t="inlineStr">
        <is>
          <t>Книга медиумов</t>
        </is>
      </c>
      <c r="F2554" s="105">
        <f>ROUNDUP(N2557-(N2557/100*X2557),0)</f>
        <v/>
      </c>
      <c r="H2554" s="22" t="inlineStr">
        <is>
          <t>Magic-Kniga</t>
        </is>
      </c>
      <c r="I2554" s="22" t="n">
        <v>2023</v>
      </c>
      <c r="J2554" s="75" t="inlineStr">
        <is>
          <t>9785604930649</t>
        </is>
      </c>
      <c r="K2554" s="75" t="inlineStr">
        <is>
          <t>Книги</t>
        </is>
      </c>
      <c r="L2554" s="22">
        <f>ROUND(100-(F2557/(M2557/100)),0)</f>
        <v/>
      </c>
      <c r="M2554" s="105" t="n">
        <v>1004</v>
      </c>
      <c r="N2554" s="105" t="n">
        <v>874</v>
      </c>
      <c r="O2554" s="20" t="inlineStr">
        <is>
          <t>https://magic-kniga.ru/items/52100</t>
        </is>
      </c>
      <c r="P2554" s="22" t="n">
        <v>370</v>
      </c>
      <c r="Q2554" s="66" t="inlineStr">
        <is>
          <t>Больше 50</t>
        </is>
      </c>
      <c r="R2554" s="20" t="n">
        <v>1</v>
      </c>
      <c r="V2554" s="36">
        <f>MATCH(R2557,discounts!A:A)</f>
        <v/>
      </c>
      <c r="W2554" s="36">
        <f>ADDRESS(V2557,$F$7+1,,,"discounts")</f>
        <v/>
      </c>
      <c r="X2554" s="36">
        <f>ROUND(IF(ISNA(IF($F$7=0,0,INDIRECT(W2557))),0,IF($F$7=0,0,INDIRECT(W2557))),0)</f>
        <v/>
      </c>
    </row>
    <row r="2555">
      <c r="B2555" s="86" t="n"/>
      <c r="C2555" s="22" t="n">
        <v>53666</v>
      </c>
      <c r="D2555" s="22" t="inlineStr">
        <is>
          <t>Кардек Аллан</t>
        </is>
      </c>
      <c r="E2555" s="22" t="inlineStr">
        <is>
          <t>Спиритизм в простейшем своем выражении</t>
        </is>
      </c>
      <c r="F2555" s="105">
        <f>ROUNDUP(N2558-(N2558/100*X2558),0)</f>
        <v/>
      </c>
      <c r="H2555" s="22" t="inlineStr">
        <is>
          <t>Magic-Kniga</t>
        </is>
      </c>
      <c r="I2555" s="22" t="n">
        <v>2023</v>
      </c>
      <c r="J2555" s="75" t="inlineStr">
        <is>
          <t>9785605059240</t>
        </is>
      </c>
      <c r="K2555" s="75" t="inlineStr">
        <is>
          <t>Книги</t>
        </is>
      </c>
      <c r="L2555" s="22">
        <f>ROUND(100-(F2558/(M2558/100)),0)</f>
        <v/>
      </c>
      <c r="M2555" s="105" t="n">
        <v>1008</v>
      </c>
      <c r="N2555" s="105" t="n">
        <v>877</v>
      </c>
      <c r="O2555" s="20" t="inlineStr">
        <is>
          <t>https://magic-kniga.ru/items/53666</t>
        </is>
      </c>
      <c r="P2555" s="22" t="n">
        <v>226</v>
      </c>
      <c r="Q2555" s="66" t="inlineStr">
        <is>
          <t>Больше 10</t>
        </is>
      </c>
      <c r="R2555" s="20" t="n">
        <v>1</v>
      </c>
      <c r="S2555" s="22" t="n">
        <v>16</v>
      </c>
      <c r="V2555" s="36">
        <f>MATCH(R2558,discounts!A:A)</f>
        <v/>
      </c>
      <c r="W2555" s="36">
        <f>ADDRESS(V2558,$F$7+1,,,"discounts")</f>
        <v/>
      </c>
      <c r="X2555" s="36">
        <f>ROUND(IF(ISNA(IF($F$7=0,0,INDIRECT(W2558))),0,IF($F$7=0,0,INDIRECT(W2558))),0)</f>
        <v/>
      </c>
    </row>
    <row r="2556">
      <c r="B2556" s="86" t="n"/>
      <c r="C2556" s="22" t="n">
        <v>41555</v>
      </c>
      <c r="D2556" s="22" t="inlineStr">
        <is>
          <t>Раманантата Йог</t>
        </is>
      </c>
      <c r="E2556" s="22" t="inlineStr">
        <is>
          <t>Философия Карденизма. Том I</t>
        </is>
      </c>
      <c r="F2556" s="105">
        <f>ROUNDUP(N2559-(N2559/100*X2559),0)</f>
        <v/>
      </c>
      <c r="H2556" s="22" t="inlineStr">
        <is>
          <t>Magic-Kniga</t>
        </is>
      </c>
      <c r="I2556" s="22" t="n">
        <v>2021</v>
      </c>
      <c r="J2556" s="75" t="inlineStr">
        <is>
          <t>9785604529317</t>
        </is>
      </c>
      <c r="K2556" s="75" t="inlineStr">
        <is>
          <t>Книги</t>
        </is>
      </c>
      <c r="L2556" s="22">
        <f>ROUND(100-(F2559/(M2559/100)),0)</f>
        <v/>
      </c>
      <c r="M2556" s="105" t="n">
        <v>998</v>
      </c>
      <c r="N2556" s="105" t="n">
        <v>869</v>
      </c>
      <c r="O2556" s="20" t="inlineStr">
        <is>
          <t>https://magic-kniga.ru/items/41555</t>
        </is>
      </c>
      <c r="P2556" s="22" t="n">
        <v>86</v>
      </c>
      <c r="Q2556" s="66" t="inlineStr">
        <is>
          <t>Больше 10</t>
        </is>
      </c>
      <c r="R2556" s="20" t="n">
        <v>1</v>
      </c>
      <c r="V2556" s="36">
        <f>MATCH(R2559,discounts!A:A)</f>
        <v/>
      </c>
      <c r="W2556" s="36">
        <f>ADDRESS(V2559,$F$7+1,,,"discounts")</f>
        <v/>
      </c>
      <c r="X2556" s="36">
        <f>ROUND(IF(ISNA(IF($F$7=0,0,INDIRECT(W2559))),0,IF($F$7=0,0,INDIRECT(W2559))),0)</f>
        <v/>
      </c>
    </row>
    <row r="2557">
      <c r="B2557" s="86" t="n"/>
      <c r="C2557" s="22" t="n">
        <v>45777</v>
      </c>
      <c r="D2557" s="22" t="inlineStr">
        <is>
          <t>Раманантата Йог</t>
        </is>
      </c>
      <c r="E2557" s="22" t="inlineStr">
        <is>
          <t>Философия Карденизма. Том II</t>
        </is>
      </c>
      <c r="F2557" s="105">
        <f>ROUNDUP(N2560-(N2560/100*X2560),0)</f>
        <v/>
      </c>
      <c r="H2557" s="22" t="inlineStr">
        <is>
          <t>Magic-Kniga</t>
        </is>
      </c>
      <c r="I2557" s="22" t="n">
        <v>2021</v>
      </c>
      <c r="J2557" s="75" t="inlineStr">
        <is>
          <t>9785604647660</t>
        </is>
      </c>
      <c r="K2557" s="75" t="inlineStr">
        <is>
          <t>Книги</t>
        </is>
      </c>
      <c r="L2557" s="22">
        <f>ROUND(100-(F2560/(M2560/100)),0)</f>
        <v/>
      </c>
      <c r="M2557" s="105" t="n">
        <v>710</v>
      </c>
      <c r="N2557" s="105" t="n">
        <v>618</v>
      </c>
      <c r="O2557" s="20" t="inlineStr">
        <is>
          <t>https://magic-kniga.ru/items/45777</t>
        </is>
      </c>
      <c r="P2557" s="22" t="n">
        <v>59</v>
      </c>
      <c r="Q2557" s="66" t="inlineStr">
        <is>
          <t>Больше 10</t>
        </is>
      </c>
      <c r="R2557" s="20" t="n">
        <v>1</v>
      </c>
      <c r="V2557" s="36">
        <f>MATCH(R2560,discounts!A:A)</f>
        <v/>
      </c>
      <c r="W2557" s="36">
        <f>ADDRESS(V2560,$F$7+1,,,"discounts")</f>
        <v/>
      </c>
      <c r="X2557" s="36">
        <f>ROUND(IF(ISNA(IF($F$7=0,0,INDIRECT(W2560))),0,IF($F$7=0,0,INDIRECT(W2560))),0)</f>
        <v/>
      </c>
    </row>
    <row r="2558" ht="15" customHeight="1">
      <c r="B2558" s="88" t="inlineStr">
        <is>
          <t>Оракулы</t>
        </is>
      </c>
    </row>
    <row r="2559">
      <c r="B2559" s="86" t="n"/>
      <c r="C2559" s="22" t="n">
        <v>53888</v>
      </c>
      <c r="D2559" s="22" t="inlineStr">
        <is>
          <t>Анна Яра</t>
        </is>
      </c>
      <c r="E2559" s="22" t="inlineStr">
        <is>
          <t>Как приручить свою колоду?</t>
        </is>
      </c>
      <c r="F2559" s="105">
        <f>ROUNDUP(N2562-(N2562/100*X2562),0)</f>
        <v/>
      </c>
      <c r="H2559" s="22" t="inlineStr">
        <is>
          <t>Magic-Kniga</t>
        </is>
      </c>
      <c r="I2559" s="22" t="n">
        <v>2024</v>
      </c>
      <c r="J2559" s="75" t="inlineStr">
        <is>
          <t>9785605088646</t>
        </is>
      </c>
      <c r="K2559" s="75" t="inlineStr">
        <is>
          <t>Книги</t>
        </is>
      </c>
      <c r="L2559" s="22">
        <f>ROUND(100-(F2562/(M2562/100)),0)</f>
        <v/>
      </c>
      <c r="M2559" s="105" t="n">
        <v>650</v>
      </c>
      <c r="N2559" s="105" t="n">
        <v>566</v>
      </c>
      <c r="O2559" s="20" t="inlineStr">
        <is>
          <t>https://magic-kniga.ru/items/53888</t>
        </is>
      </c>
      <c r="P2559" s="22" t="n">
        <v>387</v>
      </c>
      <c r="Q2559" s="66" t="inlineStr">
        <is>
          <t>Много</t>
        </is>
      </c>
      <c r="R2559" s="20" t="n">
        <v>1</v>
      </c>
      <c r="S2559" s="22" t="n">
        <v>16</v>
      </c>
      <c r="V2559" s="36">
        <f>MATCH(R2562,discounts!A:A)</f>
        <v/>
      </c>
      <c r="W2559" s="36">
        <f>ADDRESS(V2562,$F$7+1,,,"discounts")</f>
        <v/>
      </c>
      <c r="X2559" s="36">
        <f>ROUND(_xlfn.SINGLE(IF(ISNA(_xlfn.SINGLE(IF($F$7=0,0,INDIRECT(W2562)))),0,IF($F$7=0,0,INDIRECT(W2562)))),0)</f>
        <v/>
      </c>
    </row>
    <row r="2560">
      <c r="B2560" s="86" t="n"/>
      <c r="C2560" s="22" t="n">
        <v>45381</v>
      </c>
      <c r="D2560" s="22" t="inlineStr">
        <is>
          <t>Соляник К.О.</t>
        </is>
      </c>
      <c r="E2560" s="22" t="inlineStr">
        <is>
          <t>Оракул на каждый день</t>
        </is>
      </c>
      <c r="F2560" s="105">
        <f>ROUNDUP(N2563-(N2563/100*X2563),0)</f>
        <v/>
      </c>
      <c r="H2560" s="22" t="inlineStr">
        <is>
          <t>Клуб семейного досуга</t>
        </is>
      </c>
      <c r="I2560" s="22" t="n">
        <v>2020</v>
      </c>
      <c r="J2560" s="75" t="inlineStr">
        <is>
          <t>9786171276376</t>
        </is>
      </c>
      <c r="K2560" s="75" t="inlineStr">
        <is>
          <t>Книги</t>
        </is>
      </c>
      <c r="L2560" s="22">
        <f>ROUND(100-(F2563/(M2563/100)),0)</f>
        <v/>
      </c>
      <c r="M2560" s="105" t="n">
        <v>450</v>
      </c>
      <c r="N2560" s="105" t="n">
        <v>392</v>
      </c>
      <c r="O2560" s="20" t="inlineStr">
        <is>
          <t>https://magic-kniga.ru/items/45381</t>
        </is>
      </c>
      <c r="Q2560" s="66" t="inlineStr">
        <is>
          <t>Мало</t>
        </is>
      </c>
      <c r="R2560" s="20" t="n">
        <v>5</v>
      </c>
      <c r="S2560" s="22" t="n">
        <v>18</v>
      </c>
      <c r="V2560" s="36">
        <f>MATCH(R2563,discounts!A:A)</f>
        <v/>
      </c>
      <c r="W2560" s="36">
        <f>ADDRESS(V2563,$F$7+1,,,"discounts")</f>
        <v/>
      </c>
      <c r="X2560" s="36">
        <f>ROUND(_xlfn.SINGLE(IF(ISNA(_xlfn.SINGLE(IF($F$7=0,0,INDIRECT(W2563)))),0,IF($F$7=0,0,INDIRECT(W2563)))),0)</f>
        <v/>
      </c>
    </row>
    <row r="2561">
      <c r="B2561" s="86" t="n"/>
      <c r="C2561" s="22" t="n">
        <v>40790</v>
      </c>
      <c r="E2561" s="22" t="inlineStr">
        <is>
          <t>Приметы на каждый день</t>
        </is>
      </c>
      <c r="F2561" s="105">
        <f>ROUNDUP(N2564-(N2564/100*X2564),0)</f>
        <v/>
      </c>
      <c r="H2561" s="22" t="inlineStr">
        <is>
          <t>Т8 RUGRAM</t>
        </is>
      </c>
      <c r="I2561" s="22" t="n">
        <v>2019</v>
      </c>
      <c r="J2561" s="75" t="inlineStr">
        <is>
          <t>9785517010773</t>
        </is>
      </c>
      <c r="K2561" s="75" t="inlineStr">
        <is>
          <t>Книги</t>
        </is>
      </c>
      <c r="L2561" s="22">
        <f>ROUND(100-(F2564/(M2564/100)),0)</f>
        <v/>
      </c>
      <c r="M2561" s="105" t="n">
        <v>754</v>
      </c>
      <c r="N2561" s="105" t="n">
        <v>656</v>
      </c>
      <c r="O2561" s="20" t="inlineStr">
        <is>
          <t>https://magic-kniga.ru/items/40790</t>
        </is>
      </c>
      <c r="Q2561" s="66" t="inlineStr">
        <is>
          <t>Мало</t>
        </is>
      </c>
      <c r="R2561" s="20" t="n">
        <v>5</v>
      </c>
      <c r="V2561" s="36">
        <f>MATCH(R2564,discounts!A:A)</f>
        <v/>
      </c>
      <c r="W2561" s="36">
        <f>ADDRESS(V2564,$F$7+1,,,"discounts")</f>
        <v/>
      </c>
      <c r="X2561" s="36">
        <f>ROUND(_xlfn.SINGLE(IF(ISNA(_xlfn.SINGLE(IF($F$7=0,0,INDIRECT(W2564)))),0,IF($F$7=0,0,INDIRECT(W2564)))),0)</f>
        <v/>
      </c>
    </row>
    <row r="2562" ht="15" customHeight="1">
      <c r="B2562" s="88" t="inlineStr">
        <is>
          <t>Гадание на картах</t>
        </is>
      </c>
    </row>
    <row r="2563">
      <c r="B2563" s="86" t="n"/>
      <c r="C2563" s="22" t="n">
        <v>40619</v>
      </c>
      <c r="D2563" s="22" t="inlineStr">
        <is>
          <t>Никифорова Любовь (Отила)</t>
        </is>
      </c>
      <c r="E2563" s="22" t="inlineStr">
        <is>
          <t>36 Миссий в картах Мадам Ленорман. Авторский курс</t>
        </is>
      </c>
      <c r="F2563" s="105">
        <f>ROUNDUP(N2566-(N2566/100*X2566),0)</f>
        <v/>
      </c>
      <c r="H2563" s="22" t="inlineStr">
        <is>
          <t>Велигор</t>
        </is>
      </c>
      <c r="I2563" s="22" t="n">
        <v>2020</v>
      </c>
      <c r="J2563" s="75" t="inlineStr">
        <is>
          <t>2100000406197</t>
        </is>
      </c>
      <c r="K2563" s="75" t="inlineStr">
        <is>
          <t>Книги</t>
        </is>
      </c>
      <c r="L2563" s="22">
        <f>ROUND(100-(F2566/(M2566/100)),0)</f>
        <v/>
      </c>
      <c r="M2563" s="105" t="n">
        <v>813</v>
      </c>
      <c r="N2563" s="105" t="n">
        <v>708</v>
      </c>
      <c r="O2563" s="20" t="inlineStr">
        <is>
          <t>https://magic-kniga.ru/items/40619</t>
        </is>
      </c>
      <c r="Q2563" s="66" t="inlineStr">
        <is>
          <t>Мало</t>
        </is>
      </c>
      <c r="R2563" s="20" t="n">
        <v>10</v>
      </c>
      <c r="V2563" s="36">
        <f>MATCH(R2566,discounts!A:A)</f>
        <v/>
      </c>
      <c r="W2563" s="36">
        <f>ADDRESS(V2566,$F$7+1,,,"discounts")</f>
        <v/>
      </c>
      <c r="X2563" s="36">
        <f>ROUND(IF(ISNA(IF($F$7=0,0,INDIRECT(W2566))),0,IF($F$7=0,0,INDIRECT(W2566))),0)</f>
        <v/>
      </c>
    </row>
    <row r="2564">
      <c r="B2564" s="86" t="n"/>
      <c r="C2564" s="22" t="n">
        <v>52400</v>
      </c>
      <c r="D2564" s="22" t="inlineStr">
        <is>
          <t>Юлия Сова</t>
        </is>
      </c>
      <c r="E2564" s="22" t="inlineStr">
        <is>
          <t>Миф и реальность проекций. Проективные переходы в Таро «Пятнашки Дурака»</t>
        </is>
      </c>
      <c r="F2564" s="105">
        <f>ROUNDUP(N2567-(N2567/100*X2567),0)</f>
        <v/>
      </c>
      <c r="H2564" s="22" t="inlineStr">
        <is>
          <t>Magic-Kniga</t>
        </is>
      </c>
      <c r="I2564" s="22" t="n">
        <v>2024</v>
      </c>
      <c r="J2564" s="75" t="inlineStr">
        <is>
          <t>9785605088639</t>
        </is>
      </c>
      <c r="K2564" s="75" t="inlineStr">
        <is>
          <t>Книги</t>
        </is>
      </c>
      <c r="L2564" s="22">
        <f>ROUND(100-(F2567/(M2567/100)),0)</f>
        <v/>
      </c>
      <c r="M2564" s="105" t="n">
        <v>1258</v>
      </c>
      <c r="N2564" s="105" t="n">
        <v>1095</v>
      </c>
      <c r="O2564" s="20" t="inlineStr">
        <is>
          <t>https://magic-kniga.ru/items/52400</t>
        </is>
      </c>
      <c r="P2564" s="22" t="n">
        <v>129</v>
      </c>
      <c r="Q2564" s="66" t="inlineStr">
        <is>
          <t>Больше 10</t>
        </is>
      </c>
      <c r="R2564" s="20" t="n">
        <v>1</v>
      </c>
      <c r="S2564" s="22" t="n">
        <v>16</v>
      </c>
      <c r="V2564" s="36">
        <f>MATCH(R2567,discounts!A:A)</f>
        <v/>
      </c>
      <c r="W2564" s="36">
        <f>ADDRESS(V2567,$F$7+1,,,"discounts")</f>
        <v/>
      </c>
      <c r="X2564" s="36">
        <f>ROUND(IF(ISNA(IF($F$7=0,0,INDIRECT(W2567))),0,IF($F$7=0,0,INDIRECT(W2567))),0)</f>
        <v/>
      </c>
    </row>
    <row r="2565">
      <c r="B2565" s="86" t="n"/>
      <c r="C2565" s="22" t="n">
        <v>52900</v>
      </c>
      <c r="D2565" s="22" t="inlineStr">
        <is>
          <t>Elena Petrova</t>
        </is>
      </c>
      <c r="E2565" s="22" t="inlineStr">
        <is>
          <t>Методическое пособие по изучению карт Таро</t>
        </is>
      </c>
      <c r="F2565" s="105">
        <f>ROUNDUP(N2568-(N2568/100*X2568),0)</f>
        <v/>
      </c>
      <c r="H2565" s="22" t="inlineStr">
        <is>
          <t>Magic-Kniga</t>
        </is>
      </c>
      <c r="I2565" s="22" t="n">
        <v>2023</v>
      </c>
      <c r="J2565" s="75" t="inlineStr">
        <is>
          <t>9785605059271</t>
        </is>
      </c>
      <c r="K2565" s="75" t="inlineStr">
        <is>
          <t>Книги</t>
        </is>
      </c>
      <c r="L2565" s="22">
        <f>ROUND(100-(F2568/(M2568/100)),0)</f>
        <v/>
      </c>
      <c r="M2565" s="105" t="n">
        <v>739</v>
      </c>
      <c r="N2565" s="105" t="n">
        <v>643</v>
      </c>
      <c r="O2565" s="20" t="inlineStr">
        <is>
          <t>https://magic-kniga.ru/items/52900</t>
        </is>
      </c>
      <c r="P2565" s="22" t="n">
        <v>164</v>
      </c>
      <c r="Q2565" s="66" t="inlineStr">
        <is>
          <t>Больше 10</t>
        </is>
      </c>
      <c r="R2565" s="20" t="n">
        <v>1</v>
      </c>
      <c r="S2565" s="22" t="n">
        <v>16</v>
      </c>
      <c r="V2565" s="36">
        <f>MATCH(R2568,discounts!A:A)</f>
        <v/>
      </c>
      <c r="W2565" s="36">
        <f>ADDRESS(V2568,$F$7+1,,,"discounts")</f>
        <v/>
      </c>
      <c r="X2565" s="36">
        <f>ROUND(IF(ISNA(IF($F$7=0,0,INDIRECT(W2568))),0,IF($F$7=0,0,INDIRECT(W2568))),0)</f>
        <v/>
      </c>
    </row>
    <row r="2566">
      <c r="B2566" s="86" t="n"/>
      <c r="C2566" s="22" t="n">
        <v>45888</v>
      </c>
      <c r="D2566" s="22" t="inlineStr">
        <is>
          <t>Кузнецова Софья</t>
        </is>
      </c>
      <c r="E2566" s="22" t="inlineStr">
        <is>
          <t>Путешествие по колоде Киппер</t>
        </is>
      </c>
      <c r="F2566" s="105">
        <f>ROUNDUP(N2569-(N2569/100*X2569),0)</f>
        <v/>
      </c>
      <c r="H2566" s="22" t="inlineStr">
        <is>
          <t>Magic-Kniga</t>
        </is>
      </c>
      <c r="I2566" s="22" t="n">
        <v>2021</v>
      </c>
      <c r="J2566" s="75" t="inlineStr">
        <is>
          <t>9785604726006</t>
        </is>
      </c>
      <c r="K2566" s="75" t="inlineStr">
        <is>
          <t>Книги</t>
        </is>
      </c>
      <c r="L2566" s="22">
        <f>ROUND(100-(F2569/(M2569/100)),0)</f>
        <v/>
      </c>
      <c r="M2566" s="105" t="n">
        <v>920</v>
      </c>
      <c r="N2566" s="105" t="n">
        <v>801</v>
      </c>
      <c r="O2566" s="20" t="inlineStr">
        <is>
          <t>https://magic-kniga.ru/items/45888</t>
        </is>
      </c>
      <c r="P2566" s="22" t="n">
        <v>345</v>
      </c>
      <c r="Q2566" s="66" t="inlineStr">
        <is>
          <t>Больше 10</t>
        </is>
      </c>
      <c r="R2566" s="20" t="n">
        <v>1</v>
      </c>
      <c r="V2566" s="36">
        <f>MATCH(R2569,discounts!A:A)</f>
        <v/>
      </c>
      <c r="W2566" s="36">
        <f>ADDRESS(V2569,$F$7+1,,,"discounts")</f>
        <v/>
      </c>
      <c r="X2566" s="36">
        <f>ROUND(IF(ISNA(IF($F$7=0,0,INDIRECT(W2569))),0,IF($F$7=0,0,INDIRECT(W2569))),0)</f>
        <v/>
      </c>
    </row>
    <row r="2567">
      <c r="B2567" s="86" t="n"/>
      <c r="C2567" s="22" t="n">
        <v>43999</v>
      </c>
      <c r="D2567" s="22" t="inlineStr">
        <is>
          <t>Кузнецова Софья</t>
        </is>
      </c>
      <c r="E2567" s="22" t="inlineStr">
        <is>
          <t>Большая колода Ленорман. Практическое руководство</t>
        </is>
      </c>
      <c r="F2567" s="105">
        <f>ROUNDUP(N2570-(N2570/100*X2570),0)</f>
        <v/>
      </c>
      <c r="H2567" s="22" t="inlineStr">
        <is>
          <t>Magic-Kniga</t>
        </is>
      </c>
      <c r="I2567" s="22" t="n">
        <v>2021</v>
      </c>
      <c r="J2567" s="75" t="inlineStr">
        <is>
          <t>9785604604854</t>
        </is>
      </c>
      <c r="K2567" s="75" t="inlineStr">
        <is>
          <t>Книги</t>
        </is>
      </c>
      <c r="L2567" s="22">
        <f>ROUND(100-(F2570/(M2570/100)),0)</f>
        <v/>
      </c>
      <c r="M2567" s="105" t="n">
        <v>1358</v>
      </c>
      <c r="N2567" s="105" t="n">
        <v>1182</v>
      </c>
      <c r="O2567" s="20" t="inlineStr">
        <is>
          <t>https://magic-kniga.ru/items/43999</t>
        </is>
      </c>
      <c r="P2567" s="22" t="n">
        <v>395</v>
      </c>
      <c r="Q2567" s="66" t="inlineStr">
        <is>
          <t>Больше 50</t>
        </is>
      </c>
      <c r="R2567" s="20" t="n">
        <v>1</v>
      </c>
      <c r="V2567" s="36">
        <f>MATCH(R2570,discounts!A:A)</f>
        <v/>
      </c>
      <c r="W2567" s="36">
        <f>ADDRESS(V2570,$F$7+1,,,"discounts")</f>
        <v/>
      </c>
      <c r="X2567" s="36">
        <f>ROUND(IF(ISNA(IF($F$7=0,0,INDIRECT(W2570))),0,IF($F$7=0,0,INDIRECT(W2570))),0)</f>
        <v/>
      </c>
    </row>
    <row r="2568">
      <c r="B2568" s="86" t="n"/>
      <c r="C2568" s="22" t="n">
        <v>44959</v>
      </c>
      <c r="D2568" s="22" t="inlineStr">
        <is>
          <t>Эллиот Адам</t>
        </is>
      </c>
      <c r="E2568" s="22" t="inlineStr">
        <is>
          <t>Позитивное Таро</t>
        </is>
      </c>
      <c r="F2568" s="105">
        <f>ROUNDUP(N2571-(N2571/100*X2571),0)</f>
        <v/>
      </c>
      <c r="H2568" s="22" t="inlineStr">
        <is>
          <t>Велигор</t>
        </is>
      </c>
      <c r="I2568" s="22" t="n">
        <v>2021</v>
      </c>
      <c r="J2568" s="75" t="inlineStr">
        <is>
          <t>9785888759448</t>
        </is>
      </c>
      <c r="K2568" s="75" t="inlineStr">
        <is>
          <t>Книги</t>
        </is>
      </c>
      <c r="L2568" s="22">
        <f>ROUND(100-(F2571/(M2571/100)),0)</f>
        <v/>
      </c>
      <c r="M2568" s="105" t="n">
        <v>552</v>
      </c>
      <c r="N2568" s="105" t="n">
        <v>481</v>
      </c>
      <c r="O2568" s="20" t="inlineStr">
        <is>
          <t>https://magic-kniga.ru/items/44959</t>
        </is>
      </c>
      <c r="Q2568" s="66" t="inlineStr">
        <is>
          <t>Мало</t>
        </is>
      </c>
      <c r="R2568" s="20" t="n">
        <v>10</v>
      </c>
      <c r="V2568" s="36">
        <f>MATCH(R2571,discounts!A:A)</f>
        <v/>
      </c>
      <c r="W2568" s="36">
        <f>ADDRESS(V2571,$F$7+1,,,"discounts")</f>
        <v/>
      </c>
      <c r="X2568" s="36">
        <f>ROUND(IF(ISNA(IF($F$7=0,0,INDIRECT(W2571))),0,IF($F$7=0,0,INDIRECT(W2571))),0)</f>
        <v/>
      </c>
    </row>
    <row r="2569" ht="15" customHeight="1">
      <c r="B2569" s="88" t="inlineStr">
        <is>
          <t>Книги по сновидениям</t>
        </is>
      </c>
    </row>
    <row r="2570">
      <c r="B2570" s="86" t="n"/>
      <c r="C2570" s="22" t="n">
        <v>45431</v>
      </c>
      <c r="D2570" s="22" t="inlineStr">
        <is>
          <t>Леннокс Майкл</t>
        </is>
      </c>
      <c r="E2570" s="22" t="inlineStr">
        <is>
          <t>Маленькая книга сновидений</t>
        </is>
      </c>
      <c r="F2570" s="105">
        <f>ROUNDUP(N2573-(N2573/100*X2573),0)</f>
        <v/>
      </c>
      <c r="H2570" s="22" t="inlineStr">
        <is>
          <t>Весь</t>
        </is>
      </c>
      <c r="I2570" s="22" t="n">
        <v>2021</v>
      </c>
      <c r="J2570" s="75" t="inlineStr">
        <is>
          <t>9785957338062</t>
        </is>
      </c>
      <c r="K2570" s="75" t="inlineStr">
        <is>
          <t>Книги</t>
        </is>
      </c>
      <c r="L2570" s="22">
        <f>ROUND(100-(F2573/(M2573/100)),0)</f>
        <v/>
      </c>
      <c r="M2570" s="105" t="n">
        <v>840</v>
      </c>
      <c r="N2570" s="105" t="n">
        <v>731</v>
      </c>
      <c r="O2570" s="20" t="inlineStr">
        <is>
          <t>https://magic-kniga.ru/items/45431</t>
        </is>
      </c>
      <c r="Q2570" s="66" t="inlineStr">
        <is>
          <t>Мало</t>
        </is>
      </c>
      <c r="R2570" s="20" t="n">
        <v>3</v>
      </c>
      <c r="S2570" s="22" t="n">
        <v>16</v>
      </c>
      <c r="V2570" s="36">
        <f>MATCH(R2573,discounts!A:A)</f>
        <v/>
      </c>
      <c r="W2570" s="36">
        <f>ADDRESS(V2573,$F$7+1,,,"discounts")</f>
        <v/>
      </c>
      <c r="X2570" s="36">
        <f>ROUND(_xlfn.SINGLE(IF(ISNA(_xlfn.SINGLE(IF($F$7=0,0,INDIRECT(W2573)))),0,IF($F$7=0,0,INDIRECT(W2573)))),0)</f>
        <v/>
      </c>
    </row>
    <row r="2571">
      <c r="B2571" s="86" t="n"/>
      <c r="C2571" s="22" t="n">
        <v>40534</v>
      </c>
      <c r="D2571" s="22" t="inlineStr">
        <is>
          <t>Минделл Арнольд</t>
        </is>
      </c>
      <c r="E2571" s="22" t="inlineStr">
        <is>
          <t>Ученик создателя сновидений. Использование состояний сознания для интерпретации сновидений</t>
        </is>
      </c>
      <c r="F2571" s="105">
        <f>ROUNDUP(N2574-(N2574/100*X2574),0)</f>
        <v/>
      </c>
      <c r="H2571" s="22" t="inlineStr">
        <is>
          <t>Ганга</t>
        </is>
      </c>
      <c r="I2571" s="22" t="n">
        <v>2019</v>
      </c>
      <c r="J2571" s="75" t="inlineStr">
        <is>
          <t>9785907059641</t>
        </is>
      </c>
      <c r="K2571" s="75" t="inlineStr">
        <is>
          <t>Книги</t>
        </is>
      </c>
      <c r="L2571" s="22">
        <f>ROUND(100-(F2574/(M2574/100)),0)</f>
        <v/>
      </c>
      <c r="M2571" s="105" t="n">
        <v>612</v>
      </c>
      <c r="N2571" s="105" t="n">
        <v>533</v>
      </c>
      <c r="O2571" s="20" t="inlineStr">
        <is>
          <t>https://magic-kniga.ru/items/40534</t>
        </is>
      </c>
      <c r="Q2571" s="66" t="inlineStr">
        <is>
          <t>Мало</t>
        </is>
      </c>
      <c r="R2571" s="20" t="n">
        <v>5</v>
      </c>
      <c r="S2571" s="22" t="n">
        <v>16</v>
      </c>
      <c r="V2571" s="36">
        <f>MATCH(R2574,discounts!A:A)</f>
        <v/>
      </c>
      <c r="W2571" s="36">
        <f>ADDRESS(V2574,$F$7+1,,,"discounts")</f>
        <v/>
      </c>
      <c r="X2571" s="36">
        <f>ROUND(_xlfn.SINGLE(IF(ISNA(_xlfn.SINGLE(IF($F$7=0,0,INDIRECT(W2574)))),0,IF($F$7=0,0,INDIRECT(W2574)))),0)</f>
        <v/>
      </c>
    </row>
    <row r="2572">
      <c r="B2572" s="86" t="n"/>
      <c r="C2572" s="22" t="n">
        <v>43886</v>
      </c>
      <c r="E2572" s="22" t="inlineStr">
        <is>
          <t>Сонник для всей семьи</t>
        </is>
      </c>
      <c r="F2572" s="105">
        <f>ROUNDUP(N2575-(N2575/100*X2575),0)</f>
        <v/>
      </c>
      <c r="H2572" s="22" t="inlineStr">
        <is>
          <t>Т8 RUGRAM</t>
        </is>
      </c>
      <c r="I2572" s="22" t="n">
        <v>2017</v>
      </c>
      <c r="J2572" s="75" t="inlineStr">
        <is>
          <t>9785521056156</t>
        </is>
      </c>
      <c r="K2572" s="75" t="inlineStr">
        <is>
          <t>Книги</t>
        </is>
      </c>
      <c r="L2572" s="22">
        <f>ROUND(100-(F2575/(M2575/100)),0)</f>
        <v/>
      </c>
      <c r="M2572" s="105" t="n">
        <v>1855</v>
      </c>
      <c r="N2572" s="105" t="n">
        <v>1614</v>
      </c>
      <c r="O2572" s="20" t="inlineStr">
        <is>
          <t>https://magic-kniga.ru/items/43886</t>
        </is>
      </c>
      <c r="Q2572" s="66" t="inlineStr">
        <is>
          <t>Мало</t>
        </is>
      </c>
      <c r="R2572" s="20" t="n">
        <v>5</v>
      </c>
      <c r="S2572" s="22" t="n">
        <v>16</v>
      </c>
      <c r="V2572" s="36">
        <f>MATCH(R2575,discounts!A:A)</f>
        <v/>
      </c>
      <c r="W2572" s="36">
        <f>ADDRESS(V2575,$F$7+1,,,"discounts")</f>
        <v/>
      </c>
      <c r="X2572" s="36">
        <f>ROUND(_xlfn.SINGLE(IF(ISNA(_xlfn.SINGLE(IF($F$7=0,0,INDIRECT(W2575)))),0,IF($F$7=0,0,INDIRECT(W2575)))),0)</f>
        <v/>
      </c>
    </row>
    <row r="2573">
      <c r="B2573" s="86" t="n"/>
      <c r="C2573" s="22" t="n">
        <v>44093</v>
      </c>
      <c r="E2573" s="22" t="inlineStr">
        <is>
          <t>Сонник великой Ванги</t>
        </is>
      </c>
      <c r="F2573" s="105">
        <f>ROUNDUP(N2576-(N2576/100*X2576),0)</f>
        <v/>
      </c>
      <c r="H2573" s="22" t="inlineStr">
        <is>
          <t>Т8 RUGRAM</t>
        </is>
      </c>
      <c r="I2573" s="22" t="n">
        <v>2021</v>
      </c>
      <c r="J2573" s="75" t="inlineStr">
        <is>
          <t>9785517042194</t>
        </is>
      </c>
      <c r="K2573" s="75" t="inlineStr">
        <is>
          <t>Книги</t>
        </is>
      </c>
      <c r="L2573" s="22">
        <f>ROUND(100-(F2576/(M2576/100)),0)</f>
        <v/>
      </c>
      <c r="M2573" s="105" t="n">
        <v>1530</v>
      </c>
      <c r="N2573" s="105" t="n">
        <v>1332</v>
      </c>
      <c r="O2573" s="20" t="inlineStr">
        <is>
          <t>https://magic-kniga.ru/items/44093</t>
        </is>
      </c>
      <c r="Q2573" s="66" t="inlineStr">
        <is>
          <t>Мало</t>
        </is>
      </c>
      <c r="R2573" s="20" t="n">
        <v>5</v>
      </c>
      <c r="V2573" s="36">
        <f>MATCH(R2576,discounts!A:A)</f>
        <v/>
      </c>
      <c r="W2573" s="36">
        <f>ADDRESS(V2576,$F$7+1,,,"discounts")</f>
        <v/>
      </c>
      <c r="X2573" s="36">
        <f>ROUND(_xlfn.SINGLE(IF(ISNA(_xlfn.SINGLE(IF($F$7=0,0,INDIRECT(W2576)))),0,IF($F$7=0,0,INDIRECT(W2576)))),0)</f>
        <v/>
      </c>
    </row>
    <row r="2574" ht="15" customHeight="1">
      <c r="B2574" s="88" t="inlineStr">
        <is>
          <t>Хиромантия</t>
        </is>
      </c>
    </row>
    <row r="2575">
      <c r="B2575" s="86" t="n"/>
      <c r="C2575" s="22" t="n">
        <v>44124</v>
      </c>
      <c r="D2575" s="22" t="inlineStr">
        <is>
          <t>Винтер Никита</t>
        </is>
      </c>
      <c r="E2575" s="22" t="inlineStr">
        <is>
          <t>Записки практикующего хироманта. Продавец судьбы</t>
        </is>
      </c>
      <c r="F2575" s="105">
        <f>ROUNDUP(N2578-(N2578/100*X2578),0)</f>
        <v/>
      </c>
      <c r="H2575" s="22" t="inlineStr">
        <is>
          <t>Велигор</t>
        </is>
      </c>
      <c r="I2575" s="22" t="n">
        <v>2020</v>
      </c>
      <c r="J2575" s="75" t="inlineStr">
        <is>
          <t>9785888758090</t>
        </is>
      </c>
      <c r="K2575" s="75" t="inlineStr">
        <is>
          <t>Книги</t>
        </is>
      </c>
      <c r="L2575" s="22">
        <f>ROUND(100-(F2578/(M2578/100)),0)</f>
        <v/>
      </c>
      <c r="M2575" s="105" t="n">
        <v>976</v>
      </c>
      <c r="N2575" s="105" t="n">
        <v>850</v>
      </c>
      <c r="O2575" s="20" t="inlineStr">
        <is>
          <t>https://magic-kniga.ru/items/44124</t>
        </is>
      </c>
      <c r="Q2575" s="66" t="inlineStr">
        <is>
          <t>Мало</t>
        </is>
      </c>
      <c r="R2575" s="20" t="n">
        <v>5</v>
      </c>
      <c r="V2575" s="36">
        <f>MATCH(R2578,discounts!A:A)</f>
        <v/>
      </c>
      <c r="W2575" s="36">
        <f>ADDRESS(V2578,$F$7+1,,,"discounts")</f>
        <v/>
      </c>
      <c r="X2575" s="36">
        <f>ROUND(IF(ISNA(IF($F$7=0,0,INDIRECT(W2578))),0,IF($F$7=0,0,INDIRECT(W2578))),0)</f>
        <v/>
      </c>
    </row>
    <row r="2576">
      <c r="B2576" s="86" t="n"/>
      <c r="C2576" s="22" t="n">
        <v>45384</v>
      </c>
      <c r="D2576" s="22" t="inlineStr">
        <is>
          <t>Бойцова Г.</t>
        </is>
      </c>
      <c r="E2576" s="22" t="inlineStr">
        <is>
          <t>Ментальный ЗОЖ. Хирология для исцеления души и судьбы</t>
        </is>
      </c>
      <c r="F2576" s="105">
        <f>ROUNDUP(N2579-(N2579/100*X2579),0)</f>
        <v/>
      </c>
      <c r="H2576" s="22" t="inlineStr">
        <is>
          <t>Центрполиграф</t>
        </is>
      </c>
      <c r="I2576" s="22" t="n">
        <v>2021</v>
      </c>
      <c r="J2576" s="75" t="inlineStr">
        <is>
          <t>9785227095350</t>
        </is>
      </c>
      <c r="K2576" s="75" t="inlineStr">
        <is>
          <t>Книги</t>
        </is>
      </c>
      <c r="L2576" s="22">
        <f>ROUND(100-(F2579/(M2579/100)),0)</f>
        <v/>
      </c>
      <c r="M2576" s="105" t="n">
        <v>450</v>
      </c>
      <c r="N2576" s="105" t="n">
        <v>392</v>
      </c>
      <c r="O2576" s="20" t="inlineStr">
        <is>
          <t>https://magic-kniga.ru/items/45384</t>
        </is>
      </c>
      <c r="Q2576" s="66" t="inlineStr">
        <is>
          <t>Мало</t>
        </is>
      </c>
      <c r="R2576" s="20" t="n">
        <v>5</v>
      </c>
      <c r="S2576" s="22" t="n">
        <v>16</v>
      </c>
      <c r="V2576" s="36">
        <f>MATCH(R2579,discounts!A:A)</f>
        <v/>
      </c>
      <c r="W2576" s="36">
        <f>ADDRESS(V2579,$F$7+1,,,"discounts")</f>
        <v/>
      </c>
      <c r="X2576" s="36">
        <f>ROUND(IF(ISNA(IF($F$7=0,0,INDIRECT(W2579))),0,IF($F$7=0,0,INDIRECT(W2579))),0)</f>
        <v/>
      </c>
    </row>
    <row r="2577">
      <c r="B2577" s="86" t="n"/>
      <c r="C2577" s="22" t="n">
        <v>45528</v>
      </c>
      <c r="D2577" s="22" t="inlineStr">
        <is>
          <t>Беспалов Александр</t>
        </is>
      </c>
      <c r="E2577" s="22" t="inlineStr">
        <is>
          <t>Ведическая хиромантия. Большая книга о линиях ладони, дерматоглифике, предсказании судьбы</t>
        </is>
      </c>
      <c r="F2577" s="105">
        <f>ROUNDUP(N2580-(N2580/100*X2580),0)</f>
        <v/>
      </c>
      <c r="H2577" s="22" t="inlineStr">
        <is>
          <t>АСТ</t>
        </is>
      </c>
      <c r="I2577" s="22" t="n">
        <v>2021</v>
      </c>
      <c r="J2577" s="75" t="inlineStr">
        <is>
          <t>9785171395568</t>
        </is>
      </c>
      <c r="K2577" s="75" t="inlineStr">
        <is>
          <t>Книги</t>
        </is>
      </c>
      <c r="L2577" s="22">
        <f>ROUND(100-(F2580/(M2580/100)),0)</f>
        <v/>
      </c>
      <c r="M2577" s="105" t="n">
        <v>637</v>
      </c>
      <c r="N2577" s="105" t="n">
        <v>555</v>
      </c>
      <c r="O2577" s="20" t="inlineStr">
        <is>
          <t>https://magic-kniga.ru/items/45528</t>
        </is>
      </c>
      <c r="Q2577" s="66" t="inlineStr">
        <is>
          <t>Мало</t>
        </is>
      </c>
      <c r="R2577" s="20" t="n">
        <v>5</v>
      </c>
      <c r="S2577" s="22" t="n">
        <v>16</v>
      </c>
      <c r="V2577" s="36">
        <f>MATCH(R2580,discounts!A:A)</f>
        <v/>
      </c>
      <c r="W2577" s="36">
        <f>ADDRESS(V2580,$F$7+1,,,"discounts")</f>
        <v/>
      </c>
      <c r="X2577" s="36">
        <f>ROUND(IF(ISNA(IF($F$7=0,0,INDIRECT(W2580))),0,IF($F$7=0,0,INDIRECT(W2580))),0)</f>
        <v/>
      </c>
    </row>
    <row r="2578">
      <c r="B2578" s="86" t="n"/>
      <c r="C2578" s="22" t="n">
        <v>45543</v>
      </c>
      <c r="D2578" s="22" t="inlineStr">
        <is>
          <t>Домиан Ливаро</t>
        </is>
      </c>
      <c r="E2578" s="22" t="inlineStr">
        <is>
          <t>Хиромантия. Top Masters. Как по руке узнать все о человеке и предсказать его судьбу</t>
        </is>
      </c>
      <c r="F2578" s="105">
        <f>ROUNDUP(N2581-(N2581/100*X2581),0)</f>
        <v/>
      </c>
      <c r="H2578" s="22" t="inlineStr">
        <is>
          <t>АСТ</t>
        </is>
      </c>
      <c r="I2578" s="22" t="n">
        <v>2021</v>
      </c>
      <c r="J2578" s="75" t="inlineStr">
        <is>
          <t>9785171450427</t>
        </is>
      </c>
      <c r="K2578" s="75" t="inlineStr">
        <is>
          <t>Книги</t>
        </is>
      </c>
      <c r="L2578" s="22">
        <f>ROUND(100-(F2581/(M2581/100)),0)</f>
        <v/>
      </c>
      <c r="M2578" s="105" t="n">
        <v>637</v>
      </c>
      <c r="N2578" s="105" t="n">
        <v>555</v>
      </c>
      <c r="O2578" s="20" t="inlineStr">
        <is>
          <t>https://magic-kniga.ru/items/45543</t>
        </is>
      </c>
      <c r="Q2578" s="66" t="inlineStr">
        <is>
          <t>Мало</t>
        </is>
      </c>
      <c r="R2578" s="20" t="n">
        <v>5</v>
      </c>
      <c r="S2578" s="22" t="n">
        <v>12</v>
      </c>
      <c r="V2578" s="36">
        <f>MATCH(R2581,discounts!A:A)</f>
        <v/>
      </c>
      <c r="W2578" s="36">
        <f>ADDRESS(V2581,$F$7+1,,,"discounts")</f>
        <v/>
      </c>
      <c r="X2578" s="36">
        <f>ROUND(IF(ISNA(IF($F$7=0,0,INDIRECT(W2581))),0,IF($F$7=0,0,INDIRECT(W2581))),0)</f>
        <v/>
      </c>
    </row>
    <row r="2579">
      <c r="B2579" s="86" t="n"/>
      <c r="C2579" s="22" t="n">
        <v>45287</v>
      </c>
      <c r="D2579" s="22" t="inlineStr">
        <is>
          <t>Острогорский Евгений</t>
        </is>
      </c>
      <c r="E2579" s="22" t="inlineStr">
        <is>
          <t>Новая хирология: от простого к сложному. Беседы с учителем</t>
        </is>
      </c>
      <c r="F2579" s="105">
        <f>ROUNDUP(N2582-(N2582/100*X2582),0)</f>
        <v/>
      </c>
      <c r="H2579" s="22" t="inlineStr">
        <is>
          <t>Весь</t>
        </is>
      </c>
      <c r="I2579" s="22" t="n">
        <v>2021</v>
      </c>
      <c r="J2579" s="75" t="inlineStr">
        <is>
          <t>9785957337645</t>
        </is>
      </c>
      <c r="K2579" s="75" t="inlineStr">
        <is>
          <t>Книги</t>
        </is>
      </c>
      <c r="L2579" s="22">
        <f>ROUND(100-(F2582/(M2582/100)),0)</f>
        <v/>
      </c>
      <c r="M2579" s="105" t="n">
        <v>5062</v>
      </c>
      <c r="N2579" s="105" t="n">
        <v>4404</v>
      </c>
      <c r="O2579" s="20" t="inlineStr">
        <is>
          <t>https://magic-kniga.ru/items/45287</t>
        </is>
      </c>
      <c r="Q2579" s="66" t="inlineStr">
        <is>
          <t>Мало</t>
        </is>
      </c>
      <c r="R2579" s="20" t="n">
        <v>3</v>
      </c>
      <c r="S2579" s="22" t="n">
        <v>16</v>
      </c>
      <c r="V2579" s="36">
        <f>MATCH(R2582,discounts!A:A)</f>
        <v/>
      </c>
      <c r="W2579" s="36">
        <f>ADDRESS(V2582,$F$7+1,,,"discounts")</f>
        <v/>
      </c>
      <c r="X2579" s="36">
        <f>ROUND(IF(ISNA(IF($F$7=0,0,INDIRECT(W2582))),0,IF($F$7=0,0,INDIRECT(W2582))),0)</f>
        <v/>
      </c>
    </row>
    <row r="2580">
      <c r="B2580" s="86" t="n"/>
      <c r="C2580" s="22" t="n">
        <v>40971</v>
      </c>
      <c r="D2580" s="22" t="inlineStr">
        <is>
          <t>Винтер Никита</t>
        </is>
      </c>
      <c r="E2580" s="22" t="inlineStr">
        <is>
          <t>Записки практикующего хироманта</t>
        </is>
      </c>
      <c r="F2580" s="105">
        <f>ROUNDUP(N2583-(N2583/100*X2583),0)</f>
        <v/>
      </c>
      <c r="H2580" s="22" t="inlineStr">
        <is>
          <t>Велигор</t>
        </is>
      </c>
      <c r="I2580" s="22" t="n">
        <v>2020</v>
      </c>
      <c r="J2580" s="75" t="inlineStr">
        <is>
          <t>2100000409716</t>
        </is>
      </c>
      <c r="K2580" s="75" t="inlineStr">
        <is>
          <t>Книги</t>
        </is>
      </c>
      <c r="L2580" s="22">
        <f>ROUND(100-(F2583/(M2583/100)),0)</f>
        <v/>
      </c>
      <c r="M2580" s="105" t="n">
        <v>1070</v>
      </c>
      <c r="N2580" s="105" t="n">
        <v>931</v>
      </c>
      <c r="O2580" s="20" t="inlineStr">
        <is>
          <t>https://magic-kniga.ru/items/40971</t>
        </is>
      </c>
      <c r="Q2580" s="66" t="inlineStr">
        <is>
          <t>Мало</t>
        </is>
      </c>
      <c r="R2580" s="20" t="n">
        <v>8</v>
      </c>
      <c r="V2580" s="36">
        <f>MATCH(R2583,discounts!A:A)</f>
        <v/>
      </c>
      <c r="W2580" s="36">
        <f>ADDRESS(V2583,$F$7+1,,,"discounts")</f>
        <v/>
      </c>
      <c r="X2580" s="36">
        <f>ROUND(IF(ISNA(IF($F$7=0,0,INDIRECT(W2583))),0,IF($F$7=0,0,INDIRECT(W2583))),0)</f>
        <v/>
      </c>
    </row>
    <row r="2581" ht="15" customHeight="1">
      <c r="B2581" s="88" t="inlineStr">
        <is>
          <t>Астрологические практики</t>
        </is>
      </c>
    </row>
    <row r="2582">
      <c r="B2582" s="86" t="n"/>
      <c r="C2582" s="22" t="n">
        <v>40594</v>
      </c>
      <c r="D2582" s="22" t="inlineStr">
        <is>
          <t>Резник Людмила</t>
        </is>
      </c>
      <c r="E2582" s="22" t="inlineStr">
        <is>
          <t>Астрология</t>
        </is>
      </c>
      <c r="F2582" s="105">
        <f>ROUNDUP(N2585-(N2585/100*X2585),0)</f>
        <v/>
      </c>
      <c r="H2582" s="22" t="inlineStr">
        <is>
          <t>Универсалист</t>
        </is>
      </c>
      <c r="I2582" s="22" t="n">
        <v>2020</v>
      </c>
      <c r="J2582" s="75" t="inlineStr">
        <is>
          <t>9785990999985</t>
        </is>
      </c>
      <c r="K2582" s="75" t="inlineStr">
        <is>
          <t>Книги</t>
        </is>
      </c>
      <c r="L2582" s="22">
        <f>ROUND(100-(F2585/(M2585/100)),0)</f>
        <v/>
      </c>
      <c r="M2582" s="105" t="n">
        <v>1456</v>
      </c>
      <c r="N2582" s="105" t="n">
        <v>1267</v>
      </c>
      <c r="O2582" s="20" t="inlineStr">
        <is>
          <t>https://magic-kniga.ru/items/40594</t>
        </is>
      </c>
      <c r="Q2582" s="66" t="inlineStr">
        <is>
          <t>Мало</t>
        </is>
      </c>
      <c r="R2582" s="20" t="n">
        <v>5</v>
      </c>
      <c r="V2582" s="36">
        <f>MATCH(R2585,discounts!A:A)</f>
        <v/>
      </c>
      <c r="W2582" s="36">
        <f>ADDRESS(V2585,$F$7+1,,,"discounts")</f>
        <v/>
      </c>
      <c r="X2582" s="36">
        <f>ROUND(IF(ISNA(IF($F$7=0,0,INDIRECT(W2585))),0,IF($F$7=0,0,INDIRECT(W2585))),0)</f>
        <v/>
      </c>
    </row>
    <row r="2583">
      <c r="B2583" s="86" t="n"/>
      <c r="C2583" s="22" t="n">
        <v>40973</v>
      </c>
      <c r="D2583" s="22" t="inlineStr">
        <is>
          <t>Савин Валерий</t>
        </is>
      </c>
      <c r="E2583" s="22" t="inlineStr">
        <is>
          <t>Современная астролология. Авторский курс</t>
        </is>
      </c>
      <c r="F2583" s="105">
        <f>ROUNDUP(N2586-(N2586/100*X2586),0)</f>
        <v/>
      </c>
      <c r="H2583" s="22" t="inlineStr">
        <is>
          <t>Велигор</t>
        </is>
      </c>
      <c r="I2583" s="22" t="n">
        <v>2020</v>
      </c>
      <c r="J2583" s="75" t="inlineStr">
        <is>
          <t>9785888758083</t>
        </is>
      </c>
      <c r="K2583" s="75" t="inlineStr">
        <is>
          <t>Книги</t>
        </is>
      </c>
      <c r="L2583" s="22">
        <f>ROUND(100-(F2586/(M2586/100)),0)</f>
        <v/>
      </c>
      <c r="M2583" s="105" t="n">
        <v>1070</v>
      </c>
      <c r="N2583" s="105" t="n">
        <v>931</v>
      </c>
      <c r="O2583" s="20" t="inlineStr">
        <is>
          <t>https://magic-kniga.ru/items/40973</t>
        </is>
      </c>
      <c r="Q2583" s="66" t="inlineStr">
        <is>
          <t>Мало</t>
        </is>
      </c>
      <c r="R2583" s="20" t="n">
        <v>10</v>
      </c>
      <c r="V2583" s="36">
        <f>MATCH(R2586,discounts!A:A)</f>
        <v/>
      </c>
      <c r="W2583" s="36">
        <f>ADDRESS(V2586,$F$7+1,,,"discounts")</f>
        <v/>
      </c>
      <c r="X2583" s="36">
        <f>ROUND(IF(ISNA(IF($F$7=0,0,INDIRECT(W2586))),0,IF($F$7=0,0,INDIRECT(W2586))),0)</f>
        <v/>
      </c>
    </row>
    <row r="2584">
      <c r="B2584" s="86" t="n"/>
      <c r="C2584" s="22" t="n">
        <v>45597</v>
      </c>
      <c r="D2584" s="22" t="inlineStr">
        <is>
          <t>Эшмен Берни</t>
        </is>
      </c>
      <c r="E2584" s="22" t="inlineStr">
        <is>
          <t>Карма солнечного знака: устранение шаблонов прошлой жизни с помощью астрологии</t>
        </is>
      </c>
      <c r="F2584" s="105">
        <f>ROUNDUP(N2587-(N2587/100*X2587),0)</f>
        <v/>
      </c>
      <c r="H2584" s="22" t="inlineStr">
        <is>
          <t>Весь</t>
        </is>
      </c>
      <c r="I2584" s="22" t="n">
        <v>2021</v>
      </c>
      <c r="J2584" s="75" t="inlineStr">
        <is>
          <t>9785957338512</t>
        </is>
      </c>
      <c r="K2584" s="75" t="inlineStr">
        <is>
          <t>Книги</t>
        </is>
      </c>
      <c r="L2584" s="22">
        <f>ROUND(100-(F2587/(M2587/100)),0)</f>
        <v/>
      </c>
      <c r="M2584" s="105" t="n">
        <v>1274</v>
      </c>
      <c r="N2584" s="105" t="n">
        <v>1109</v>
      </c>
      <c r="O2584" s="20" t="inlineStr">
        <is>
          <t>https://magic-kniga.ru/items/45597</t>
        </is>
      </c>
      <c r="Q2584" s="66" t="inlineStr">
        <is>
          <t>Мало</t>
        </is>
      </c>
      <c r="R2584" s="20" t="n">
        <v>2</v>
      </c>
      <c r="S2584" s="22" t="n">
        <v>16</v>
      </c>
      <c r="V2584" s="36">
        <f>MATCH(R2587,discounts!A:A)</f>
        <v/>
      </c>
      <c r="W2584" s="36">
        <f>ADDRESS(V2587,$F$7+1,,,"discounts")</f>
        <v/>
      </c>
      <c r="X2584" s="36">
        <f>ROUND(IF(ISNA(IF($F$7=0,0,INDIRECT(W2587))),0,IF($F$7=0,0,INDIRECT(W2587))),0)</f>
        <v/>
      </c>
    </row>
    <row r="2585">
      <c r="B2585" s="86" t="n"/>
      <c r="C2585" s="22" t="n">
        <v>45639</v>
      </c>
      <c r="D2585" s="22" t="inlineStr">
        <is>
          <t>Резник Людмила</t>
        </is>
      </c>
      <c r="E2585" s="22" t="inlineStr">
        <is>
          <t>Астрология</t>
        </is>
      </c>
      <c r="F2585" s="105">
        <f>ROUNDUP(N2588-(N2588/100*X2588),0)</f>
        <v/>
      </c>
      <c r="H2585" s="22" t="inlineStr">
        <is>
          <t>Универсалист</t>
        </is>
      </c>
      <c r="I2585" s="22" t="n">
        <v>2021</v>
      </c>
      <c r="J2585" s="75" t="inlineStr">
        <is>
          <t>9785604551011</t>
        </is>
      </c>
      <c r="K2585" s="75" t="inlineStr">
        <is>
          <t>Книги</t>
        </is>
      </c>
      <c r="L2585" s="22">
        <f>ROUND(100-(F2588/(M2588/100)),0)</f>
        <v/>
      </c>
      <c r="M2585" s="105" t="n">
        <v>122</v>
      </c>
      <c r="N2585" s="105" t="n">
        <v>107</v>
      </c>
      <c r="O2585" s="20" t="inlineStr">
        <is>
          <t>https://magic-kniga.ru/items/45639</t>
        </is>
      </c>
      <c r="Q2585" s="66" t="inlineStr">
        <is>
          <t>Мало</t>
        </is>
      </c>
      <c r="R2585" s="20" t="n">
        <v>8</v>
      </c>
      <c r="S2585" s="22" t="n">
        <v>16</v>
      </c>
      <c r="V2585" s="36">
        <f>MATCH(R2588,discounts!A:A)</f>
        <v/>
      </c>
      <c r="W2585" s="36">
        <f>ADDRESS(V2588,$F$7+1,,,"discounts")</f>
        <v/>
      </c>
      <c r="X2585" s="36">
        <f>ROUND(IF(ISNA(IF($F$7=0,0,INDIRECT(W2588))),0,IF($F$7=0,0,INDIRECT(W2588))),0)</f>
        <v/>
      </c>
    </row>
    <row r="2586">
      <c r="B2586" s="86" t="n"/>
      <c r="C2586" s="22" t="n">
        <v>45667</v>
      </c>
      <c r="D2586" s="22" t="inlineStr">
        <is>
          <t>Сефариал</t>
        </is>
      </c>
      <c r="E2586" s="22" t="inlineStr">
        <is>
          <t>Астрология. Как составить и истолковать свой собственный гороскоп</t>
        </is>
      </c>
      <c r="F2586" s="105">
        <f>ROUNDUP(N2589-(N2589/100*X2589),0)</f>
        <v/>
      </c>
      <c r="H2586" s="22" t="inlineStr">
        <is>
          <t>Амрита-русь</t>
        </is>
      </c>
      <c r="I2586" s="22" t="n">
        <v>2022</v>
      </c>
      <c r="J2586" s="75" t="inlineStr">
        <is>
          <t>9785413024034</t>
        </is>
      </c>
      <c r="K2586" s="75" t="inlineStr">
        <is>
          <t>Книги</t>
        </is>
      </c>
      <c r="L2586" s="22">
        <f>ROUND(100-(F2589/(M2589/100)),0)</f>
        <v/>
      </c>
      <c r="M2586" s="105" t="n">
        <v>2052</v>
      </c>
      <c r="N2586" s="105" t="n">
        <v>1786</v>
      </c>
      <c r="O2586" s="20" t="inlineStr">
        <is>
          <t>https://magic-kniga.ru/items/45667</t>
        </is>
      </c>
      <c r="Q2586" s="66" t="inlineStr">
        <is>
          <t>Мало</t>
        </is>
      </c>
      <c r="R2586" s="20" t="n">
        <v>5</v>
      </c>
      <c r="S2586" s="22" t="n">
        <v>16</v>
      </c>
      <c r="V2586" s="36">
        <f>MATCH(R2589,discounts!A:A)</f>
        <v/>
      </c>
      <c r="W2586" s="36">
        <f>ADDRESS(V2589,$F$7+1,,,"discounts")</f>
        <v/>
      </c>
      <c r="X2586" s="36">
        <f>ROUND(IF(ISNA(IF($F$7=0,0,INDIRECT(W2589))),0,IF($F$7=0,0,INDIRECT(W2589))),0)</f>
        <v/>
      </c>
    </row>
    <row r="2587">
      <c r="B2587" s="86" t="n"/>
      <c r="C2587" s="22" t="n">
        <v>45688</v>
      </c>
      <c r="D2587" s="22" t="inlineStr">
        <is>
          <t>Дерюгин Евгений Евгеньевич</t>
        </is>
      </c>
      <c r="E2587" s="22" t="inlineStr">
        <is>
          <t>Астродиагностика. Диагноз по дате рождения</t>
        </is>
      </c>
      <c r="F2587" s="105">
        <f>ROUNDUP(N2590-(N2590/100*X2590),0)</f>
        <v/>
      </c>
      <c r="H2587" s="22" t="inlineStr">
        <is>
          <t>Амрита-русь</t>
        </is>
      </c>
      <c r="I2587" s="22" t="n">
        <v>2021</v>
      </c>
      <c r="J2587" s="75" t="inlineStr">
        <is>
          <t>9785413023839</t>
        </is>
      </c>
      <c r="K2587" s="75" t="inlineStr">
        <is>
          <t>Книги</t>
        </is>
      </c>
      <c r="L2587" s="22">
        <f>ROUND(100-(F2590/(M2590/100)),0)</f>
        <v/>
      </c>
      <c r="M2587" s="105" t="n">
        <v>2052</v>
      </c>
      <c r="N2587" s="105" t="n">
        <v>1786</v>
      </c>
      <c r="O2587" s="20" t="inlineStr">
        <is>
          <t>https://magic-kniga.ru/items/45688</t>
        </is>
      </c>
      <c r="Q2587" s="66" t="inlineStr">
        <is>
          <t>Мало</t>
        </is>
      </c>
      <c r="R2587" s="20" t="n">
        <v>2</v>
      </c>
      <c r="S2587" s="22" t="n">
        <v>16</v>
      </c>
      <c r="V2587" s="36">
        <f>MATCH(R2590,discounts!A:A)</f>
        <v/>
      </c>
      <c r="W2587" s="36">
        <f>ADDRESS(V2590,$F$7+1,,,"discounts")</f>
        <v/>
      </c>
      <c r="X2587" s="36">
        <f>ROUND(IF(ISNA(IF($F$7=0,0,INDIRECT(W2590))),0,IF($F$7=0,0,INDIRECT(W2590))),0)</f>
        <v/>
      </c>
    </row>
    <row r="2588">
      <c r="B2588" s="86" t="n"/>
      <c r="C2588" s="22" t="n">
        <v>45944</v>
      </c>
      <c r="D2588" s="22" t="inlineStr">
        <is>
          <t>Евгения Шустина</t>
        </is>
      </c>
      <c r="E2588" s="22" t="inlineStr">
        <is>
          <t>Суперсила. Как раскрыть свой потенциал с помощью астрологии</t>
        </is>
      </c>
      <c r="F2588" s="105">
        <f>ROUNDUP(N2591-(N2591/100*X2591),0)</f>
        <v/>
      </c>
      <c r="H2588" s="22" t="inlineStr">
        <is>
          <t>Эксмо пресс</t>
        </is>
      </c>
      <c r="I2588" s="22" t="n">
        <v>2021</v>
      </c>
      <c r="J2588" s="75" t="inlineStr">
        <is>
          <t>9785041197841</t>
        </is>
      </c>
      <c r="K2588" s="75" t="inlineStr">
        <is>
          <t>Книги</t>
        </is>
      </c>
      <c r="L2588" s="22">
        <f>ROUND(100-(F2591/(M2591/100)),0)</f>
        <v/>
      </c>
      <c r="M2588" s="105" t="n">
        <v>476</v>
      </c>
      <c r="N2588" s="105" t="n">
        <v>415</v>
      </c>
      <c r="O2588" s="20" t="inlineStr">
        <is>
          <t>https://magic-kniga.ru/items/45944</t>
        </is>
      </c>
      <c r="Q2588" s="66" t="inlineStr">
        <is>
          <t>Мало</t>
        </is>
      </c>
      <c r="R2588" s="20" t="n">
        <v>5</v>
      </c>
      <c r="S2588" s="22" t="n">
        <v>16</v>
      </c>
      <c r="V2588" s="36">
        <f>MATCH(R2591,discounts!A:A)</f>
        <v/>
      </c>
      <c r="W2588" s="36">
        <f>ADDRESS(V2591,$F$7+1,,,"discounts")</f>
        <v/>
      </c>
      <c r="X2588" s="36">
        <f>ROUND(IF(ISNA(IF($F$7=0,0,INDIRECT(W2591))),0,IF($F$7=0,0,INDIRECT(W2591))),0)</f>
        <v/>
      </c>
    </row>
    <row r="2589">
      <c r="B2589" s="86" t="n"/>
      <c r="C2589" s="22" t="n">
        <v>41686</v>
      </c>
      <c r="D2589" s="22" t="inlineStr">
        <is>
          <t>Виноградова Н.</t>
        </is>
      </c>
      <c r="E2589" s="22" t="inlineStr">
        <is>
          <t>Большой лунный календарь на каждый день 2021 года</t>
        </is>
      </c>
      <c r="F2589" s="105">
        <f>ROUNDUP(N2592-(N2592/100*X2592),0)</f>
        <v/>
      </c>
      <c r="H2589" s="22" t="inlineStr">
        <is>
          <t>АСТ</t>
        </is>
      </c>
      <c r="I2589" s="22" t="n">
        <v>2020</v>
      </c>
      <c r="J2589" s="75" t="inlineStr">
        <is>
          <t>9785171227142</t>
        </is>
      </c>
      <c r="K2589" s="75" t="inlineStr">
        <is>
          <t>Книги</t>
        </is>
      </c>
      <c r="L2589" s="22">
        <f>ROUND(100-(F2592/(M2592/100)),0)</f>
        <v/>
      </c>
      <c r="M2589" s="105" t="n">
        <v>1500</v>
      </c>
      <c r="N2589" s="105" t="n">
        <v>1305</v>
      </c>
      <c r="O2589" s="20" t="inlineStr">
        <is>
          <t>https://magic-kniga.ru/items/41686</t>
        </is>
      </c>
      <c r="Q2589" s="66" t="inlineStr">
        <is>
          <t>Мало</t>
        </is>
      </c>
      <c r="R2589" s="20" t="n">
        <v>5</v>
      </c>
      <c r="V2589" s="36">
        <f>MATCH(R2592,discounts!A:A)</f>
        <v/>
      </c>
      <c r="W2589" s="36">
        <f>ADDRESS(V2592,$F$7+1,,,"discounts")</f>
        <v/>
      </c>
      <c r="X2589" s="36">
        <f>ROUND(IF(ISNA(IF($F$7=0,0,INDIRECT(W2592))),0,IF($F$7=0,0,INDIRECT(W2592))),0)</f>
        <v/>
      </c>
    </row>
    <row r="2590">
      <c r="B2590" s="86" t="n"/>
      <c r="C2590" s="22" t="n">
        <v>41687</v>
      </c>
      <c r="D2590" s="22" t="inlineStr">
        <is>
          <t>Виноградова Н.</t>
        </is>
      </c>
      <c r="E2590" s="22" t="inlineStr">
        <is>
          <t>Подробный лунный календарь на каждый день 2021 года</t>
        </is>
      </c>
      <c r="F2590" s="105">
        <f>ROUNDUP(N2593-(N2593/100*X2593),0)</f>
        <v/>
      </c>
      <c r="H2590" s="22" t="inlineStr">
        <is>
          <t>АСТ</t>
        </is>
      </c>
      <c r="I2590" s="22" t="n">
        <v>2020</v>
      </c>
      <c r="J2590" s="75" t="inlineStr">
        <is>
          <t>9785171227128</t>
        </is>
      </c>
      <c r="K2590" s="75" t="inlineStr">
        <is>
          <t>Книги</t>
        </is>
      </c>
      <c r="L2590" s="22">
        <f>ROUND(100-(F2593/(M2593/100)),0)</f>
        <v/>
      </c>
      <c r="M2590" s="105" t="n">
        <v>1500</v>
      </c>
      <c r="N2590" s="105" t="n">
        <v>1305</v>
      </c>
      <c r="O2590" s="20" t="inlineStr">
        <is>
          <t>https://magic-kniga.ru/items/41687</t>
        </is>
      </c>
      <c r="Q2590" s="66" t="inlineStr">
        <is>
          <t>Мало</t>
        </is>
      </c>
      <c r="R2590" s="20" t="n">
        <v>5</v>
      </c>
      <c r="V2590" s="36">
        <f>MATCH(R2593,discounts!A:A)</f>
        <v/>
      </c>
      <c r="W2590" s="36">
        <f>ADDRESS(V2593,$F$7+1,,,"discounts")</f>
        <v/>
      </c>
      <c r="X2590" s="36">
        <f>ROUND(IF(ISNA(IF($F$7=0,0,INDIRECT(W2593))),0,IF($F$7=0,0,INDIRECT(W2593))),0)</f>
        <v/>
      </c>
    </row>
    <row r="2591">
      <c r="B2591" s="86" t="n"/>
      <c r="C2591" s="22" t="n">
        <v>41881</v>
      </c>
      <c r="D2591" s="22" t="inlineStr">
        <is>
          <t>Чирков Илья</t>
        </is>
      </c>
      <c r="E2591" s="22" t="inlineStr">
        <is>
          <t>Меркурий в жизни человека. Уникальные знания на стыке древних наук</t>
        </is>
      </c>
      <c r="F2591" s="105">
        <f>ROUNDUP(N2594-(N2594/100*X2594),0)</f>
        <v/>
      </c>
      <c r="H2591" s="22" t="inlineStr">
        <is>
          <t>Амрита-русь</t>
        </is>
      </c>
      <c r="I2591" s="22" t="n">
        <v>2020</v>
      </c>
      <c r="J2591" s="75" t="inlineStr">
        <is>
          <t>9785413022726</t>
        </is>
      </c>
      <c r="K2591" s="75" t="inlineStr">
        <is>
          <t>Книги</t>
        </is>
      </c>
      <c r="L2591" s="22">
        <f>ROUND(100-(F2594/(M2594/100)),0)</f>
        <v/>
      </c>
      <c r="M2591" s="105" t="n">
        <v>972</v>
      </c>
      <c r="N2591" s="105" t="n">
        <v>846</v>
      </c>
      <c r="O2591" s="20" t="inlineStr">
        <is>
          <t>https://magic-kniga.ru/items/41881</t>
        </is>
      </c>
      <c r="Q2591" s="66" t="inlineStr">
        <is>
          <t>Больше 10</t>
        </is>
      </c>
      <c r="R2591" s="20" t="n">
        <v>5</v>
      </c>
      <c r="V2591" s="36">
        <f>MATCH(R2594,discounts!A:A)</f>
        <v/>
      </c>
      <c r="W2591" s="36">
        <f>ADDRESS(V2594,$F$7+1,,,"discounts")</f>
        <v/>
      </c>
      <c r="X2591" s="36">
        <f>ROUND(IF(ISNA(IF($F$7=0,0,INDIRECT(W2594))),0,IF($F$7=0,0,INDIRECT(W2594))),0)</f>
        <v/>
      </c>
    </row>
    <row r="2592">
      <c r="B2592" s="86" t="n"/>
      <c r="C2592" s="22" t="n">
        <v>43387</v>
      </c>
      <c r="D2592" s="22" t="inlineStr">
        <is>
          <t>Щитов Б.Б.</t>
        </is>
      </c>
      <c r="E2592" s="22" t="inlineStr">
        <is>
          <t>Основы астрологии. Транзиты часть 3. Том 10</t>
        </is>
      </c>
      <c r="F2592" s="105">
        <f>ROUNDUP(N2595-(N2595/100*X2595),0)</f>
        <v/>
      </c>
      <c r="H2592" s="22" t="inlineStr">
        <is>
          <t>Велигор</t>
        </is>
      </c>
      <c r="I2592" s="22" t="n">
        <v>2021</v>
      </c>
      <c r="J2592" s="75" t="inlineStr">
        <is>
          <t>9785888758939</t>
        </is>
      </c>
      <c r="K2592" s="75" t="inlineStr">
        <is>
          <t>Книги</t>
        </is>
      </c>
      <c r="L2592" s="22">
        <f>ROUND(100-(F2595/(M2595/100)),0)</f>
        <v/>
      </c>
      <c r="M2592" s="105" t="n">
        <v>2548</v>
      </c>
      <c r="N2592" s="105" t="n">
        <v>2217</v>
      </c>
      <c r="O2592" s="20" t="inlineStr">
        <is>
          <t>https://magic-kniga.ru/items/43387</t>
        </is>
      </c>
      <c r="Q2592" s="66" t="inlineStr">
        <is>
          <t>Мало</t>
        </is>
      </c>
      <c r="R2592" s="20" t="n">
        <v>10</v>
      </c>
      <c r="V2592" s="36">
        <f>MATCH(R2595,discounts!A:A)</f>
        <v/>
      </c>
      <c r="W2592" s="36">
        <f>ADDRESS(V2595,$F$7+1,,,"discounts")</f>
        <v/>
      </c>
      <c r="X2592" s="36">
        <f>ROUND(IF(ISNA(IF($F$7=0,0,INDIRECT(W2595))),0,IF($F$7=0,0,INDIRECT(W2595))),0)</f>
        <v/>
      </c>
    </row>
    <row r="2593">
      <c r="B2593" s="86" t="n"/>
      <c r="C2593" s="22" t="n">
        <v>43426</v>
      </c>
      <c r="D2593" s="22" t="inlineStr">
        <is>
          <t>Щитов Б.Б.</t>
        </is>
      </c>
      <c r="E2593" s="22" t="inlineStr">
        <is>
          <t>Основы астрологии. Философские основы астрологии. Том 1</t>
        </is>
      </c>
      <c r="F2593" s="105">
        <f>ROUNDUP(N2596-(N2596/100*X2596),0)</f>
        <v/>
      </c>
      <c r="H2593" s="22" t="inlineStr">
        <is>
          <t>Велигор</t>
        </is>
      </c>
      <c r="I2593" s="22" t="n">
        <v>2021</v>
      </c>
      <c r="J2593" s="75" t="inlineStr">
        <is>
          <t>9785888758847</t>
        </is>
      </c>
      <c r="K2593" s="75" t="inlineStr">
        <is>
          <t>Книги</t>
        </is>
      </c>
      <c r="L2593" s="22">
        <f>ROUND(100-(F2596/(M2596/100)),0)</f>
        <v/>
      </c>
      <c r="M2593" s="105" t="n">
        <v>2548</v>
      </c>
      <c r="N2593" s="105" t="n">
        <v>2217</v>
      </c>
      <c r="O2593" s="20" t="inlineStr">
        <is>
          <t>https://magic-kniga.ru/items/43426</t>
        </is>
      </c>
      <c r="Q2593" s="66" t="inlineStr">
        <is>
          <t>Мало</t>
        </is>
      </c>
      <c r="R2593" s="20" t="n">
        <v>10</v>
      </c>
      <c r="V2593" s="36">
        <f>MATCH(R2596,discounts!A:A)</f>
        <v/>
      </c>
      <c r="W2593" s="36">
        <f>ADDRESS(V2596,$F$7+1,,,"discounts")</f>
        <v/>
      </c>
      <c r="X2593" s="36">
        <f>ROUND(IF(ISNA(IF($F$7=0,0,INDIRECT(W2596))),0,IF($F$7=0,0,INDIRECT(W2596))),0)</f>
        <v/>
      </c>
    </row>
    <row r="2594">
      <c r="B2594" s="86" t="n"/>
      <c r="C2594" s="22" t="n">
        <v>43428</v>
      </c>
      <c r="D2594" s="22" t="inlineStr">
        <is>
          <t>Щитов Б.Б.</t>
        </is>
      </c>
      <c r="E2594" s="22" t="inlineStr">
        <is>
          <t>Основы астрологии. Первичный анализ космограммы. Том 2</t>
        </is>
      </c>
      <c r="F2594" s="105">
        <f>ROUNDUP(N2597-(N2597/100*X2597),0)</f>
        <v/>
      </c>
      <c r="H2594" s="22" t="inlineStr">
        <is>
          <t>Велигор</t>
        </is>
      </c>
      <c r="I2594" s="22" t="n">
        <v>2021</v>
      </c>
      <c r="J2594" s="75" t="inlineStr">
        <is>
          <t>9785888758854</t>
        </is>
      </c>
      <c r="K2594" s="75" t="inlineStr">
        <is>
          <t>Книги</t>
        </is>
      </c>
      <c r="L2594" s="22">
        <f>ROUND(100-(F2597/(M2597/100)),0)</f>
        <v/>
      </c>
      <c r="M2594" s="105" t="n">
        <v>2548</v>
      </c>
      <c r="N2594" s="105" t="n">
        <v>2217</v>
      </c>
      <c r="O2594" s="20" t="inlineStr">
        <is>
          <t>https://magic-kniga.ru/items/43428</t>
        </is>
      </c>
      <c r="Q2594" s="66" t="inlineStr">
        <is>
          <t>Мало</t>
        </is>
      </c>
      <c r="R2594" s="20" t="n">
        <v>10</v>
      </c>
      <c r="V2594" s="36">
        <f>MATCH(R2597,discounts!A:A)</f>
        <v/>
      </c>
      <c r="W2594" s="36">
        <f>ADDRESS(V2597,$F$7+1,,,"discounts")</f>
        <v/>
      </c>
      <c r="X2594" s="36">
        <f>ROUND(IF(ISNA(IF($F$7=0,0,INDIRECT(W2597))),0,IF($F$7=0,0,INDIRECT(W2597))),0)</f>
        <v/>
      </c>
    </row>
    <row r="2595">
      <c r="B2595" s="86" t="n"/>
      <c r="C2595" s="22" t="n">
        <v>43429</v>
      </c>
      <c r="D2595" s="22" t="inlineStr">
        <is>
          <t>Шульман Мартин</t>
        </is>
      </c>
      <c r="E2595" s="22" t="inlineStr">
        <is>
          <t>Кармическая астрология. Книги 3 и 4. Часть фортуны и Радость. Карма настоящего</t>
        </is>
      </c>
      <c r="F2595" s="105">
        <f>ROUNDUP(N2598-(N2598/100*X2598),0)</f>
        <v/>
      </c>
      <c r="H2595" s="22" t="inlineStr">
        <is>
          <t>Велигор</t>
        </is>
      </c>
      <c r="I2595" s="22" t="n">
        <v>2020</v>
      </c>
      <c r="J2595" s="75" t="inlineStr">
        <is>
          <t>9785888758540</t>
        </is>
      </c>
      <c r="K2595" s="75" t="inlineStr">
        <is>
          <t>Книги</t>
        </is>
      </c>
      <c r="L2595" s="22">
        <f>ROUND(100-(F2598/(M2598/100)),0)</f>
        <v/>
      </c>
      <c r="M2595" s="105" t="n">
        <v>2548</v>
      </c>
      <c r="N2595" s="105" t="n">
        <v>2217</v>
      </c>
      <c r="O2595" s="20" t="inlineStr">
        <is>
          <t>https://magic-kniga.ru/items/43429</t>
        </is>
      </c>
      <c r="Q2595" s="66" t="inlineStr">
        <is>
          <t>Мало</t>
        </is>
      </c>
      <c r="R2595" s="20" t="n">
        <v>10</v>
      </c>
      <c r="V2595" s="36">
        <f>MATCH(R2598,discounts!A:A)</f>
        <v/>
      </c>
      <c r="W2595" s="36">
        <f>ADDRESS(V2598,$F$7+1,,,"discounts")</f>
        <v/>
      </c>
      <c r="X2595" s="36">
        <f>ROUND(IF(ISNA(IF($F$7=0,0,INDIRECT(W2598))),0,IF($F$7=0,0,INDIRECT(W2598))),0)</f>
        <v/>
      </c>
    </row>
    <row r="2596">
      <c r="B2596" s="86" t="n"/>
      <c r="C2596" s="22" t="n">
        <v>43430</v>
      </c>
      <c r="D2596" s="22" t="inlineStr">
        <is>
          <t>Щитов Б.Б.</t>
        </is>
      </c>
      <c r="E2596" s="22" t="inlineStr">
        <is>
          <t>Основы астрологии. Планеты в знаках зодиака. Том 3</t>
        </is>
      </c>
      <c r="F2596" s="105">
        <f>ROUNDUP(N2599-(N2599/100*X2599),0)</f>
        <v/>
      </c>
      <c r="H2596" s="22" t="inlineStr">
        <is>
          <t>Велигор</t>
        </is>
      </c>
      <c r="I2596" s="22" t="n">
        <v>2021</v>
      </c>
      <c r="J2596" s="75" t="inlineStr">
        <is>
          <t>9785888758861</t>
        </is>
      </c>
      <c r="K2596" s="75" t="inlineStr">
        <is>
          <t>Книги</t>
        </is>
      </c>
      <c r="L2596" s="22">
        <f>ROUND(100-(F2599/(M2599/100)),0)</f>
        <v/>
      </c>
      <c r="M2596" s="105" t="n">
        <v>2548</v>
      </c>
      <c r="N2596" s="105" t="n">
        <v>2217</v>
      </c>
      <c r="O2596" s="20" t="inlineStr">
        <is>
          <t>https://magic-kniga.ru/items/43430</t>
        </is>
      </c>
      <c r="Q2596" s="66" t="inlineStr">
        <is>
          <t>Мало</t>
        </is>
      </c>
      <c r="R2596" s="20" t="n">
        <v>10</v>
      </c>
      <c r="V2596" s="36">
        <f>MATCH(R2599,discounts!A:A)</f>
        <v/>
      </c>
      <c r="W2596" s="36">
        <f>ADDRESS(V2599,$F$7+1,,,"discounts")</f>
        <v/>
      </c>
      <c r="X2596" s="36">
        <f>ROUND(IF(ISNA(IF($F$7=0,0,INDIRECT(W2599))),0,IF($F$7=0,0,INDIRECT(W2599))),0)</f>
        <v/>
      </c>
    </row>
    <row r="2597">
      <c r="B2597" s="86" t="n"/>
      <c r="C2597" s="22" t="n">
        <v>43432</v>
      </c>
      <c r="D2597" s="22" t="inlineStr">
        <is>
          <t>Щитов Б.Б.</t>
        </is>
      </c>
      <c r="E2597" s="22" t="inlineStr">
        <is>
          <t>Основы астрологии. Угловые аспекты. Том 4</t>
        </is>
      </c>
      <c r="F2597" s="105">
        <f>ROUNDUP(N2600-(N2600/100*X2600),0)</f>
        <v/>
      </c>
      <c r="H2597" s="22" t="inlineStr">
        <is>
          <t>Велигор</t>
        </is>
      </c>
      <c r="I2597" s="22" t="n">
        <v>2021</v>
      </c>
      <c r="J2597" s="75" t="inlineStr">
        <is>
          <t>9785888758878</t>
        </is>
      </c>
      <c r="K2597" s="75" t="inlineStr">
        <is>
          <t>Книги</t>
        </is>
      </c>
      <c r="L2597" s="22">
        <f>ROUND(100-(F2600/(M2600/100)),0)</f>
        <v/>
      </c>
      <c r="M2597" s="105" t="n">
        <v>2548</v>
      </c>
      <c r="N2597" s="105" t="n">
        <v>2217</v>
      </c>
      <c r="O2597" s="20" t="inlineStr">
        <is>
          <t>https://magic-kniga.ru/items/43432</t>
        </is>
      </c>
      <c r="Q2597" s="66" t="inlineStr">
        <is>
          <t>Мало</t>
        </is>
      </c>
      <c r="R2597" s="20" t="n">
        <v>10</v>
      </c>
      <c r="V2597" s="36">
        <f>MATCH(R2600,discounts!A:A)</f>
        <v/>
      </c>
      <c r="W2597" s="36">
        <f>ADDRESS(V2600,$F$7+1,,,"discounts")</f>
        <v/>
      </c>
      <c r="X2597" s="36">
        <f>ROUND(IF(ISNA(IF($F$7=0,0,INDIRECT(W2600))),0,IF($F$7=0,0,INDIRECT(W2600))),0)</f>
        <v/>
      </c>
    </row>
    <row r="2598">
      <c r="B2598" s="86" t="n"/>
      <c r="C2598" s="22" t="n">
        <v>43433</v>
      </c>
      <c r="D2598" s="22" t="inlineStr">
        <is>
          <t>Шульман Мартин</t>
        </is>
      </c>
      <c r="E2598" s="22" t="inlineStr">
        <is>
          <t>Кармическая астрология. Книга 5. Кармические взаимоотношения</t>
        </is>
      </c>
      <c r="F2598" s="105">
        <f>ROUNDUP(N2601-(N2601/100*X2601),0)</f>
        <v/>
      </c>
      <c r="H2598" s="22" t="inlineStr">
        <is>
          <t>Велигор</t>
        </is>
      </c>
      <c r="I2598" s="22" t="n">
        <v>2020</v>
      </c>
      <c r="J2598" s="75" t="inlineStr">
        <is>
          <t>9785888758564</t>
        </is>
      </c>
      <c r="K2598" s="75" t="inlineStr">
        <is>
          <t>Книги</t>
        </is>
      </c>
      <c r="L2598" s="22">
        <f>ROUND(100-(F2601/(M2601/100)),0)</f>
        <v/>
      </c>
      <c r="M2598" s="105" t="n">
        <v>2548</v>
      </c>
      <c r="N2598" s="105" t="n">
        <v>2217</v>
      </c>
      <c r="O2598" s="20" t="inlineStr">
        <is>
          <t>https://magic-kniga.ru/items/43433</t>
        </is>
      </c>
      <c r="Q2598" s="66" t="inlineStr">
        <is>
          <t>Мало</t>
        </is>
      </c>
      <c r="R2598" s="20" t="n">
        <v>10</v>
      </c>
      <c r="V2598" s="36">
        <f>MATCH(R2601,discounts!A:A)</f>
        <v/>
      </c>
      <c r="W2598" s="36">
        <f>ADDRESS(V2601,$F$7+1,,,"discounts")</f>
        <v/>
      </c>
      <c r="X2598" s="36">
        <f>ROUND(IF(ISNA(IF($F$7=0,0,INDIRECT(W2601))),0,IF($F$7=0,0,INDIRECT(W2601))),0)</f>
        <v/>
      </c>
    </row>
    <row r="2599">
      <c r="B2599" s="86" t="n"/>
      <c r="C2599" s="22" t="n">
        <v>43434</v>
      </c>
      <c r="D2599" s="22" t="inlineStr">
        <is>
          <t>Щитов Б.Б.</t>
        </is>
      </c>
      <c r="E2599" s="22" t="inlineStr">
        <is>
          <t>Основы астрологии. Астрология взаимоотношений. Том 5</t>
        </is>
      </c>
      <c r="F2599" s="105">
        <f>ROUNDUP(N2602-(N2602/100*X2602),0)</f>
        <v/>
      </c>
      <c r="H2599" s="22" t="inlineStr">
        <is>
          <t>Велигор</t>
        </is>
      </c>
      <c r="I2599" s="22" t="n">
        <v>2021</v>
      </c>
      <c r="J2599" s="75" t="inlineStr">
        <is>
          <t>9785888758885</t>
        </is>
      </c>
      <c r="K2599" s="75" t="inlineStr">
        <is>
          <t>Книги</t>
        </is>
      </c>
      <c r="L2599" s="22">
        <f>ROUND(100-(F2602/(M2602/100)),0)</f>
        <v/>
      </c>
      <c r="M2599" s="105" t="n">
        <v>2548</v>
      </c>
      <c r="N2599" s="105" t="n">
        <v>2217</v>
      </c>
      <c r="O2599" s="20" t="inlineStr">
        <is>
          <t>https://magic-kniga.ru/items/43434</t>
        </is>
      </c>
      <c r="Q2599" s="66" t="inlineStr">
        <is>
          <t>Мало</t>
        </is>
      </c>
      <c r="R2599" s="20" t="n">
        <v>10</v>
      </c>
      <c r="V2599" s="36">
        <f>MATCH(R2602,discounts!A:A)</f>
        <v/>
      </c>
      <c r="W2599" s="36">
        <f>ADDRESS(V2602,$F$7+1,,,"discounts")</f>
        <v/>
      </c>
      <c r="X2599" s="36">
        <f>ROUND(IF(ISNA(IF($F$7=0,0,INDIRECT(W2602))),0,IF($F$7=0,0,INDIRECT(W2602))),0)</f>
        <v/>
      </c>
    </row>
    <row r="2600">
      <c r="B2600" s="86" t="n"/>
      <c r="C2600" s="22" t="n">
        <v>43437</v>
      </c>
      <c r="D2600" s="22" t="inlineStr">
        <is>
          <t>Щитов Б.Б.</t>
        </is>
      </c>
      <c r="E2600" s="22" t="inlineStr">
        <is>
          <t>Основы астрологии. Методы развертывания космограммы. Том 7</t>
        </is>
      </c>
      <c r="F2600" s="105">
        <f>ROUNDUP(N2603-(N2603/100*X2603),0)</f>
        <v/>
      </c>
      <c r="H2600" s="22" t="inlineStr">
        <is>
          <t>Велигор</t>
        </is>
      </c>
      <c r="I2600" s="22" t="n">
        <v>2021</v>
      </c>
      <c r="J2600" s="75" t="inlineStr">
        <is>
          <t>9785888758908</t>
        </is>
      </c>
      <c r="K2600" s="75" t="inlineStr">
        <is>
          <t>Книги</t>
        </is>
      </c>
      <c r="L2600" s="22">
        <f>ROUND(100-(F2603/(M2603/100)),0)</f>
        <v/>
      </c>
      <c r="M2600" s="105" t="n">
        <v>2548</v>
      </c>
      <c r="N2600" s="105" t="n">
        <v>2217</v>
      </c>
      <c r="O2600" s="20" t="inlineStr">
        <is>
          <t>https://magic-kniga.ru/items/43437</t>
        </is>
      </c>
      <c r="Q2600" s="66" t="inlineStr">
        <is>
          <t>Мало</t>
        </is>
      </c>
      <c r="R2600" s="20" t="n">
        <v>10</v>
      </c>
      <c r="V2600" s="36">
        <f>MATCH(R2603,discounts!A:A)</f>
        <v/>
      </c>
      <c r="W2600" s="36">
        <f>ADDRESS(V2603,$F$7+1,,,"discounts")</f>
        <v/>
      </c>
      <c r="X2600" s="36">
        <f>ROUND(IF(ISNA(IF($F$7=0,0,INDIRECT(W2603))),0,IF($F$7=0,0,INDIRECT(W2603))),0)</f>
        <v/>
      </c>
    </row>
    <row r="2601">
      <c r="B2601" s="86" t="n"/>
      <c r="C2601" s="22" t="n">
        <v>43438</v>
      </c>
      <c r="D2601" s="22" t="inlineStr">
        <is>
          <t>Щитов Б.Б.</t>
        </is>
      </c>
      <c r="E2601" s="22" t="inlineStr">
        <is>
          <t>Основы астрологии. Том 8. Tpaнзиты: часть 1</t>
        </is>
      </c>
      <c r="F2601" s="105">
        <f>ROUNDUP(N2604-(N2604/100*X2604),0)</f>
        <v/>
      </c>
      <c r="H2601" s="22" t="inlineStr">
        <is>
          <t>Велигор</t>
        </is>
      </c>
      <c r="I2601" s="22" t="n">
        <v>2021</v>
      </c>
      <c r="J2601" s="75" t="inlineStr">
        <is>
          <t>9785888758915</t>
        </is>
      </c>
      <c r="K2601" s="75" t="inlineStr">
        <is>
          <t>Книги</t>
        </is>
      </c>
      <c r="L2601" s="22">
        <f>ROUND(100-(F2604/(M2604/100)),0)</f>
        <v/>
      </c>
      <c r="M2601" s="105" t="n">
        <v>2548</v>
      </c>
      <c r="N2601" s="105" t="n">
        <v>2217</v>
      </c>
      <c r="O2601" s="20" t="inlineStr">
        <is>
          <t>https://magic-kniga.ru/items/43438</t>
        </is>
      </c>
      <c r="Q2601" s="66" t="inlineStr">
        <is>
          <t>Мало</t>
        </is>
      </c>
      <c r="R2601" s="20" t="n">
        <v>10</v>
      </c>
      <c r="V2601" s="36">
        <f>MATCH(R2604,discounts!A:A)</f>
        <v/>
      </c>
      <c r="W2601" s="36">
        <f>ADDRESS(V2604,$F$7+1,,,"discounts")</f>
        <v/>
      </c>
      <c r="X2601" s="36">
        <f>ROUND(IF(ISNA(IF($F$7=0,0,INDIRECT(W2604))),0,IF($F$7=0,0,INDIRECT(W2604))),0)</f>
        <v/>
      </c>
    </row>
    <row r="2602">
      <c r="B2602" s="86" t="n"/>
      <c r="C2602" s="22" t="n">
        <v>43597</v>
      </c>
      <c r="D2602" s="22" t="inlineStr">
        <is>
          <t>Романов Б.</t>
        </is>
      </c>
      <c r="E2602" s="22" t="inlineStr">
        <is>
          <t>Астро-Библос.Астрологические комментарии Библии</t>
        </is>
      </c>
      <c r="F2602" s="105">
        <f>ROUNDUP(N2605-(N2605/100*X2605),0)</f>
        <v/>
      </c>
      <c r="H2602" s="22" t="inlineStr">
        <is>
          <t>Модэк</t>
        </is>
      </c>
      <c r="I2602" s="22" t="n">
        <v>1997</v>
      </c>
      <c r="J2602" s="75" t="inlineStr">
        <is>
          <t>9785893950366</t>
        </is>
      </c>
      <c r="K2602" s="75" t="inlineStr">
        <is>
          <t>Книги</t>
        </is>
      </c>
      <c r="L2602" s="22">
        <f>ROUND(100-(F2605/(M2605/100)),0)</f>
        <v/>
      </c>
      <c r="M2602" s="105" t="n">
        <v>800</v>
      </c>
      <c r="N2602" s="105" t="n">
        <v>696</v>
      </c>
      <c r="O2602" s="20" t="inlineStr">
        <is>
          <t>https://magic-kniga.ru/items/43597</t>
        </is>
      </c>
      <c r="Q2602" s="66" t="inlineStr">
        <is>
          <t>Мало</t>
        </is>
      </c>
      <c r="R2602" s="20" t="n">
        <v>4</v>
      </c>
      <c r="V2602" s="36">
        <f>MATCH(R2605,discounts!A:A)</f>
        <v/>
      </c>
      <c r="W2602" s="36">
        <f>ADDRESS(V2605,$F$7+1,,,"discounts")</f>
        <v/>
      </c>
      <c r="X2602" s="36">
        <f>ROUND(IF(ISNA(IF($F$7=0,0,INDIRECT(W2605))),0,IF($F$7=0,0,INDIRECT(W2605))),0)</f>
        <v/>
      </c>
    </row>
    <row r="2603">
      <c r="B2603" s="86" t="n"/>
      <c r="C2603" s="22" t="n">
        <v>43666</v>
      </c>
      <c r="D2603" s="22" t="inlineStr">
        <is>
          <t>Подводный Авессалом</t>
        </is>
      </c>
      <c r="E2603" s="22" t="inlineStr">
        <is>
          <t>Каббалистическая астрология. Тонкие тела. Часть 1</t>
        </is>
      </c>
      <c r="F2603" s="105">
        <f>ROUNDUP(N2606-(N2606/100*X2606),0)</f>
        <v/>
      </c>
      <c r="H2603" s="22" t="inlineStr">
        <is>
          <t>Magic-Kniga</t>
        </is>
      </c>
      <c r="I2603" s="22" t="n">
        <v>2021</v>
      </c>
      <c r="J2603" s="75" t="inlineStr">
        <is>
          <t>9785604604816</t>
        </is>
      </c>
      <c r="K2603" s="75" t="inlineStr">
        <is>
          <t>Книги</t>
        </is>
      </c>
      <c r="L2603" s="22">
        <f>ROUND(100-(F2606/(M2606/100)),0)</f>
        <v/>
      </c>
      <c r="M2603" s="105" t="n">
        <v>849</v>
      </c>
      <c r="N2603" s="105" t="n">
        <v>739</v>
      </c>
      <c r="O2603" s="20" t="inlineStr">
        <is>
          <t>https://magic-kniga.ru/items/43666</t>
        </is>
      </c>
      <c r="P2603" s="22" t="n">
        <v>277</v>
      </c>
      <c r="Q2603" s="66" t="inlineStr">
        <is>
          <t>Много</t>
        </is>
      </c>
      <c r="R2603" s="20" t="n">
        <v>1</v>
      </c>
      <c r="V2603" s="36">
        <f>MATCH(R2606,discounts!A:A)</f>
        <v/>
      </c>
      <c r="W2603" s="36">
        <f>ADDRESS(V2606,$F$7+1,,,"discounts")</f>
        <v/>
      </c>
      <c r="X2603" s="36">
        <f>ROUND(IF(ISNA(IF($F$7=0,0,INDIRECT(W2606))),0,IF($F$7=0,0,INDIRECT(W2606))),0)</f>
        <v/>
      </c>
    </row>
    <row r="2604">
      <c r="B2604" s="86" t="n"/>
      <c r="C2604" s="22" t="n">
        <v>43667</v>
      </c>
      <c r="D2604" s="22" t="inlineStr">
        <is>
          <t>Подводный Авессалом</t>
        </is>
      </c>
      <c r="E2604" s="22" t="inlineStr">
        <is>
          <t>Каббалистическая астрология. Знаки зодиака. Часть 2</t>
        </is>
      </c>
      <c r="F2604" s="105">
        <f>ROUNDUP(N2607-(N2607/100*X2607),0)</f>
        <v/>
      </c>
      <c r="H2604" s="22" t="inlineStr">
        <is>
          <t>Magic-Kniga</t>
        </is>
      </c>
      <c r="I2604" s="22" t="n">
        <v>2021</v>
      </c>
      <c r="J2604" s="75" t="inlineStr">
        <is>
          <t>9785604604885</t>
        </is>
      </c>
      <c r="K2604" s="75" t="inlineStr">
        <is>
          <t>Книги</t>
        </is>
      </c>
      <c r="L2604" s="22">
        <f>ROUND(100-(F2607/(M2607/100)),0)</f>
        <v/>
      </c>
      <c r="M2604" s="105" t="n">
        <v>900</v>
      </c>
      <c r="N2604" s="105" t="n">
        <v>783</v>
      </c>
      <c r="O2604" s="20" t="inlineStr">
        <is>
          <t>https://magic-kniga.ru/items/43667</t>
        </is>
      </c>
      <c r="P2604" s="22" t="n">
        <v>194</v>
      </c>
      <c r="Q2604" s="66" t="inlineStr">
        <is>
          <t>Больше 10</t>
        </is>
      </c>
      <c r="R2604" s="20" t="n">
        <v>1</v>
      </c>
      <c r="V2604" s="36">
        <f>MATCH(R2607,discounts!A:A)</f>
        <v/>
      </c>
      <c r="W2604" s="36">
        <f>ADDRESS(V2607,$F$7+1,,,"discounts")</f>
        <v/>
      </c>
      <c r="X2604" s="36">
        <f>ROUND(IF(ISNA(IF($F$7=0,0,INDIRECT(W2607))),0,IF($F$7=0,0,INDIRECT(W2607))),0)</f>
        <v/>
      </c>
    </row>
    <row r="2605">
      <c r="B2605" s="86" t="n"/>
      <c r="C2605" s="22" t="n">
        <v>43668</v>
      </c>
      <c r="D2605" s="22" t="inlineStr">
        <is>
          <t>Подводный Авессалом</t>
        </is>
      </c>
      <c r="E2605" s="22" t="inlineStr">
        <is>
          <t>Каббалистическая астрология. Планеты. Часть 3</t>
        </is>
      </c>
      <c r="F2605" s="105">
        <f>ROUNDUP(N2608-(N2608/100*X2608),0)</f>
        <v/>
      </c>
      <c r="H2605" s="22" t="inlineStr">
        <is>
          <t>Magic-Kniga</t>
        </is>
      </c>
      <c r="I2605" s="22" t="n">
        <v>2021</v>
      </c>
      <c r="J2605" s="75" t="inlineStr">
        <is>
          <t>9785604604977</t>
        </is>
      </c>
      <c r="K2605" s="75" t="inlineStr">
        <is>
          <t>Книги</t>
        </is>
      </c>
      <c r="L2605" s="22">
        <f>ROUND(100-(F2608/(M2608/100)),0)</f>
        <v/>
      </c>
      <c r="M2605" s="105" t="n">
        <v>1064</v>
      </c>
      <c r="N2605" s="105" t="n">
        <v>926</v>
      </c>
      <c r="O2605" s="20" t="inlineStr">
        <is>
          <t>https://magic-kniga.ru/items/43668</t>
        </is>
      </c>
      <c r="P2605" s="22" t="n">
        <v>208</v>
      </c>
      <c r="Q2605" s="66" t="inlineStr">
        <is>
          <t>Больше 10</t>
        </is>
      </c>
      <c r="R2605" s="20" t="n">
        <v>1</v>
      </c>
      <c r="V2605" s="36">
        <f>MATCH(R2608,discounts!A:A)</f>
        <v/>
      </c>
      <c r="W2605" s="36">
        <f>ADDRESS(V2608,$F$7+1,,,"discounts")</f>
        <v/>
      </c>
      <c r="X2605" s="36">
        <f>ROUND(IF(ISNA(IF($F$7=0,0,INDIRECT(W2608))),0,IF($F$7=0,0,INDIRECT(W2608))),0)</f>
        <v/>
      </c>
    </row>
    <row r="2606">
      <c r="B2606" s="86" t="n"/>
      <c r="C2606" s="22" t="n">
        <v>43669</v>
      </c>
      <c r="D2606" s="22" t="inlineStr">
        <is>
          <t>Подводный Авессалом</t>
        </is>
      </c>
      <c r="E2606" s="22" t="inlineStr">
        <is>
          <t>Каббалистическая астрология. Дома. Часть 4</t>
        </is>
      </c>
      <c r="F2606" s="105">
        <f>ROUNDUP(N2609-(N2609/100*X2609),0)</f>
        <v/>
      </c>
      <c r="H2606" s="22" t="inlineStr">
        <is>
          <t>Magic-Kniga</t>
        </is>
      </c>
      <c r="I2606" s="22" t="n">
        <v>2021</v>
      </c>
      <c r="J2606" s="75" t="inlineStr">
        <is>
          <t>9785604647516</t>
        </is>
      </c>
      <c r="K2606" s="75" t="inlineStr">
        <is>
          <t>Книги</t>
        </is>
      </c>
      <c r="L2606" s="22">
        <f>ROUND(100-(F2609/(M2609/100)),0)</f>
        <v/>
      </c>
      <c r="M2606" s="105" t="n">
        <v>926</v>
      </c>
      <c r="N2606" s="105" t="n">
        <v>806</v>
      </c>
      <c r="O2606" s="20" t="inlineStr">
        <is>
          <t>https://magic-kniga.ru/items/43669</t>
        </is>
      </c>
      <c r="P2606" s="22" t="n">
        <v>181</v>
      </c>
      <c r="Q2606" s="66" t="inlineStr">
        <is>
          <t>Больше 10</t>
        </is>
      </c>
      <c r="R2606" s="20" t="n">
        <v>1</v>
      </c>
      <c r="V2606" s="36">
        <f>MATCH(R2609,discounts!A:A)</f>
        <v/>
      </c>
      <c r="W2606" s="36">
        <f>ADDRESS(V2609,$F$7+1,,,"discounts")</f>
        <v/>
      </c>
      <c r="X2606" s="36">
        <f>ROUND(IF(ISNA(IF($F$7=0,0,INDIRECT(W2609))),0,IF($F$7=0,0,INDIRECT(W2609))),0)</f>
        <v/>
      </c>
    </row>
    <row r="2607">
      <c r="B2607" s="86" t="n"/>
      <c r="C2607" s="22" t="n">
        <v>43699</v>
      </c>
      <c r="E2607" s="22" t="inlineStr">
        <is>
          <t>Начало Золотой Эпохи Водолея,где на Троне царствует Разделенная Любовь</t>
        </is>
      </c>
      <c r="F2607" s="105">
        <f>ROUNDUP(N2610-(N2610/100*X2610),0)</f>
        <v/>
      </c>
      <c r="H2607" s="22" t="inlineStr">
        <is>
          <t>Литур</t>
        </is>
      </c>
      <c r="I2607" s="22" t="n">
        <v>2006</v>
      </c>
      <c r="J2607" s="75" t="inlineStr">
        <is>
          <t>9785896482246</t>
        </is>
      </c>
      <c r="K2607" s="75" t="inlineStr">
        <is>
          <t>Книги</t>
        </is>
      </c>
      <c r="L2607" s="22">
        <f>ROUND(100-(F2610/(M2610/100)),0)</f>
        <v/>
      </c>
      <c r="M2607" s="105" t="n">
        <v>926</v>
      </c>
      <c r="N2607" s="105" t="n">
        <v>806</v>
      </c>
      <c r="O2607" s="20" t="inlineStr">
        <is>
          <t>https://magic-kniga.ru/items/43699</t>
        </is>
      </c>
      <c r="Q2607" s="66" t="inlineStr">
        <is>
          <t>Мало</t>
        </is>
      </c>
      <c r="R2607" s="20" t="n">
        <v>4</v>
      </c>
      <c r="V2607" s="36">
        <f>MATCH(R2610,discounts!A:A)</f>
        <v/>
      </c>
      <c r="W2607" s="36">
        <f>ADDRESS(V2610,$F$7+1,,,"discounts")</f>
        <v/>
      </c>
      <c r="X2607" s="36">
        <f>ROUND(IF(ISNA(IF($F$7=0,0,INDIRECT(W2610))),0,IF($F$7=0,0,INDIRECT(W2610))),0)</f>
        <v/>
      </c>
    </row>
    <row r="2608">
      <c r="B2608" s="86" t="n"/>
      <c r="C2608" s="22" t="n">
        <v>43700</v>
      </c>
      <c r="D2608" s="22" t="inlineStr">
        <is>
          <t>Подводный Авессалом</t>
        </is>
      </c>
      <c r="E2608" s="22" t="inlineStr">
        <is>
          <t>Лекции по введению в астрологию</t>
        </is>
      </c>
      <c r="F2608" s="105">
        <f>ROUNDUP(N2611-(N2611/100*X2611),0)</f>
        <v/>
      </c>
      <c r="H2608" s="22" t="inlineStr">
        <is>
          <t>Magic-Kniga</t>
        </is>
      </c>
      <c r="I2608" s="22" t="n">
        <v>2021</v>
      </c>
      <c r="J2608" s="75" t="inlineStr">
        <is>
          <t>9785604604823</t>
        </is>
      </c>
      <c r="K2608" s="75" t="inlineStr">
        <is>
          <t>Книги</t>
        </is>
      </c>
      <c r="L2608" s="22">
        <f>ROUND(100-(F2611/(M2611/100)),0)</f>
        <v/>
      </c>
      <c r="M2608" s="105" t="n">
        <v>895</v>
      </c>
      <c r="N2608" s="105" t="n">
        <v>779</v>
      </c>
      <c r="O2608" s="20" t="inlineStr">
        <is>
          <t>https://magic-kniga.ru/items/43700</t>
        </is>
      </c>
      <c r="P2608" s="22" t="n">
        <v>219</v>
      </c>
      <c r="Q2608" s="66" t="inlineStr">
        <is>
          <t>Больше 10</t>
        </is>
      </c>
      <c r="R2608" s="20" t="n">
        <v>1</v>
      </c>
      <c r="V2608" s="36">
        <f>MATCH(R2611,discounts!A:A)</f>
        <v/>
      </c>
      <c r="W2608" s="36">
        <f>ADDRESS(V2611,$F$7+1,,,"discounts")</f>
        <v/>
      </c>
      <c r="X2608" s="36">
        <f>ROUND(IF(ISNA(IF($F$7=0,0,INDIRECT(W2611))),0,IF($F$7=0,0,INDIRECT(W2611))),0)</f>
        <v/>
      </c>
    </row>
    <row r="2609">
      <c r="B2609" s="86" t="n"/>
      <c r="C2609" s="22" t="n">
        <v>43899</v>
      </c>
      <c r="D2609" s="22" t="inlineStr">
        <is>
          <t>Ахарони Рут</t>
        </is>
      </c>
      <c r="E2609" s="22" t="inlineStr">
        <is>
          <t>Кармическая астрология прошлые жизни настоящая любовь</t>
        </is>
      </c>
      <c r="F2609" s="105">
        <f>ROUNDUP(N2612-(N2612/100*X2612),0)</f>
        <v/>
      </c>
      <c r="H2609" s="22" t="inlineStr">
        <is>
          <t>Весь</t>
        </is>
      </c>
      <c r="I2609" s="22" t="n">
        <v>2021</v>
      </c>
      <c r="J2609" s="75" t="inlineStr">
        <is>
          <t>9785957337317</t>
        </is>
      </c>
      <c r="K2609" s="75" t="inlineStr">
        <is>
          <t>Книги</t>
        </is>
      </c>
      <c r="L2609" s="22">
        <f>ROUND(100-(F2612/(M2612/100)),0)</f>
        <v/>
      </c>
      <c r="M2609" s="105" t="n">
        <v>1855</v>
      </c>
      <c r="N2609" s="105" t="n">
        <v>1614</v>
      </c>
      <c r="O2609" s="20" t="inlineStr">
        <is>
          <t>https://magic-kniga.ru/items/43899</t>
        </is>
      </c>
      <c r="Q2609" s="66" t="inlineStr">
        <is>
          <t>Мало</t>
        </is>
      </c>
      <c r="R2609" s="20" t="n">
        <v>3</v>
      </c>
      <c r="S2609" s="22" t="n">
        <v>16</v>
      </c>
      <c r="V2609" s="36">
        <f>MATCH(R2612,discounts!A:A)</f>
        <v/>
      </c>
      <c r="W2609" s="36">
        <f>ADDRESS(V2612,$F$7+1,,,"discounts")</f>
        <v/>
      </c>
      <c r="X2609" s="36">
        <f>ROUND(IF(ISNA(IF($F$7=0,0,INDIRECT(W2612))),0,IF($F$7=0,0,INDIRECT(W2612))),0)</f>
        <v/>
      </c>
    </row>
    <row r="2610">
      <c r="B2610" s="86" t="n"/>
      <c r="C2610" s="22" t="n">
        <v>44185</v>
      </c>
      <c r="D2610" s="22" t="inlineStr">
        <is>
          <t>Эбертин Рейнгольд</t>
        </is>
      </c>
      <c r="E2610" s="22" t="inlineStr">
        <is>
          <t>КОНТАКТНАЯ КОСМОГРАММА</t>
        </is>
      </c>
      <c r="F2610" s="105">
        <f>ROUNDUP(N2613-(N2613/100*X2613),0)</f>
        <v/>
      </c>
      <c r="H2610" s="22" t="inlineStr">
        <is>
          <t>Велигор</t>
        </is>
      </c>
      <c r="I2610" s="22" t="n">
        <v>2021</v>
      </c>
      <c r="J2610" s="75" t="inlineStr">
        <is>
          <t>9785888759240</t>
        </is>
      </c>
      <c r="K2610" s="75" t="inlineStr">
        <is>
          <t>Книги</t>
        </is>
      </c>
      <c r="L2610" s="22">
        <f>ROUND(100-(F2613/(M2613/100)),0)</f>
        <v/>
      </c>
      <c r="M2610" s="105" t="n">
        <v>1445</v>
      </c>
      <c r="N2610" s="105" t="n">
        <v>1258</v>
      </c>
      <c r="O2610" s="20" t="inlineStr">
        <is>
          <t>https://magic-kniga.ru/items/44185</t>
        </is>
      </c>
      <c r="Q2610" s="66" t="inlineStr">
        <is>
          <t>Мало</t>
        </is>
      </c>
      <c r="R2610" s="20" t="n">
        <v>10</v>
      </c>
      <c r="V2610" s="36">
        <f>MATCH(R2613,discounts!A:A)</f>
        <v/>
      </c>
      <c r="W2610" s="36">
        <f>ADDRESS(V2613,$F$7+1,,,"discounts")</f>
        <v/>
      </c>
      <c r="X2610" s="36">
        <f>ROUND(IF(ISNA(IF($F$7=0,0,INDIRECT(W2613))),0,IF($F$7=0,0,INDIRECT(W2613))),0)</f>
        <v/>
      </c>
    </row>
    <row r="2611">
      <c r="B2611" s="86" t="n"/>
      <c r="C2611" s="22" t="n">
        <v>49400</v>
      </c>
      <c r="D2611" s="22" t="inlineStr">
        <is>
          <t>Подводный Авессалом</t>
        </is>
      </c>
      <c r="E2611" s="22" t="inlineStr">
        <is>
          <t>Введение в синастрическую астрологию</t>
        </is>
      </c>
      <c r="F2611" s="105">
        <f>ROUNDUP(N2614-(N2614/100*X2614),0)</f>
        <v/>
      </c>
      <c r="H2611" s="22" t="inlineStr">
        <is>
          <t>Magic-Kniga</t>
        </is>
      </c>
      <c r="I2611" s="22" t="n">
        <v>2022</v>
      </c>
      <c r="J2611" s="75" t="inlineStr">
        <is>
          <t>9785604837351</t>
        </is>
      </c>
      <c r="K2611" s="75" t="inlineStr">
        <is>
          <t>Книги</t>
        </is>
      </c>
      <c r="L2611" s="22">
        <f>ROUND(100-(F2614/(M2614/100)),0)</f>
        <v/>
      </c>
      <c r="M2611" s="105" t="n">
        <v>785</v>
      </c>
      <c r="N2611" s="105" t="n">
        <v>683</v>
      </c>
      <c r="O2611" s="20" t="inlineStr">
        <is>
          <t>https://magic-kniga.ru/items/49400</t>
        </is>
      </c>
      <c r="P2611" s="22" t="n">
        <v>397</v>
      </c>
      <c r="Q2611" s="66" t="inlineStr">
        <is>
          <t>Больше 50</t>
        </is>
      </c>
      <c r="R2611" s="20" t="n">
        <v>1</v>
      </c>
      <c r="S2611" s="22" t="n">
        <v>16</v>
      </c>
      <c r="V2611" s="36">
        <f>MATCH(R2614,discounts!A:A)</f>
        <v/>
      </c>
      <c r="W2611" s="36">
        <f>ADDRESS(V2614,$F$7+1,,,"discounts")</f>
        <v/>
      </c>
      <c r="X2611" s="36">
        <f>ROUND(IF(ISNA(IF($F$7=0,0,INDIRECT(W2614))),0,IF($F$7=0,0,INDIRECT(W2614))),0)</f>
        <v/>
      </c>
    </row>
    <row r="2612">
      <c r="B2612" s="86" t="n"/>
      <c r="C2612" s="22" t="n">
        <v>49444</v>
      </c>
      <c r="D2612" s="22" t="inlineStr">
        <is>
          <t>Подводный Авессалом</t>
        </is>
      </c>
      <c r="E2612" s="22" t="inlineStr">
        <is>
          <t>Тетрадическая астрология</t>
        </is>
      </c>
      <c r="F2612" s="105">
        <f>ROUNDUP(N2615-(N2615/100*X2615),0)</f>
        <v/>
      </c>
      <c r="H2612" s="22" t="inlineStr">
        <is>
          <t>Magic-Kniga</t>
        </is>
      </c>
      <c r="I2612" s="22" t="n">
        <v>2023</v>
      </c>
      <c r="J2612" s="75" t="inlineStr">
        <is>
          <t>9785604876879</t>
        </is>
      </c>
      <c r="K2612" s="75" t="inlineStr">
        <is>
          <t>Книги</t>
        </is>
      </c>
      <c r="L2612" s="22">
        <f>ROUND(100-(F2615/(M2615/100)),0)</f>
        <v/>
      </c>
      <c r="M2612" s="105" t="n">
        <v>665</v>
      </c>
      <c r="N2612" s="105" t="n">
        <v>579</v>
      </c>
      <c r="O2612" s="20" t="inlineStr">
        <is>
          <t>https://magic-kniga.ru/items/49444</t>
        </is>
      </c>
      <c r="P2612" s="22" t="n">
        <v>236</v>
      </c>
      <c r="Q2612" s="66" t="inlineStr">
        <is>
          <t>Больше 50</t>
        </is>
      </c>
      <c r="R2612" s="20" t="n">
        <v>1</v>
      </c>
      <c r="S2612" s="22" t="n">
        <v>16</v>
      </c>
      <c r="V2612" s="36">
        <f>MATCH(R2615,discounts!A:A)</f>
        <v/>
      </c>
      <c r="W2612" s="36">
        <f>ADDRESS(V2615,$F$7+1,,,"discounts")</f>
        <v/>
      </c>
      <c r="X2612" s="36">
        <f>ROUND(IF(ISNA(IF($F$7=0,0,INDIRECT(W2615))),0,IF($F$7=0,0,INDIRECT(W2615))),0)</f>
        <v/>
      </c>
    </row>
    <row r="2613">
      <c r="B2613" s="86" t="n"/>
      <c r="C2613" s="22" t="n">
        <v>49500</v>
      </c>
      <c r="D2613" s="22" t="inlineStr">
        <is>
          <t>Подводный Авессалом</t>
        </is>
      </c>
      <c r="E2613" s="22" t="inlineStr">
        <is>
          <t>Сакральная астрология</t>
        </is>
      </c>
      <c r="F2613" s="105">
        <f>ROUNDUP(N2616-(N2616/100*X2616),0)</f>
        <v/>
      </c>
      <c r="H2613" s="22" t="inlineStr">
        <is>
          <t>Magic-Kniga</t>
        </is>
      </c>
      <c r="I2613" s="22" t="n">
        <v>2023</v>
      </c>
      <c r="J2613" s="75" t="inlineStr">
        <is>
          <t>9785604930724</t>
        </is>
      </c>
      <c r="K2613" s="75" t="inlineStr">
        <is>
          <t>Книги</t>
        </is>
      </c>
      <c r="L2613" s="22">
        <f>ROUND(100-(F2616/(M2616/100)),0)</f>
        <v/>
      </c>
      <c r="M2613" s="105" t="n">
        <v>450</v>
      </c>
      <c r="N2613" s="105" t="n">
        <v>392</v>
      </c>
      <c r="O2613" s="20" t="inlineStr">
        <is>
          <t>https://magic-kniga.ru/items/49500</t>
        </is>
      </c>
      <c r="P2613" s="22" t="n">
        <v>311</v>
      </c>
      <c r="Q2613" s="66" t="inlineStr">
        <is>
          <t>Больше 10</t>
        </is>
      </c>
      <c r="R2613" s="20" t="n">
        <v>1</v>
      </c>
      <c r="S2613" s="22" t="n">
        <v>16</v>
      </c>
      <c r="V2613" s="36">
        <f>MATCH(R2616,discounts!A:A)</f>
        <v/>
      </c>
      <c r="W2613" s="36">
        <f>ADDRESS(V2616,$F$7+1,,,"discounts")</f>
        <v/>
      </c>
      <c r="X2613" s="36">
        <f>ROUND(IF(ISNA(IF($F$7=0,0,INDIRECT(W2616))),0,IF($F$7=0,0,INDIRECT(W2616))),0)</f>
        <v/>
      </c>
    </row>
    <row r="2614">
      <c r="B2614" s="86" t="n"/>
      <c r="C2614" s="22" t="n">
        <v>50102</v>
      </c>
      <c r="D2614" s="22" t="inlineStr">
        <is>
          <t>Подводный Авессалом</t>
        </is>
      </c>
      <c r="E2614" s="22" t="inlineStr">
        <is>
          <t>Психология и астрология. Том III. Астрология для психологов</t>
        </is>
      </c>
      <c r="F2614" s="105">
        <f>ROUNDUP(N2617-(N2617/100*X2617),0)</f>
        <v/>
      </c>
      <c r="H2614" s="22" t="inlineStr">
        <is>
          <t>Magic-Kniga</t>
        </is>
      </c>
      <c r="I2614" s="22" t="n">
        <v>2023</v>
      </c>
      <c r="J2614" s="75" t="inlineStr">
        <is>
          <t>9785605088530</t>
        </is>
      </c>
      <c r="K2614" s="75" t="inlineStr">
        <is>
          <t>Книги</t>
        </is>
      </c>
      <c r="L2614" s="22">
        <f>ROUND(100-(F2617/(M2617/100)),0)</f>
        <v/>
      </c>
      <c r="M2614" s="105" t="n">
        <v>1154</v>
      </c>
      <c r="N2614" s="105" t="n">
        <v>1004</v>
      </c>
      <c r="O2614" s="20" t="inlineStr">
        <is>
          <t>https://magic-kniga.ru/items/50102</t>
        </is>
      </c>
      <c r="P2614" s="22" t="n">
        <v>210</v>
      </c>
      <c r="Q2614" s="66" t="inlineStr">
        <is>
          <t>Больше 10</t>
        </is>
      </c>
      <c r="R2614" s="20" t="n">
        <v>1</v>
      </c>
      <c r="S2614" s="22" t="n">
        <v>16</v>
      </c>
      <c r="V2614" s="36">
        <f>MATCH(R2617,discounts!A:A)</f>
        <v/>
      </c>
      <c r="W2614" s="36">
        <f>ADDRESS(V2617,$F$7+1,,,"discounts")</f>
        <v/>
      </c>
      <c r="X2614" s="36">
        <f>ROUND(IF(ISNA(IF($F$7=0,0,INDIRECT(W2617))),0,IF($F$7=0,0,INDIRECT(W2617))),0)</f>
        <v/>
      </c>
    </row>
    <row r="2615">
      <c r="B2615" s="86" t="n"/>
      <c r="C2615" s="22" t="n">
        <v>50103</v>
      </c>
      <c r="D2615" s="22" t="inlineStr">
        <is>
          <t>Подводный Авессалом</t>
        </is>
      </c>
      <c r="E2615" s="22" t="inlineStr">
        <is>
          <t>Психология и астрология. Том IV. Архетипы психики</t>
        </is>
      </c>
      <c r="F2615" s="105">
        <f>ROUNDUP(N2618-(N2618/100*X2618),0)</f>
        <v/>
      </c>
      <c r="H2615" s="22" t="inlineStr">
        <is>
          <t>Magic-Kniga</t>
        </is>
      </c>
      <c r="J2615" s="75" t="inlineStr">
        <is>
          <t>9785605088547</t>
        </is>
      </c>
      <c r="K2615" s="75" t="inlineStr">
        <is>
          <t>Книги</t>
        </is>
      </c>
      <c r="L2615" s="22">
        <f>ROUND(100-(F2618/(M2618/100)),0)</f>
        <v/>
      </c>
      <c r="M2615" s="105" t="n">
        <v>857</v>
      </c>
      <c r="N2615" s="105" t="n">
        <v>746</v>
      </c>
      <c r="O2615" s="20" t="inlineStr">
        <is>
          <t>https://magic-kniga.ru/items/50103</t>
        </is>
      </c>
      <c r="P2615" s="22" t="n">
        <v>185</v>
      </c>
      <c r="Q2615" s="66" t="inlineStr">
        <is>
          <t>Больше 50</t>
        </is>
      </c>
      <c r="R2615" s="20" t="n">
        <v>1</v>
      </c>
      <c r="S2615" s="22" t="n">
        <v>16</v>
      </c>
      <c r="V2615" s="36">
        <f>MATCH(R2618,discounts!A:A)</f>
        <v/>
      </c>
      <c r="W2615" s="36">
        <f>ADDRESS(V2618,$F$7+1,,,"discounts")</f>
        <v/>
      </c>
      <c r="X2615" s="36">
        <f>ROUND(IF(ISNA(IF($F$7=0,0,INDIRECT(W2618))),0,IF($F$7=0,0,INDIRECT(W2618))),0)</f>
        <v/>
      </c>
    </row>
    <row r="2616">
      <c r="B2616" s="86" t="n"/>
      <c r="C2616" s="22" t="n">
        <v>50112</v>
      </c>
      <c r="D2616" s="22" t="inlineStr">
        <is>
          <t>Подводный Авессалом</t>
        </is>
      </c>
      <c r="E2616" s="22" t="inlineStr">
        <is>
          <t>Примарная астрология. Том II. От Сатурна до Плутона</t>
        </is>
      </c>
      <c r="F2616" s="105">
        <f>ROUNDUP(N2619-(N2619/100*X2619),0)</f>
        <v/>
      </c>
      <c r="H2616" s="22" t="inlineStr">
        <is>
          <t>Magic-Kniga</t>
        </is>
      </c>
      <c r="J2616" s="75" t="inlineStr">
        <is>
          <t>9785604963364</t>
        </is>
      </c>
      <c r="K2616" s="75" t="inlineStr">
        <is>
          <t>Книги</t>
        </is>
      </c>
      <c r="L2616" s="22">
        <f>ROUND(100-(F2619/(M2619/100)),0)</f>
        <v/>
      </c>
      <c r="M2616" s="105" t="n">
        <v>1052</v>
      </c>
      <c r="N2616" s="105" t="n">
        <v>916</v>
      </c>
      <c r="O2616" s="20" t="inlineStr">
        <is>
          <t>https://magic-kniga.ru/items/50112</t>
        </is>
      </c>
      <c r="P2616" s="22" t="n">
        <v>350</v>
      </c>
      <c r="Q2616" s="66" t="inlineStr">
        <is>
          <t>Больше 50</t>
        </is>
      </c>
      <c r="R2616" s="20" t="n">
        <v>1</v>
      </c>
      <c r="S2616" s="22" t="n">
        <v>16</v>
      </c>
      <c r="V2616" s="36">
        <f>MATCH(R2619,discounts!A:A)</f>
        <v/>
      </c>
      <c r="W2616" s="36">
        <f>ADDRESS(V2619,$F$7+1,,,"discounts")</f>
        <v/>
      </c>
      <c r="X2616" s="36">
        <f>ROUND(IF(ISNA(IF($F$7=0,0,INDIRECT(W2619))),0,IF($F$7=0,0,INDIRECT(W2619))),0)</f>
        <v/>
      </c>
    </row>
    <row r="2617">
      <c r="B2617" s="86" t="n"/>
      <c r="C2617" s="22" t="n">
        <v>51115</v>
      </c>
      <c r="D2617" s="22" t="inlineStr">
        <is>
          <t>Максим Васильев</t>
        </is>
      </c>
      <c r="E2617" s="22" t="inlineStr">
        <is>
          <t>Нордическая астрология</t>
        </is>
      </c>
      <c r="F2617" s="105">
        <f>ROUNDUP(N2620-(N2620/100*X2620),0)</f>
        <v/>
      </c>
      <c r="H2617" s="22" t="inlineStr">
        <is>
          <t>Magic-Kniga</t>
        </is>
      </c>
      <c r="I2617" s="22" t="n">
        <v>2024</v>
      </c>
      <c r="J2617" s="75" t="inlineStr">
        <is>
          <t>9785604837252</t>
        </is>
      </c>
      <c r="K2617" s="75" t="inlineStr">
        <is>
          <t>Книги</t>
        </is>
      </c>
      <c r="L2617" s="22">
        <f>ROUND(100-(F2620/(M2620/100)),0)</f>
        <v/>
      </c>
      <c r="M2617" s="105" t="n">
        <v>1039</v>
      </c>
      <c r="N2617" s="105" t="n">
        <v>904</v>
      </c>
      <c r="O2617" s="20" t="inlineStr">
        <is>
          <t>https://magic-kniga.ru/items/51115</t>
        </is>
      </c>
      <c r="P2617" s="22" t="n">
        <v>343</v>
      </c>
      <c r="Q2617" s="66" t="inlineStr">
        <is>
          <t>Мало</t>
        </is>
      </c>
      <c r="R2617" s="20" t="n">
        <v>1</v>
      </c>
      <c r="S2617" s="22" t="n">
        <v>16</v>
      </c>
      <c r="V2617" s="36">
        <f>MATCH(R2620,discounts!A:A)</f>
        <v/>
      </c>
      <c r="W2617" s="36">
        <f>ADDRESS(V2620,$F$7+1,,,"discounts")</f>
        <v/>
      </c>
      <c r="X2617" s="36">
        <f>ROUND(IF(ISNA(IF($F$7=0,0,INDIRECT(W2620))),0,IF($F$7=0,0,INDIRECT(W2620))),0)</f>
        <v/>
      </c>
    </row>
    <row r="2618">
      <c r="B2618" s="86" t="n"/>
      <c r="C2618" s="22" t="n">
        <v>51118</v>
      </c>
      <c r="D2618" s="22" t="inlineStr">
        <is>
          <t>Максим Васильев</t>
        </is>
      </c>
      <c r="E2618" s="22" t="inlineStr">
        <is>
          <t>Языческий календарь</t>
        </is>
      </c>
      <c r="F2618" s="105">
        <f>ROUNDUP(N2621-(N2621/100*X2621),0)</f>
        <v/>
      </c>
      <c r="H2618" s="22" t="inlineStr">
        <is>
          <t>Magic-Kniga</t>
        </is>
      </c>
      <c r="J2618" s="75" t="inlineStr">
        <is>
          <t>9785604837276</t>
        </is>
      </c>
      <c r="K2618" s="75" t="inlineStr">
        <is>
          <t>Книги</t>
        </is>
      </c>
      <c r="L2618" s="22">
        <f>ROUND(100-(F2621/(M2621/100)),0)</f>
        <v/>
      </c>
      <c r="M2618" s="105" t="n">
        <v>1065</v>
      </c>
      <c r="N2618" s="105" t="n">
        <v>927</v>
      </c>
      <c r="O2618" s="20" t="inlineStr">
        <is>
          <t>https://magic-kniga.ru/items/51118</t>
        </is>
      </c>
      <c r="P2618" s="22" t="n">
        <v>382</v>
      </c>
      <c r="Q2618" s="66" t="inlineStr">
        <is>
          <t>Больше 50</t>
        </is>
      </c>
      <c r="R2618" s="20" t="n">
        <v>1</v>
      </c>
      <c r="S2618" s="22" t="n">
        <v>16</v>
      </c>
      <c r="V2618" s="36">
        <f>MATCH(R2621,discounts!A:A)</f>
        <v/>
      </c>
      <c r="W2618" s="36">
        <f>ADDRESS(V2621,$F$7+1,,,"discounts")</f>
        <v/>
      </c>
      <c r="X2618" s="36">
        <f>ROUND(IF(ISNA(IF($F$7=0,0,INDIRECT(W2621))),0,IF($F$7=0,0,INDIRECT(W2621))),0)</f>
        <v/>
      </c>
    </row>
    <row r="2619">
      <c r="B2619" s="86" t="n"/>
      <c r="C2619" s="22" t="n">
        <v>44194</v>
      </c>
      <c r="D2619" s="22" t="inlineStr">
        <is>
          <t>Негус Д.</t>
        </is>
      </c>
      <c r="E2619" s="22" t="inlineStr">
        <is>
          <t>Основы астрологии. Руководство для преподавателей и студентов</t>
        </is>
      </c>
      <c r="F2619" s="105">
        <f>ROUNDUP(N2622-(N2622/100*X2622),0)</f>
        <v/>
      </c>
      <c r="H2619" s="22" t="inlineStr">
        <is>
          <t>Велигор</t>
        </is>
      </c>
      <c r="I2619" s="22" t="n">
        <v>2021</v>
      </c>
      <c r="J2619" s="75" t="inlineStr">
        <is>
          <t>9785888759233</t>
        </is>
      </c>
      <c r="K2619" s="75" t="inlineStr">
        <is>
          <t>Книги</t>
        </is>
      </c>
      <c r="L2619" s="22">
        <f>ROUND(100-(F2622/(M2622/100)),0)</f>
        <v/>
      </c>
      <c r="M2619" s="105" t="n">
        <v>1445</v>
      </c>
      <c r="N2619" s="105" t="n">
        <v>1258</v>
      </c>
      <c r="O2619" s="20" t="inlineStr">
        <is>
          <t>https://magic-kniga.ru/items/44194</t>
        </is>
      </c>
      <c r="Q2619" s="66" t="inlineStr">
        <is>
          <t>Мало</t>
        </is>
      </c>
      <c r="R2619" s="20" t="n">
        <v>10</v>
      </c>
      <c r="V2619" s="36">
        <f>MATCH(R2622,discounts!A:A)</f>
        <v/>
      </c>
      <c r="W2619" s="36">
        <f>ADDRESS(V2622,$F$7+1,,,"discounts")</f>
        <v/>
      </c>
      <c r="X2619" s="36">
        <f>ROUND(IF(ISNA(IF($F$7=0,0,INDIRECT(W2622))),0,IF($F$7=0,0,INDIRECT(W2622))),0)</f>
        <v/>
      </c>
    </row>
    <row r="2620">
      <c r="B2620" s="86" t="n"/>
      <c r="C2620" s="22" t="n">
        <v>44201</v>
      </c>
      <c r="D2620" s="22" t="inlineStr">
        <is>
          <t>Эбертин Рейнгольд</t>
        </is>
      </c>
      <c r="E2620" s="22" t="inlineStr">
        <is>
          <t>Комбинация влияний небесных тел</t>
        </is>
      </c>
      <c r="F2620" s="105">
        <f>ROUNDUP(N2623-(N2623/100*X2623),0)</f>
        <v/>
      </c>
      <c r="H2620" s="22" t="inlineStr">
        <is>
          <t>Велигор</t>
        </is>
      </c>
      <c r="I2620" s="22" t="n">
        <v>2021</v>
      </c>
      <c r="J2620" s="75" t="inlineStr">
        <is>
          <t>9785888759363</t>
        </is>
      </c>
      <c r="K2620" s="75" t="inlineStr">
        <is>
          <t>Книги</t>
        </is>
      </c>
      <c r="L2620" s="22">
        <f>ROUND(100-(F2623/(M2623/100)),0)</f>
        <v/>
      </c>
      <c r="M2620" s="105" t="n">
        <v>1019</v>
      </c>
      <c r="N2620" s="105" t="n">
        <v>887</v>
      </c>
      <c r="O2620" s="20" t="inlineStr">
        <is>
          <t>https://magic-kniga.ru/items/44201</t>
        </is>
      </c>
      <c r="Q2620" s="66" t="inlineStr">
        <is>
          <t>Мало</t>
        </is>
      </c>
      <c r="R2620" s="20" t="n">
        <v>10</v>
      </c>
      <c r="V2620" s="36">
        <f>MATCH(R2623,discounts!A:A)</f>
        <v/>
      </c>
      <c r="W2620" s="36">
        <f>ADDRESS(V2623,$F$7+1,,,"discounts")</f>
        <v/>
      </c>
      <c r="X2620" s="36">
        <f>ROUND(IF(ISNA(IF($F$7=0,0,INDIRECT(W2623))),0,IF($F$7=0,0,INDIRECT(W2623))),0)</f>
        <v/>
      </c>
    </row>
    <row r="2621">
      <c r="B2621" s="86" t="n"/>
      <c r="C2621" s="22" t="n">
        <v>44250</v>
      </c>
      <c r="D2621" s="22" t="inlineStr">
        <is>
          <t>Шао Хэ</t>
        </is>
      </c>
      <c r="E2621" s="22" t="inlineStr">
        <is>
          <t>Добрая астрология</t>
        </is>
      </c>
      <c r="F2621" s="105">
        <f>ROUNDUP(N2624-(N2624/100*X2624),0)</f>
        <v/>
      </c>
      <c r="H2621" s="22" t="inlineStr">
        <is>
          <t>Профит-Стайл</t>
        </is>
      </c>
      <c r="I2621" s="22" t="n">
        <v>2021</v>
      </c>
      <c r="J2621" s="75" t="inlineStr">
        <is>
          <t>9785988575900</t>
        </is>
      </c>
      <c r="K2621" s="75" t="inlineStr">
        <is>
          <t>Книги</t>
        </is>
      </c>
      <c r="L2621" s="22">
        <f>ROUND(100-(F2624/(M2624/100)),0)</f>
        <v/>
      </c>
      <c r="M2621" s="105" t="n">
        <v>182</v>
      </c>
      <c r="N2621" s="105" t="n">
        <v>159</v>
      </c>
      <c r="O2621" s="20" t="inlineStr">
        <is>
          <t>https://magic-kniga.ru/items/44250</t>
        </is>
      </c>
      <c r="Q2621" s="66" t="inlineStr">
        <is>
          <t>Мало</t>
        </is>
      </c>
      <c r="R2621" s="20" t="n">
        <v>3</v>
      </c>
      <c r="V2621" s="36">
        <f>MATCH(R2624,discounts!A:A)</f>
        <v/>
      </c>
      <c r="W2621" s="36">
        <f>ADDRESS(V2624,$F$7+1,,,"discounts")</f>
        <v/>
      </c>
      <c r="X2621" s="36">
        <f>ROUND(IF(ISNA(IF($F$7=0,0,INDIRECT(W2624))),0,IF($F$7=0,0,INDIRECT(W2624))),0)</f>
        <v/>
      </c>
    </row>
    <row r="2622">
      <c r="B2622" s="86" t="n"/>
      <c r="C2622" s="22" t="n">
        <v>45121</v>
      </c>
      <c r="D2622" s="22" t="inlineStr">
        <is>
          <t>Джоан Хампер</t>
        </is>
      </c>
      <c r="E2622" s="22" t="inlineStr">
        <is>
          <t>Элективная Астрология. Учитесь правильно выбирать время и место</t>
        </is>
      </c>
      <c r="F2622" s="105">
        <f>ROUNDUP(N2625-(N2625/100*X2625),0)</f>
        <v/>
      </c>
      <c r="H2622" s="22" t="inlineStr">
        <is>
          <t>Велигор</t>
        </is>
      </c>
      <c r="I2622" s="22" t="n">
        <v>2021</v>
      </c>
      <c r="J2622" s="75" t="inlineStr">
        <is>
          <t>9785888759516</t>
        </is>
      </c>
      <c r="K2622" s="75" t="inlineStr">
        <is>
          <t>Книги</t>
        </is>
      </c>
      <c r="L2622" s="22">
        <f>ROUND(100-(F2625/(M2625/100)),0)</f>
        <v/>
      </c>
      <c r="M2622" s="105" t="n">
        <v>811</v>
      </c>
      <c r="N2622" s="105" t="n">
        <v>706</v>
      </c>
      <c r="O2622" s="20" t="inlineStr">
        <is>
          <t>https://magic-kniga.ru/items/45121</t>
        </is>
      </c>
      <c r="Q2622" s="66" t="inlineStr">
        <is>
          <t>Мало</t>
        </is>
      </c>
      <c r="R2622" s="20" t="n">
        <v>10</v>
      </c>
      <c r="V2622" s="36">
        <f>MATCH(R2625,discounts!A:A)</f>
        <v/>
      </c>
      <c r="W2622" s="36">
        <f>ADDRESS(V2625,$F$7+1,,,"discounts")</f>
        <v/>
      </c>
      <c r="X2622" s="36">
        <f>ROUND(IF(ISNA(IF($F$7=0,0,INDIRECT(W2625))),0,IF($F$7=0,0,INDIRECT(W2625))),0)</f>
        <v/>
      </c>
    </row>
    <row r="2623">
      <c r="B2623" s="86" t="n"/>
      <c r="C2623" s="22" t="n">
        <v>45160</v>
      </c>
      <c r="D2623" s="22" t="inlineStr">
        <is>
          <t>Эмили Клинтворт</t>
        </is>
      </c>
      <c r="E2623" s="22" t="inlineStr">
        <is>
          <t>Развитие вашей истинной силы через астрологию</t>
        </is>
      </c>
      <c r="F2623" s="105">
        <f>ROUNDUP(N2626-(N2626/100*X2626),0)</f>
        <v/>
      </c>
      <c r="H2623" s="22" t="inlineStr">
        <is>
          <t>Велигор</t>
        </is>
      </c>
      <c r="I2623" s="22" t="n">
        <v>2021</v>
      </c>
      <c r="J2623" s="75" t="inlineStr">
        <is>
          <t>9785888759578</t>
        </is>
      </c>
      <c r="K2623" s="75" t="inlineStr">
        <is>
          <t>Книги</t>
        </is>
      </c>
      <c r="L2623" s="22">
        <f>ROUND(100-(F2626/(M2626/100)),0)</f>
        <v/>
      </c>
      <c r="M2623" s="105" t="n">
        <v>1686</v>
      </c>
      <c r="N2623" s="105" t="n">
        <v>1467</v>
      </c>
      <c r="O2623" s="20" t="inlineStr">
        <is>
          <t>https://magic-kniga.ru/items/45160</t>
        </is>
      </c>
      <c r="Q2623" s="66" t="inlineStr">
        <is>
          <t>Мало</t>
        </is>
      </c>
      <c r="R2623" s="20" t="n">
        <v>10</v>
      </c>
      <c r="V2623" s="36">
        <f>MATCH(R2626,discounts!A:A)</f>
        <v/>
      </c>
      <c r="W2623" s="36">
        <f>ADDRESS(V2626,$F$7+1,,,"discounts")</f>
        <v/>
      </c>
      <c r="X2623" s="36">
        <f>ROUND(IF(ISNA(IF($F$7=0,0,INDIRECT(W2626))),0,IF($F$7=0,0,INDIRECT(W2626))),0)</f>
        <v/>
      </c>
    </row>
    <row r="2624">
      <c r="B2624" s="86" t="n"/>
      <c r="C2624" s="22" t="n">
        <v>45262</v>
      </c>
      <c r="D2624" s="22" t="inlineStr">
        <is>
          <t>Иванов А.В.</t>
        </is>
      </c>
      <c r="E2624" s="22" t="inlineStr">
        <is>
          <t>Кармические уроки блуждающих звезд</t>
        </is>
      </c>
      <c r="F2624" s="105">
        <f>ROUNDUP(N2627-(N2627/100*X2627),0)</f>
        <v/>
      </c>
      <c r="H2624" s="22" t="inlineStr">
        <is>
          <t>Диля</t>
        </is>
      </c>
      <c r="I2624" s="22" t="n">
        <v>2015</v>
      </c>
      <c r="J2624" s="75" t="inlineStr">
        <is>
          <t>9785423602246</t>
        </is>
      </c>
      <c r="K2624" s="75" t="inlineStr">
        <is>
          <t>Книги</t>
        </is>
      </c>
      <c r="L2624" s="22">
        <f>ROUND(100-(F2627/(M2627/100)),0)</f>
        <v/>
      </c>
      <c r="M2624" s="105" t="n">
        <v>562</v>
      </c>
      <c r="N2624" s="105" t="n">
        <v>489</v>
      </c>
      <c r="O2624" s="20" t="inlineStr">
        <is>
          <t>https://magic-kniga.ru/items/45262</t>
        </is>
      </c>
      <c r="Q2624" s="66" t="inlineStr">
        <is>
          <t>Мало</t>
        </is>
      </c>
      <c r="R2624" s="20" t="n">
        <v>5</v>
      </c>
      <c r="V2624" s="36">
        <f>MATCH(R2627,discounts!A:A)</f>
        <v/>
      </c>
      <c r="W2624" s="36">
        <f>ADDRESS(V2627,$F$7+1,,,"discounts")</f>
        <v/>
      </c>
      <c r="X2624" s="36">
        <f>ROUND(IF(ISNA(IF($F$7=0,0,INDIRECT(W2627))),0,IF($F$7=0,0,INDIRECT(W2627))),0)</f>
        <v/>
      </c>
    </row>
    <row r="2625">
      <c r="B2625" s="86" t="n"/>
      <c r="C2625" s="22" t="n">
        <v>45354</v>
      </c>
      <c r="D2625" s="22" t="inlineStr">
        <is>
          <t>Дорошенко Дмитрий</t>
        </is>
      </c>
      <c r="E2625" s="22" t="inlineStr">
        <is>
          <t>Книга планетарных талисманов</t>
        </is>
      </c>
      <c r="F2625" s="105">
        <f>ROUNDUP(N2628-(N2628/100*X2628),0)</f>
        <v/>
      </c>
      <c r="H2625" s="22" t="inlineStr">
        <is>
          <t>Велигор</t>
        </is>
      </c>
      <c r="I2625" s="22" t="n">
        <v>2021</v>
      </c>
      <c r="J2625" s="75" t="inlineStr">
        <is>
          <t>9785888759738</t>
        </is>
      </c>
      <c r="K2625" s="75" t="inlineStr">
        <is>
          <t>Книги</t>
        </is>
      </c>
      <c r="L2625" s="22">
        <f>ROUND(100-(F2628/(M2628/100)),0)</f>
        <v/>
      </c>
      <c r="M2625" s="105" t="n">
        <v>450</v>
      </c>
      <c r="N2625" s="105" t="n">
        <v>392</v>
      </c>
      <c r="O2625" s="20" t="inlineStr">
        <is>
          <t>https://magic-kniga.ru/items/45354</t>
        </is>
      </c>
      <c r="Q2625" s="66" t="inlineStr">
        <is>
          <t>Мало</t>
        </is>
      </c>
      <c r="R2625" s="20" t="n">
        <v>10</v>
      </c>
      <c r="S2625" s="22" t="n">
        <v>16</v>
      </c>
      <c r="V2625" s="36">
        <f>MATCH(R2628,discounts!A:A)</f>
        <v/>
      </c>
      <c r="W2625" s="36">
        <f>ADDRESS(V2628,$F$7+1,,,"discounts")</f>
        <v/>
      </c>
      <c r="X2625" s="36">
        <f>ROUND(IF(ISNA(IF($F$7=0,0,INDIRECT(W2628))),0,IF($F$7=0,0,INDIRECT(W2628))),0)</f>
        <v/>
      </c>
    </row>
    <row r="2626" ht="15" customHeight="1">
      <c r="B2626" s="88" t="inlineStr">
        <is>
          <t>Диетология</t>
        </is>
      </c>
    </row>
    <row r="2627">
      <c r="B2627" s="86" t="n"/>
      <c r="C2627" s="22" t="n">
        <v>45581</v>
      </c>
      <c r="D2627" s="22" t="inlineStr">
        <is>
          <t>Сахаров Борис</t>
        </is>
      </c>
      <c r="E2627" s="22" t="inlineStr">
        <is>
          <t>Вегетарианство и закон кармы</t>
        </is>
      </c>
      <c r="F2627" s="105">
        <f>ROUNDUP(N2630-(N2630/100*X2630),0)</f>
        <v/>
      </c>
      <c r="H2627" s="22" t="inlineStr">
        <is>
          <t>Профит-Стайл</t>
        </is>
      </c>
      <c r="I2627" s="22" t="n">
        <v>2022</v>
      </c>
      <c r="J2627" s="75" t="inlineStr">
        <is>
          <t>9785988576013</t>
        </is>
      </c>
      <c r="K2627" s="75" t="inlineStr">
        <is>
          <t>Книги</t>
        </is>
      </c>
      <c r="L2627" s="22">
        <f>ROUND(100-(F2630/(M2630/100)),0)</f>
        <v/>
      </c>
      <c r="M2627" s="105" t="n">
        <v>334</v>
      </c>
      <c r="N2627" s="105" t="n">
        <v>291</v>
      </c>
      <c r="O2627" s="20" t="inlineStr">
        <is>
          <t>https://magic-kniga.ru/items/45581</t>
        </is>
      </c>
      <c r="Q2627" s="66" t="inlineStr">
        <is>
          <t>Мало</t>
        </is>
      </c>
      <c r="R2627" s="20" t="n">
        <v>2</v>
      </c>
      <c r="S2627" s="22" t="n">
        <v>16</v>
      </c>
      <c r="V2627" s="36">
        <f>MATCH(R2630,discounts!A:A)</f>
        <v/>
      </c>
      <c r="W2627" s="36">
        <f>ADDRESS(V2630,$F$7+1,,,"discounts")</f>
        <v/>
      </c>
      <c r="X2627" s="36">
        <f>ROUND(IF(ISNA(IF($F$7=0,0,INDIRECT(W2630))),0,IF($F$7=0,0,INDIRECT(W2630))),0)</f>
        <v/>
      </c>
    </row>
    <row r="2628" ht="15" customHeight="1">
      <c r="B2628" s="88" t="inlineStr">
        <is>
          <t>Восточная медицина</t>
        </is>
      </c>
    </row>
    <row r="2629">
      <c r="B2629" s="86" t="n"/>
      <c r="C2629" s="22" t="n">
        <v>45584</v>
      </c>
      <c r="D2629" s="22" t="inlineStr">
        <is>
          <t>Кришнамурти Джидду</t>
        </is>
      </c>
      <c r="E2629" s="22" t="inlineStr">
        <is>
          <t>Начало познания</t>
        </is>
      </c>
      <c r="F2629" s="105">
        <f>ROUNDUP(N2632-(N2632/100*X2632),0)</f>
        <v/>
      </c>
      <c r="H2629" s="22" t="inlineStr">
        <is>
          <t>Ирби</t>
        </is>
      </c>
      <c r="I2629" s="22" t="n">
        <v>2022</v>
      </c>
      <c r="J2629" s="75" t="inlineStr">
        <is>
          <t>9785946730716</t>
        </is>
      </c>
      <c r="K2629" s="75" t="inlineStr">
        <is>
          <t>Книги</t>
        </is>
      </c>
      <c r="L2629" s="22">
        <f>ROUND(100-(F2632/(M2632/100)),0)</f>
        <v/>
      </c>
      <c r="M2629" s="105" t="n">
        <v>334</v>
      </c>
      <c r="N2629" s="105" t="n">
        <v>291</v>
      </c>
      <c r="O2629" s="20" t="inlineStr">
        <is>
          <t>https://magic-kniga.ru/items/45584</t>
        </is>
      </c>
      <c r="Q2629" s="66" t="inlineStr">
        <is>
          <t>Мало</t>
        </is>
      </c>
      <c r="R2629" s="20" t="n">
        <v>2</v>
      </c>
      <c r="S2629" s="22" t="n">
        <v>16</v>
      </c>
      <c r="V2629" s="36">
        <f>MATCH(R2632,discounts!A:A)</f>
        <v/>
      </c>
      <c r="W2629" s="36">
        <f>ADDRESS(V2632,$F$7+1,,,"discounts")</f>
        <v/>
      </c>
      <c r="X2629" s="36">
        <f>ROUND(IF(ISNA(IF($F$7=0,0,INDIRECT(W2632))),0,IF($F$7=0,0,INDIRECT(W2632))),0)</f>
        <v/>
      </c>
    </row>
    <row r="2630">
      <c r="B2630" s="86" t="n"/>
      <c r="C2630" s="22" t="n">
        <v>45600</v>
      </c>
      <c r="D2630" s="22" t="inlineStr">
        <is>
          <t>Давыдов Михаил Алексеевич</t>
        </is>
      </c>
      <c r="E2630" s="22" t="inlineStr">
        <is>
          <t>Восемь чудесных меридианов. Двести золотых рецептов</t>
        </is>
      </c>
      <c r="F2630" s="105">
        <f>ROUNDUP(N2633-(N2633/100*X2633),0)</f>
        <v/>
      </c>
      <c r="H2630" s="22" t="inlineStr">
        <is>
          <t>Magic-Kniga</t>
        </is>
      </c>
      <c r="I2630" s="22" t="n">
        <v>2021</v>
      </c>
      <c r="J2630" s="75" t="inlineStr">
        <is>
          <t>9785604685808</t>
        </is>
      </c>
      <c r="K2630" s="75" t="inlineStr">
        <is>
          <t>Книги</t>
        </is>
      </c>
      <c r="L2630" s="22">
        <f>ROUND(100-(F2633/(M2633/100)),0)</f>
        <v/>
      </c>
      <c r="M2630" s="105" t="n">
        <v>1000</v>
      </c>
      <c r="N2630" s="105" t="n">
        <v>870</v>
      </c>
      <c r="O2630" s="20" t="inlineStr">
        <is>
          <t>https://magic-kniga.ru/items/45600</t>
        </is>
      </c>
      <c r="P2630" s="22" t="n">
        <v>416</v>
      </c>
      <c r="Q2630" s="66" t="inlineStr">
        <is>
          <t>Больше 10</t>
        </is>
      </c>
      <c r="R2630" s="20" t="n">
        <v>1</v>
      </c>
      <c r="V2630" s="36">
        <f>MATCH(R2633,discounts!A:A)</f>
        <v/>
      </c>
      <c r="W2630" s="36">
        <f>ADDRESS(V2633,$F$7+1,,,"discounts")</f>
        <v/>
      </c>
      <c r="X2630" s="36">
        <f>ROUND(IF(ISNA(IF($F$7=0,0,INDIRECT(W2633))),0,IF($F$7=0,0,INDIRECT(W2633))),0)</f>
        <v/>
      </c>
    </row>
    <row r="2631">
      <c r="B2631" s="86" t="n"/>
      <c r="C2631" s="22" t="n">
        <v>45601</v>
      </c>
      <c r="D2631" s="22" t="inlineStr">
        <is>
          <t>Давыдов Михаил Алексеевич</t>
        </is>
      </c>
      <c r="E2631" s="22" t="inlineStr">
        <is>
          <t>Китайский массаж лица и тела. Сборник задач</t>
        </is>
      </c>
      <c r="F2631" s="105">
        <f>ROUNDUP(N2634-(N2634/100*X2634),0)</f>
        <v/>
      </c>
      <c r="H2631" s="22" t="inlineStr">
        <is>
          <t>Magic-Kniga</t>
        </is>
      </c>
      <c r="I2631" s="22" t="n">
        <v>2021</v>
      </c>
      <c r="J2631" s="75" t="inlineStr">
        <is>
          <t>9785604685976</t>
        </is>
      </c>
      <c r="K2631" s="75" t="inlineStr">
        <is>
          <t>Книги</t>
        </is>
      </c>
      <c r="L2631" s="22">
        <f>ROUND(100-(F2634/(M2634/100)),0)</f>
        <v/>
      </c>
      <c r="M2631" s="105" t="n">
        <v>756</v>
      </c>
      <c r="N2631" s="105" t="n">
        <v>658</v>
      </c>
      <c r="O2631" s="20" t="inlineStr">
        <is>
          <t>https://magic-kniga.ru/items/45601</t>
        </is>
      </c>
      <c r="P2631" s="22" t="n">
        <v>253</v>
      </c>
      <c r="Q2631" s="66" t="inlineStr">
        <is>
          <t>Больше 50</t>
        </is>
      </c>
      <c r="R2631" s="20" t="n">
        <v>1</v>
      </c>
      <c r="V2631" s="36">
        <f>MATCH(R2634,discounts!A:A)</f>
        <v/>
      </c>
      <c r="W2631" s="36">
        <f>ADDRESS(V2634,$F$7+1,,,"discounts")</f>
        <v/>
      </c>
      <c r="X2631" s="36">
        <f>ROUND(IF(ISNA(IF($F$7=0,0,INDIRECT(W2634))),0,IF($F$7=0,0,INDIRECT(W2634))),0)</f>
        <v/>
      </c>
    </row>
    <row r="2632">
      <c r="B2632" s="86" t="n"/>
      <c r="C2632" s="22" t="n">
        <v>45602</v>
      </c>
      <c r="D2632" s="22" t="inlineStr">
        <is>
          <t>Давыдов Михаил Алексеевич</t>
        </is>
      </c>
      <c r="E2632" s="22" t="inlineStr">
        <is>
          <t>Структурный массаж лица. 13 формул гармонии</t>
        </is>
      </c>
      <c r="F2632" s="105">
        <f>ROUNDUP(N2635-(N2635/100*X2635),0)</f>
        <v/>
      </c>
      <c r="H2632" s="22" t="inlineStr">
        <is>
          <t>Magic-Kniga</t>
        </is>
      </c>
      <c r="I2632" s="22" t="n">
        <v>2022</v>
      </c>
      <c r="J2632" s="75" t="inlineStr">
        <is>
          <t>9785604769539</t>
        </is>
      </c>
      <c r="K2632" s="75" t="inlineStr">
        <is>
          <t>Книги</t>
        </is>
      </c>
      <c r="L2632" s="22">
        <f>ROUND(100-(F2635/(M2635/100)),0)</f>
        <v/>
      </c>
      <c r="M2632" s="105" t="n">
        <v>810</v>
      </c>
      <c r="N2632" s="105" t="n">
        <v>705</v>
      </c>
      <c r="O2632" s="20" t="inlineStr">
        <is>
          <t>https://magic-kniga.ru/items/45602</t>
        </is>
      </c>
      <c r="P2632" s="22" t="n">
        <v>297</v>
      </c>
      <c r="Q2632" s="66" t="inlineStr">
        <is>
          <t>Больше 10</t>
        </is>
      </c>
      <c r="R2632" s="20" t="n">
        <v>1</v>
      </c>
      <c r="V2632" s="36">
        <f>MATCH(R2635,discounts!A:A)</f>
        <v/>
      </c>
      <c r="W2632" s="36">
        <f>ADDRESS(V2635,$F$7+1,,,"discounts")</f>
        <v/>
      </c>
      <c r="X2632" s="36">
        <f>ROUND(IF(ISNA(IF($F$7=0,0,INDIRECT(W2635))),0,IF($F$7=0,0,INDIRECT(W2635))),0)</f>
        <v/>
      </c>
    </row>
    <row r="2633">
      <c r="B2633" s="86" t="n"/>
      <c r="C2633" s="22" t="n">
        <v>45603</v>
      </c>
      <c r="D2633" s="22" t="inlineStr">
        <is>
          <t>Давыдов Михаил Алексеевич</t>
        </is>
      </c>
      <c r="E2633" s="22" t="inlineStr">
        <is>
          <t>Основы И Цзин массажа</t>
        </is>
      </c>
      <c r="F2633" s="105">
        <f>ROUNDUP(N2636-(N2636/100*X2636),0)</f>
        <v/>
      </c>
      <c r="H2633" s="22" t="inlineStr">
        <is>
          <t>Magic-Kniga</t>
        </is>
      </c>
      <c r="I2633" s="22" t="n">
        <v>2022</v>
      </c>
      <c r="J2633" s="75" t="inlineStr">
        <is>
          <t>9785604837375</t>
        </is>
      </c>
      <c r="K2633" s="75" t="inlineStr">
        <is>
          <t>Книги</t>
        </is>
      </c>
      <c r="L2633" s="22">
        <f>ROUND(100-(F2636/(M2636/100)),0)</f>
        <v/>
      </c>
      <c r="M2633" s="105" t="n">
        <v>842</v>
      </c>
      <c r="N2633" s="105" t="n">
        <v>733</v>
      </c>
      <c r="O2633" s="20" t="inlineStr">
        <is>
          <t>https://magic-kniga.ru/items/45603</t>
        </is>
      </c>
      <c r="P2633" s="22" t="n">
        <v>185</v>
      </c>
      <c r="Q2633" s="66" t="inlineStr">
        <is>
          <t>Больше 10</t>
        </is>
      </c>
      <c r="R2633" s="20" t="n">
        <v>1</v>
      </c>
      <c r="V2633" s="36">
        <f>MATCH(R2636,discounts!A:A)</f>
        <v/>
      </c>
      <c r="W2633" s="36">
        <f>ADDRESS(V2636,$F$7+1,,,"discounts")</f>
        <v/>
      </c>
      <c r="X2633" s="36">
        <f>ROUND(IF(ISNA(IF($F$7=0,0,INDIRECT(W2636))),0,IF($F$7=0,0,INDIRECT(W2636))),0)</f>
        <v/>
      </c>
    </row>
    <row r="2634">
      <c r="B2634" s="86" t="n"/>
      <c r="C2634" s="22" t="n">
        <v>45604</v>
      </c>
      <c r="D2634" s="22" t="inlineStr">
        <is>
          <t>Давыдов Михаил Алексеевич</t>
        </is>
      </c>
      <c r="E2634" s="22" t="inlineStr">
        <is>
          <t>Ань мо цинь фа. Массаж животных</t>
        </is>
      </c>
      <c r="F2634" s="105">
        <f>ROUNDUP(N2637-(N2637/100*X2637),0)</f>
        <v/>
      </c>
      <c r="H2634" s="22" t="inlineStr">
        <is>
          <t>Magic-Kniga</t>
        </is>
      </c>
      <c r="I2634" s="22" t="n">
        <v>2022</v>
      </c>
      <c r="J2634" s="75" t="inlineStr">
        <is>
          <t>9785604726167</t>
        </is>
      </c>
      <c r="K2634" s="75" t="inlineStr">
        <is>
          <t>Книги</t>
        </is>
      </c>
      <c r="L2634" s="22">
        <f>ROUND(100-(F2637/(M2637/100)),0)</f>
        <v/>
      </c>
      <c r="M2634" s="105" t="n">
        <v>825</v>
      </c>
      <c r="N2634" s="105" t="n">
        <v>718</v>
      </c>
      <c r="O2634" s="20" t="inlineStr">
        <is>
          <t>https://magic-kniga.ru/items/45604</t>
        </is>
      </c>
      <c r="P2634" s="22" t="n">
        <v>170</v>
      </c>
      <c r="Q2634" s="66" t="inlineStr">
        <is>
          <t>Больше 10</t>
        </is>
      </c>
      <c r="R2634" s="20" t="n">
        <v>1</v>
      </c>
      <c r="V2634" s="36">
        <f>MATCH(R2637,discounts!A:A)</f>
        <v/>
      </c>
      <c r="W2634" s="36">
        <f>ADDRESS(V2637,$F$7+1,,,"discounts")</f>
        <v/>
      </c>
      <c r="X2634" s="36">
        <f>ROUND(IF(ISNA(IF($F$7=0,0,INDIRECT(W2637))),0,IF($F$7=0,0,INDIRECT(W2637))),0)</f>
        <v/>
      </c>
    </row>
    <row r="2635" ht="15" customHeight="1">
      <c r="B2635" s="88" t="inlineStr">
        <is>
          <t>Экстрасенсорика</t>
        </is>
      </c>
    </row>
    <row r="2636">
      <c r="B2636" s="86" t="n"/>
      <c r="C2636" s="22" t="n">
        <v>53800</v>
      </c>
      <c r="D2636" s="22" t="inlineStr">
        <is>
          <t>Вильям Флетчер-Баррет</t>
        </is>
      </c>
      <c r="E2636" s="22" t="inlineStr">
        <is>
          <t>Загадочные явления человеческой психики</t>
        </is>
      </c>
      <c r="F2636" s="105">
        <f>ROUNDUP(N2639-(N2639/100*X2639),0)</f>
        <v/>
      </c>
      <c r="H2636" s="22" t="inlineStr">
        <is>
          <t>Magic-Kniga</t>
        </is>
      </c>
      <c r="I2636" s="22" t="n">
        <v>2023</v>
      </c>
      <c r="J2636" s="75" t="inlineStr">
        <is>
          <t>9785605059387</t>
        </is>
      </c>
      <c r="K2636" s="75" t="inlineStr">
        <is>
          <t>Книги</t>
        </is>
      </c>
      <c r="L2636" s="22">
        <f>ROUND(100-(F2639/(M2639/100)),0)</f>
        <v/>
      </c>
      <c r="M2636" s="105" t="n">
        <v>545</v>
      </c>
      <c r="N2636" s="105" t="n">
        <v>475</v>
      </c>
      <c r="O2636" s="20" t="inlineStr">
        <is>
          <t>https://magic-kniga.ru/items/53800</t>
        </is>
      </c>
      <c r="P2636" s="22" t="n">
        <v>128</v>
      </c>
      <c r="Q2636" s="66" t="inlineStr">
        <is>
          <t>Больше 10</t>
        </is>
      </c>
      <c r="R2636" s="20" t="n">
        <v>1</v>
      </c>
      <c r="V2636" s="36">
        <f>MATCH(R2639,discounts!A:A)</f>
        <v/>
      </c>
      <c r="W2636" s="36">
        <f>ADDRESS(V2639,$F$7+1,,,"discounts")</f>
        <v/>
      </c>
      <c r="X2636" s="36">
        <f>ROUND(IF(ISNA(IF($F$7=0,0,INDIRECT(W2639))),0,IF($F$7=0,0,INDIRECT(W2639))),0)</f>
        <v/>
      </c>
    </row>
    <row r="2637" ht="15" customHeight="1">
      <c r="B2637" s="88" t="inlineStr">
        <is>
          <t>Общение с ангелами</t>
        </is>
      </c>
    </row>
    <row r="2638">
      <c r="B2638" s="86" t="n"/>
      <c r="C2638" s="22" t="n">
        <v>41435</v>
      </c>
      <c r="D2638" s="22" t="inlineStr">
        <is>
          <t>Медведева Ирина</t>
        </is>
      </c>
      <c r="E2638" s="22" t="inlineStr">
        <is>
          <t>Гороскоп ангелов-хранителей</t>
        </is>
      </c>
      <c r="F2638" s="105">
        <f>ROUNDUP(N2641-(N2641/100*X2641),0)</f>
        <v/>
      </c>
      <c r="H2638" s="22" t="inlineStr">
        <is>
          <t>Амрита-русь</t>
        </is>
      </c>
      <c r="I2638" s="22" t="n">
        <v>2020</v>
      </c>
      <c r="J2638" s="75" t="inlineStr">
        <is>
          <t>9785413022306</t>
        </is>
      </c>
      <c r="K2638" s="75" t="inlineStr">
        <is>
          <t>Книги</t>
        </is>
      </c>
      <c r="L2638" s="22">
        <f>ROUND(100-(F2641/(M2641/100)),0)</f>
        <v/>
      </c>
      <c r="M2638" s="105" t="n">
        <v>1299</v>
      </c>
      <c r="N2638" s="105" t="n">
        <v>1131</v>
      </c>
      <c r="O2638" s="20" t="inlineStr">
        <is>
          <t>https://magic-kniga.ru/items/41435</t>
        </is>
      </c>
      <c r="Q2638" s="66" t="inlineStr">
        <is>
          <t>Мало</t>
        </is>
      </c>
      <c r="R2638" s="20" t="n">
        <v>5</v>
      </c>
      <c r="V2638" s="36">
        <f>MATCH(R2641,discounts!A:A)</f>
        <v/>
      </c>
      <c r="W2638" s="36">
        <f>ADDRESS(V2641,$F$7+1,,,"discounts")</f>
        <v/>
      </c>
      <c r="X2638" s="36">
        <f>ROUND(IF(ISNA(IF($F$7=0,0,INDIRECT(W2641))),0,IF($F$7=0,0,INDIRECT(W2641))),0)</f>
        <v/>
      </c>
    </row>
    <row r="2639" ht="15" customHeight="1">
      <c r="B2639" s="88" t="inlineStr">
        <is>
          <t>Новые эзотерические учения</t>
        </is>
      </c>
    </row>
    <row r="2640">
      <c r="B2640" s="86" t="n"/>
      <c r="C2640" s="22" t="n">
        <v>43560</v>
      </c>
      <c r="D2640" s="22" t="inlineStr">
        <is>
          <t>Дятлов Николай</t>
        </is>
      </c>
      <c r="E2640" s="22" t="inlineStr">
        <is>
          <t>Любовь к себе</t>
        </is>
      </c>
      <c r="F2640" s="105">
        <f>ROUNDUP(N2643-(N2643/100*X2643),0)</f>
        <v/>
      </c>
      <c r="H2640" s="22" t="inlineStr">
        <is>
          <t>Екатеринбург</t>
        </is>
      </c>
      <c r="I2640" s="22" t="n">
        <v>2000</v>
      </c>
      <c r="J2640" s="75" t="inlineStr">
        <is>
          <t>9785885070188</t>
        </is>
      </c>
      <c r="K2640" s="75" t="inlineStr">
        <is>
          <t>Книги</t>
        </is>
      </c>
      <c r="L2640" s="22">
        <f>ROUND(100-(F2643/(M2643/100)),0)</f>
        <v/>
      </c>
      <c r="M2640" s="105" t="n">
        <v>800</v>
      </c>
      <c r="N2640" s="105" t="n">
        <v>696</v>
      </c>
      <c r="O2640" s="20" t="inlineStr">
        <is>
          <t>https://magic-kniga.ru/items/43560</t>
        </is>
      </c>
      <c r="Q2640" s="66" t="inlineStr">
        <is>
          <t>Мало</t>
        </is>
      </c>
      <c r="R2640" s="20" t="n">
        <v>4</v>
      </c>
      <c r="V2640" s="36">
        <f>MATCH(R2643,discounts!A:A)</f>
        <v/>
      </c>
      <c r="W2640" s="36">
        <f>ADDRESS(V2643,$F$7+1,,,"discounts")</f>
        <v/>
      </c>
      <c r="X2640" s="36">
        <f>ROUND(_xlfn.SINGLE(IF(ISNA(_xlfn.SINGLE(IF($F$7=0,0,INDIRECT(W2643)))),0,IF($F$7=0,0,INDIRECT(W2643)))),0)</f>
        <v/>
      </c>
    </row>
    <row r="2641">
      <c r="B2641" s="86" t="n"/>
      <c r="C2641" s="22" t="n">
        <v>44095</v>
      </c>
      <c r="D2641" s="22" t="inlineStr">
        <is>
          <t>Морок Александр</t>
        </is>
      </c>
      <c r="E2641" s="22" t="inlineStr">
        <is>
          <t>Знахарская сексуальная помощь</t>
        </is>
      </c>
      <c r="F2641" s="105">
        <f>ROUNDUP(N2644-(N2644/100*X2644),0)</f>
        <v/>
      </c>
      <c r="H2641" s="22" t="inlineStr">
        <is>
          <t>Т8 RUGRAM</t>
        </is>
      </c>
      <c r="I2641" s="22" t="n">
        <v>2020</v>
      </c>
      <c r="J2641" s="75" t="inlineStr">
        <is>
          <t>9785517033604</t>
        </is>
      </c>
      <c r="K2641" s="75" t="inlineStr">
        <is>
          <t>Книги</t>
        </is>
      </c>
      <c r="L2641" s="22">
        <f>ROUND(100-(F2644/(M2644/100)),0)</f>
        <v/>
      </c>
      <c r="M2641" s="105" t="n">
        <v>1530</v>
      </c>
      <c r="N2641" s="105" t="n">
        <v>1332</v>
      </c>
      <c r="O2641" s="20" t="inlineStr">
        <is>
          <t>https://magic-kniga.ru/items/44095</t>
        </is>
      </c>
      <c r="Q2641" s="66" t="inlineStr">
        <is>
          <t>Мало</t>
        </is>
      </c>
      <c r="R2641" s="20" t="n">
        <v>5</v>
      </c>
      <c r="V2641" s="36">
        <f>MATCH(R2644,discounts!A:A)</f>
        <v/>
      </c>
      <c r="W2641" s="36">
        <f>ADDRESS(V2644,$F$7+1,,,"discounts")</f>
        <v/>
      </c>
      <c r="X2641" s="36">
        <f>ROUND(_xlfn.SINGLE(IF(ISNA(_xlfn.SINGLE(IF($F$7=0,0,INDIRECT(W2644)))),0,IF($F$7=0,0,INDIRECT(W2644)))),0)</f>
        <v/>
      </c>
    </row>
    <row r="2642">
      <c r="B2642" s="86" t="n"/>
      <c r="C2642" s="22" t="n">
        <v>45594</v>
      </c>
      <c r="D2642" s="22" t="inlineStr">
        <is>
          <t>Ник Фаррелл</t>
        </is>
      </c>
      <c r="E2642" s="22" t="inlineStr">
        <is>
          <t>Звезда и камень. Современное руководство по геомантии</t>
        </is>
      </c>
      <c r="F2642" s="105">
        <f>ROUNDUP(N2645-(N2645/100*X2645),0)</f>
        <v/>
      </c>
      <c r="H2642" s="22" t="inlineStr">
        <is>
          <t>Велигор</t>
        </is>
      </c>
      <c r="I2642" s="22" t="n">
        <v>2021</v>
      </c>
      <c r="J2642" s="75" t="inlineStr">
        <is>
          <t>9785888759998</t>
        </is>
      </c>
      <c r="K2642" s="75" t="inlineStr">
        <is>
          <t>Книги</t>
        </is>
      </c>
      <c r="L2642" s="22">
        <f>ROUND(100-(F2645/(M2645/100)),0)</f>
        <v/>
      </c>
      <c r="M2642" s="105" t="n">
        <v>1274</v>
      </c>
      <c r="N2642" s="105" t="n">
        <v>1109</v>
      </c>
      <c r="O2642" s="20" t="inlineStr">
        <is>
          <t>https://magic-kniga.ru/items/45594</t>
        </is>
      </c>
      <c r="Q2642" s="66" t="inlineStr">
        <is>
          <t>Мало</t>
        </is>
      </c>
      <c r="R2642" s="20" t="n">
        <v>8</v>
      </c>
      <c r="S2642" s="22" t="n">
        <v>16</v>
      </c>
      <c r="V2642" s="36">
        <f>MATCH(R2645,discounts!A:A)</f>
        <v/>
      </c>
      <c r="W2642" s="36">
        <f>ADDRESS(V2645,$F$7+1,,,"discounts")</f>
        <v/>
      </c>
      <c r="X2642" s="36">
        <f>ROUND(_xlfn.SINGLE(IF(ISNA(_xlfn.SINGLE(IF($F$7=0,0,INDIRECT(W2645)))),0,IF($F$7=0,0,INDIRECT(W2645)))),0)</f>
        <v/>
      </c>
    </row>
    <row r="2643">
      <c r="B2643" s="86" t="n"/>
      <c r="C2643" s="22" t="n">
        <v>45668</v>
      </c>
      <c r="D2643" s="22" t="inlineStr">
        <is>
          <t>Бланк София</t>
        </is>
      </c>
      <c r="E2643" s="22" t="inlineStr">
        <is>
          <t>Аурология и кирлианография как основа познания невидимых миров. Новые знания - в жизнь!</t>
        </is>
      </c>
      <c r="F2643" s="105">
        <f>ROUNDUP(N2646-(N2646/100*X2646),0)</f>
        <v/>
      </c>
      <c r="H2643" s="22" t="inlineStr">
        <is>
          <t>Амрита-русь</t>
        </is>
      </c>
      <c r="I2643" s="22" t="n">
        <v>2021</v>
      </c>
      <c r="J2643" s="75" t="inlineStr">
        <is>
          <t>9785413022986</t>
        </is>
      </c>
      <c r="K2643" s="75" t="inlineStr">
        <is>
          <t>Книги</t>
        </is>
      </c>
      <c r="L2643" s="22">
        <f>ROUND(100-(F2646/(M2646/100)),0)</f>
        <v/>
      </c>
      <c r="M2643" s="105" t="n">
        <v>2052</v>
      </c>
      <c r="N2643" s="105" t="n">
        <v>1786</v>
      </c>
      <c r="O2643" s="20" t="inlineStr">
        <is>
          <t>https://magic-kniga.ru/items/45668</t>
        </is>
      </c>
      <c r="Q2643" s="66" t="inlineStr">
        <is>
          <t>Мало</t>
        </is>
      </c>
      <c r="R2643" s="20" t="n">
        <v>5</v>
      </c>
      <c r="S2643" s="22" t="n">
        <v>16</v>
      </c>
      <c r="V2643" s="36">
        <f>MATCH(R2646,discounts!A:A)</f>
        <v/>
      </c>
      <c r="W2643" s="36">
        <f>ADDRESS(V2646,$F$7+1,,,"discounts")</f>
        <v/>
      </c>
      <c r="X2643" s="36">
        <f>ROUND(_xlfn.SINGLE(IF(ISNA(_xlfn.SINGLE(IF($F$7=0,0,INDIRECT(W2646)))),0,IF($F$7=0,0,INDIRECT(W2646)))),0)</f>
        <v/>
      </c>
    </row>
    <row r="2644" ht="15" customHeight="1">
      <c r="B2644" s="88" t="inlineStr">
        <is>
          <t>Эзотерическая философия</t>
        </is>
      </c>
    </row>
    <row r="2645">
      <c r="B2645" s="86" t="n"/>
      <c r="C2645" s="22" t="n">
        <v>45382</v>
      </c>
      <c r="D2645" s="22" t="inlineStr">
        <is>
          <t>Власкин А.В.</t>
        </is>
      </c>
      <c r="E2645" s="22" t="inlineStr">
        <is>
          <t>Японские призраки. Юрей и другие</t>
        </is>
      </c>
      <c r="F2645" s="105">
        <f>ROUNDUP(N2648-(N2648/100*X2648),0)</f>
        <v/>
      </c>
      <c r="H2645" s="22" t="inlineStr">
        <is>
          <t>Вече</t>
        </is>
      </c>
      <c r="I2645" s="22" t="n">
        <v>2021</v>
      </c>
      <c r="J2645" s="75" t="inlineStr">
        <is>
          <t>9785448424960</t>
        </is>
      </c>
      <c r="K2645" s="75" t="inlineStr">
        <is>
          <t>Книги</t>
        </is>
      </c>
      <c r="L2645" s="22">
        <f>ROUND(100-(F2648/(M2648/100)),0)</f>
        <v/>
      </c>
      <c r="M2645" s="105" t="n">
        <v>450</v>
      </c>
      <c r="N2645" s="105" t="n">
        <v>392</v>
      </c>
      <c r="O2645" s="20" t="inlineStr">
        <is>
          <t>https://magic-kniga.ru/items/45382</t>
        </is>
      </c>
      <c r="Q2645" s="66" t="inlineStr">
        <is>
          <t>Мало</t>
        </is>
      </c>
      <c r="R2645" s="20" t="n">
        <v>5</v>
      </c>
      <c r="S2645" s="22" t="n">
        <v>18</v>
      </c>
      <c r="V2645" s="36">
        <f>MATCH(R2648,discounts!A:A)</f>
        <v/>
      </c>
      <c r="W2645" s="36">
        <f>ADDRESS(V2648,$F$7+1,,,"discounts")</f>
        <v/>
      </c>
      <c r="X2645" s="36">
        <f>ROUND(IF(ISNA(IF($F$7=0,0,INDIRECT(W2648))),0,IF($F$7=0,0,INDIRECT(W2648))),0)</f>
        <v/>
      </c>
    </row>
    <row r="2646">
      <c r="B2646" s="86" t="n"/>
      <c r="C2646" s="22" t="n">
        <v>45474</v>
      </c>
      <c r="D2646" s="22" t="inlineStr">
        <is>
          <t>Якимова Нина Николаевна</t>
        </is>
      </c>
      <c r="E2646" s="22" t="inlineStr">
        <is>
          <t>Об Общих принципах. Единство мира</t>
        </is>
      </c>
      <c r="F2646" s="105">
        <f>ROUNDUP(N2649-(N2649/100*X2649),0)</f>
        <v/>
      </c>
      <c r="H2646" s="22" t="inlineStr">
        <is>
          <t>Дельфис</t>
        </is>
      </c>
      <c r="I2646" s="22" t="n">
        <v>2021</v>
      </c>
      <c r="J2646" s="75" t="inlineStr">
        <is>
          <t>9785933661238</t>
        </is>
      </c>
      <c r="K2646" s="75" t="inlineStr">
        <is>
          <t>Книги</t>
        </is>
      </c>
      <c r="L2646" s="22">
        <f>ROUND(100-(F2649/(M2649/100)),0)</f>
        <v/>
      </c>
      <c r="M2646" s="105" t="n">
        <v>5369</v>
      </c>
      <c r="N2646" s="105" t="n">
        <v>4672</v>
      </c>
      <c r="O2646" s="20" t="inlineStr">
        <is>
          <t>https://magic-kniga.ru/items/45474</t>
        </is>
      </c>
      <c r="Q2646" s="66" t="inlineStr">
        <is>
          <t>Мало</t>
        </is>
      </c>
      <c r="R2646" s="20" t="n">
        <v>6</v>
      </c>
      <c r="S2646" s="22" t="n">
        <v>16</v>
      </c>
      <c r="V2646" s="36">
        <f>MATCH(R2649,discounts!A:A)</f>
        <v/>
      </c>
      <c r="W2646" s="36">
        <f>ADDRESS(V2649,$F$7+1,,,"discounts")</f>
        <v/>
      </c>
      <c r="X2646" s="36">
        <f>ROUND(IF(ISNA(IF($F$7=0,0,INDIRECT(W2649))),0,IF($F$7=0,0,INDIRECT(W2649))),0)</f>
        <v/>
      </c>
    </row>
    <row r="2647">
      <c r="B2647" s="86" t="n"/>
      <c r="C2647" s="22" t="n">
        <v>45637</v>
      </c>
      <c r="D2647" s="22" t="inlineStr">
        <is>
          <t>Крэнстон Сильвия</t>
        </is>
      </c>
      <c r="E2647" s="22" t="inlineStr">
        <is>
          <t>История удивительной жизни</t>
        </is>
      </c>
      <c r="F2647" s="105">
        <f>ROUNDUP(N2650-(N2650/100*X2650),0)</f>
        <v/>
      </c>
      <c r="H2647" s="22" t="inlineStr">
        <is>
          <t>Эксмо пресс</t>
        </is>
      </c>
      <c r="I2647" s="22" t="n">
        <v>2021</v>
      </c>
      <c r="J2647" s="75" t="inlineStr">
        <is>
          <t>9785041169473</t>
        </is>
      </c>
      <c r="K2647" s="75" t="inlineStr">
        <is>
          <t>Книги</t>
        </is>
      </c>
      <c r="L2647" s="22">
        <f>ROUND(100-(F2650/(M2650/100)),0)</f>
        <v/>
      </c>
      <c r="M2647" s="105" t="n">
        <v>999</v>
      </c>
      <c r="N2647" s="105" t="n">
        <v>870</v>
      </c>
      <c r="O2647" s="20" t="inlineStr">
        <is>
          <t>https://magic-kniga.ru/items/45637</t>
        </is>
      </c>
      <c r="Q2647" s="66" t="inlineStr">
        <is>
          <t>Мало</t>
        </is>
      </c>
      <c r="R2647" s="20" t="n">
        <v>8</v>
      </c>
      <c r="S2647" s="22" t="n">
        <v>16</v>
      </c>
      <c r="V2647" s="36">
        <f>MATCH(R2650,discounts!A:A)</f>
        <v/>
      </c>
      <c r="W2647" s="36">
        <f>ADDRESS(V2650,$F$7+1,,,"discounts")</f>
        <v/>
      </c>
      <c r="X2647" s="36">
        <f>ROUND(IF(ISNA(IF($F$7=0,0,INDIRECT(W2650))),0,IF($F$7=0,0,INDIRECT(W2650))),0)</f>
        <v/>
      </c>
    </row>
    <row r="2648">
      <c r="B2648" s="86" t="n"/>
      <c r="C2648" s="22" t="n">
        <v>45669</v>
      </c>
      <c r="D2648" s="22" t="inlineStr">
        <is>
          <t>Кобышева Н.</t>
        </is>
      </c>
      <c r="E2648" s="22" t="inlineStr">
        <is>
          <t>Веди меня от тьмы к свету</t>
        </is>
      </c>
      <c r="F2648" s="105">
        <f>ROUNDUP(N2651-(N2651/100*X2651),0)</f>
        <v/>
      </c>
      <c r="H2648" s="22" t="inlineStr">
        <is>
          <t>Амрита-русь</t>
        </is>
      </c>
      <c r="I2648" s="22" t="n">
        <v>2021</v>
      </c>
      <c r="J2648" s="75" t="inlineStr">
        <is>
          <t>9785413024201</t>
        </is>
      </c>
      <c r="K2648" s="75" t="inlineStr">
        <is>
          <t>Книги</t>
        </is>
      </c>
      <c r="L2648" s="22">
        <f>ROUND(100-(F2651/(M2651/100)),0)</f>
        <v/>
      </c>
      <c r="M2648" s="105" t="n">
        <v>2052</v>
      </c>
      <c r="N2648" s="105" t="n">
        <v>1786</v>
      </c>
      <c r="O2648" s="20" t="inlineStr">
        <is>
          <t>https://magic-kniga.ru/items/45669</t>
        </is>
      </c>
      <c r="Q2648" s="66" t="inlineStr">
        <is>
          <t>Мало</t>
        </is>
      </c>
      <c r="R2648" s="20" t="n">
        <v>5</v>
      </c>
      <c r="S2648" s="22" t="n">
        <v>16</v>
      </c>
      <c r="V2648" s="36">
        <f>MATCH(R2651,discounts!A:A)</f>
        <v/>
      </c>
      <c r="W2648" s="36">
        <f>ADDRESS(V2651,$F$7+1,,,"discounts")</f>
        <v/>
      </c>
      <c r="X2648" s="36">
        <f>ROUND(IF(ISNA(IF($F$7=0,0,INDIRECT(W2651))),0,IF($F$7=0,0,INDIRECT(W2651))),0)</f>
        <v/>
      </c>
    </row>
    <row r="2649">
      <c r="B2649" s="86" t="n"/>
      <c r="C2649" s="22" t="n">
        <v>46235</v>
      </c>
      <c r="D2649" s="22" t="inlineStr">
        <is>
          <t>Рерих Елена Ивановна</t>
        </is>
      </c>
      <c r="E2649" s="22" t="inlineStr">
        <is>
          <t>Листы дневника. 3-й том.1925-1927 г</t>
        </is>
      </c>
      <c r="F2649" s="105">
        <f>ROUNDUP(N2652-(N2652/100*X2652),0)</f>
        <v/>
      </c>
      <c r="H2649" s="22" t="inlineStr">
        <is>
          <t>Дельфис</t>
        </is>
      </c>
      <c r="I2649" s="22" t="n">
        <v>2012</v>
      </c>
      <c r="J2649" s="75" t="inlineStr">
        <is>
          <t>9785904191047</t>
        </is>
      </c>
      <c r="K2649" s="75" t="inlineStr">
        <is>
          <t>Книги</t>
        </is>
      </c>
      <c r="L2649" s="22">
        <f>ROUND(100-(F2652/(M2652/100)),0)</f>
        <v/>
      </c>
      <c r="M2649" s="105" t="n">
        <v>3174</v>
      </c>
      <c r="N2649" s="105" t="n">
        <v>2762</v>
      </c>
      <c r="O2649" s="20" t="inlineStr">
        <is>
          <t>https://magic-kniga.ru/items/46235</t>
        </is>
      </c>
      <c r="Q2649" s="66" t="inlineStr">
        <is>
          <t>Мало</t>
        </is>
      </c>
      <c r="R2649" s="20" t="n">
        <v>5</v>
      </c>
      <c r="S2649" s="22" t="n">
        <v>16</v>
      </c>
      <c r="V2649" s="36">
        <f>MATCH(R2652,discounts!A:A)</f>
        <v/>
      </c>
      <c r="W2649" s="36">
        <f>ADDRESS(V2652,$F$7+1,,,"discounts")</f>
        <v/>
      </c>
      <c r="X2649" s="36">
        <f>ROUND(IF(ISNA(IF($F$7=0,0,INDIRECT(W2652))),0,IF($F$7=0,0,INDIRECT(W2652))),0)</f>
        <v/>
      </c>
    </row>
    <row r="2650">
      <c r="B2650" s="86" t="n"/>
      <c r="C2650" s="22" t="n">
        <v>40512</v>
      </c>
      <c r="D2650" s="22" t="inlineStr">
        <is>
          <t>Хардинг Дуглас</t>
        </is>
      </c>
      <c r="E2650" s="22" t="inlineStr">
        <is>
          <t>Быть и не быть: вот в чем ответ</t>
        </is>
      </c>
      <c r="F2650" s="105">
        <f>ROUNDUP(N2653-(N2653/100*X2653),0)</f>
        <v/>
      </c>
      <c r="H2650" s="22" t="inlineStr">
        <is>
          <t>Ганга</t>
        </is>
      </c>
      <c r="I2650" s="22" t="n">
        <v>2019</v>
      </c>
      <c r="J2650" s="75" t="inlineStr">
        <is>
          <t>9785907059870</t>
        </is>
      </c>
      <c r="K2650" s="75" t="inlineStr">
        <is>
          <t>Книги</t>
        </is>
      </c>
      <c r="L2650" s="22">
        <f>ROUND(100-(F2653/(M2653/100)),0)</f>
        <v/>
      </c>
      <c r="M2650" s="105" t="n">
        <v>612</v>
      </c>
      <c r="N2650" s="105" t="n">
        <v>533</v>
      </c>
      <c r="O2650" s="20" t="inlineStr">
        <is>
          <t>https://magic-kniga.ru/items/40512</t>
        </is>
      </c>
      <c r="Q2650" s="66" t="inlineStr">
        <is>
          <t>Мало</t>
        </is>
      </c>
      <c r="R2650" s="20" t="n">
        <v>5</v>
      </c>
      <c r="V2650" s="36">
        <f>MATCH(R2653,discounts!A:A)</f>
        <v/>
      </c>
      <c r="W2650" s="36">
        <f>ADDRESS(V2653,$F$7+1,,,"discounts")</f>
        <v/>
      </c>
      <c r="X2650" s="36">
        <f>ROUND(IF(ISNA(IF($F$7=0,0,INDIRECT(W2653))),0,IF($F$7=0,0,INDIRECT(W2653))),0)</f>
        <v/>
      </c>
    </row>
    <row r="2651">
      <c r="B2651" s="86" t="n"/>
      <c r="C2651" s="22" t="n">
        <v>40751</v>
      </c>
      <c r="D2651" s="22" t="inlineStr">
        <is>
          <t>Штайнер Рудольф</t>
        </is>
      </c>
      <c r="E2651" s="22" t="inlineStr">
        <is>
          <t>История человечества и мировоззрения культурных народов</t>
        </is>
      </c>
      <c r="F2651" s="105">
        <f>ROUNDUP(N2654-(N2654/100*X2654),0)</f>
        <v/>
      </c>
      <c r="H2651" s="22" t="inlineStr">
        <is>
          <t>Энигма</t>
        </is>
      </c>
      <c r="I2651" s="22" t="n">
        <v>2020</v>
      </c>
      <c r="J2651" s="75" t="inlineStr">
        <is>
          <t>9785946982627</t>
        </is>
      </c>
      <c r="K2651" s="75" t="inlineStr">
        <is>
          <t>Книги</t>
        </is>
      </c>
      <c r="L2651" s="22">
        <f>ROUND(100-(F2654/(M2654/100)),0)</f>
        <v/>
      </c>
      <c r="M2651" s="105" t="n">
        <v>512</v>
      </c>
      <c r="N2651" s="105" t="n">
        <v>446</v>
      </c>
      <c r="O2651" s="20" t="inlineStr">
        <is>
          <t>https://magic-kniga.ru/items/40751</t>
        </is>
      </c>
      <c r="Q2651" s="66" t="inlineStr">
        <is>
          <t>Мало</t>
        </is>
      </c>
      <c r="R2651" s="20" t="n">
        <v>5</v>
      </c>
      <c r="V2651" s="36">
        <f>MATCH(R2654,discounts!A:A)</f>
        <v/>
      </c>
      <c r="W2651" s="36">
        <f>ADDRESS(V2654,$F$7+1,,,"discounts")</f>
        <v/>
      </c>
      <c r="X2651" s="36">
        <f>ROUND(IF(ISNA(IF($F$7=0,0,INDIRECT(W2654))),0,IF($F$7=0,0,INDIRECT(W2654))),0)</f>
        <v/>
      </c>
    </row>
    <row r="2652">
      <c r="B2652" s="86" t="n"/>
      <c r="C2652" s="22" t="n">
        <v>40983</v>
      </c>
      <c r="D2652" s="22" t="inlineStr">
        <is>
          <t>Лао Цзы</t>
        </is>
      </c>
      <c r="E2652" s="22" t="inlineStr">
        <is>
          <t>Дао дэ цзин. Книга пути и достоинства</t>
        </is>
      </c>
      <c r="F2652" s="105">
        <f>ROUNDUP(N2655-(N2655/100*X2655),0)</f>
        <v/>
      </c>
      <c r="H2652" s="22" t="inlineStr">
        <is>
          <t>Центрполиграф</t>
        </is>
      </c>
      <c r="I2652" s="22" t="n">
        <v>2020</v>
      </c>
      <c r="J2652" s="75" t="inlineStr">
        <is>
          <t>9785227091314</t>
        </is>
      </c>
      <c r="K2652" s="75" t="inlineStr">
        <is>
          <t>Книги</t>
        </is>
      </c>
      <c r="L2652" s="22">
        <f>ROUND(100-(F2655/(M2655/100)),0)</f>
        <v/>
      </c>
      <c r="M2652" s="105" t="n">
        <v>1070</v>
      </c>
      <c r="N2652" s="105" t="n">
        <v>931</v>
      </c>
      <c r="O2652" s="20" t="inlineStr">
        <is>
          <t>https://magic-kniga.ru/items/40983</t>
        </is>
      </c>
      <c r="Q2652" s="66" t="inlineStr">
        <is>
          <t>Мало</t>
        </is>
      </c>
      <c r="R2652" s="20" t="n">
        <v>5</v>
      </c>
      <c r="V2652" s="36">
        <f>MATCH(R2655,discounts!A:A)</f>
        <v/>
      </c>
      <c r="W2652" s="36">
        <f>ADDRESS(V2655,$F$7+1,,,"discounts")</f>
        <v/>
      </c>
      <c r="X2652" s="36">
        <f>ROUND(IF(ISNA(IF($F$7=0,0,INDIRECT(W2655))),0,IF($F$7=0,0,INDIRECT(W2655))),0)</f>
        <v/>
      </c>
    </row>
    <row r="2653">
      <c r="B2653" s="86" t="n"/>
      <c r="C2653" s="22" t="n">
        <v>41309</v>
      </c>
      <c r="D2653" s="22" t="inlineStr">
        <is>
          <t>Первозванная Янина</t>
        </is>
      </c>
      <c r="E2653" s="22" t="inlineStr">
        <is>
          <t>Быть ведьмой: Колесо Года</t>
        </is>
      </c>
      <c r="F2653" s="105">
        <f>ROUNDUP(N2656-(N2656/100*X2656),0)</f>
        <v/>
      </c>
      <c r="H2653" s="22" t="inlineStr">
        <is>
          <t>Весь</t>
        </is>
      </c>
      <c r="I2653" s="22" t="n">
        <v>2020</v>
      </c>
      <c r="J2653" s="75" t="inlineStr">
        <is>
          <t>9785957336358</t>
        </is>
      </c>
      <c r="K2653" s="75" t="inlineStr">
        <is>
          <t>Книги</t>
        </is>
      </c>
      <c r="L2653" s="22">
        <f>ROUND(100-(F2656/(M2656/100)),0)</f>
        <v/>
      </c>
      <c r="M2653" s="105" t="n">
        <v>1057</v>
      </c>
      <c r="N2653" s="105" t="n">
        <v>920</v>
      </c>
      <c r="O2653" s="20" t="inlineStr">
        <is>
          <t>https://magic-kniga.ru/items/41309</t>
        </is>
      </c>
      <c r="Q2653" s="66" t="inlineStr">
        <is>
          <t>Мало</t>
        </is>
      </c>
      <c r="R2653" s="20" t="n">
        <v>3</v>
      </c>
      <c r="S2653" s="22" t="n">
        <v>16</v>
      </c>
      <c r="V2653" s="36">
        <f>MATCH(R2656,discounts!A:A)</f>
        <v/>
      </c>
      <c r="W2653" s="36">
        <f>ADDRESS(V2656,$F$7+1,,,"discounts")</f>
        <v/>
      </c>
      <c r="X2653" s="36">
        <f>ROUND(IF(ISNA(IF($F$7=0,0,INDIRECT(W2656))),0,IF($F$7=0,0,INDIRECT(W2656))),0)</f>
        <v/>
      </c>
    </row>
    <row r="2654">
      <c r="B2654" s="86" t="n"/>
      <c r="C2654" s="22" t="n">
        <v>41559</v>
      </c>
      <c r="D2654" s="22" t="inlineStr">
        <is>
          <t>Алекс Зонне</t>
        </is>
      </c>
      <c r="E2654" s="22" t="inlineStr">
        <is>
          <t>Теория Волшебства. Том Первый. Начало бесконечности</t>
        </is>
      </c>
      <c r="F2654" s="105">
        <f>ROUNDUP(N2657-(N2657/100*X2657),0)</f>
        <v/>
      </c>
      <c r="H2654" s="22" t="inlineStr">
        <is>
          <t>Амрита-русь</t>
        </is>
      </c>
      <c r="I2654" s="22" t="n">
        <v>2020</v>
      </c>
      <c r="J2654" s="75" t="inlineStr">
        <is>
          <t>9785413022566</t>
        </is>
      </c>
      <c r="K2654" s="75" t="inlineStr">
        <is>
          <t>Книги</t>
        </is>
      </c>
      <c r="L2654" s="22">
        <f>ROUND(100-(F2657/(M2657/100)),0)</f>
        <v/>
      </c>
      <c r="M2654" s="105" t="n">
        <v>998</v>
      </c>
      <c r="N2654" s="105" t="n">
        <v>869</v>
      </c>
      <c r="O2654" s="20" t="inlineStr">
        <is>
          <t>https://magic-kniga.ru/items/41559</t>
        </is>
      </c>
      <c r="Q2654" s="66" t="inlineStr">
        <is>
          <t>Мало</t>
        </is>
      </c>
      <c r="R2654" s="20" t="n">
        <v>5</v>
      </c>
      <c r="V2654" s="36">
        <f>MATCH(R2657,discounts!A:A)</f>
        <v/>
      </c>
      <c r="W2654" s="36">
        <f>ADDRESS(V2657,$F$7+1,,,"discounts")</f>
        <v/>
      </c>
      <c r="X2654" s="36">
        <f>ROUND(IF(ISNA(IF($F$7=0,0,INDIRECT(W2657))),0,IF($F$7=0,0,INDIRECT(W2657))),0)</f>
        <v/>
      </c>
    </row>
    <row r="2655">
      <c r="B2655" s="86" t="n"/>
      <c r="C2655" s="22" t="n">
        <v>50777</v>
      </c>
      <c r="D2655" s="22" t="inlineStr">
        <is>
          <t>Василенко Лариса</t>
        </is>
      </c>
      <c r="E2655" s="22" t="inlineStr">
        <is>
          <t>Законы жизни. Таро как динамическая карта эволюции души и личности</t>
        </is>
      </c>
      <c r="F2655" s="105">
        <f>ROUNDUP(N2658-(N2658/100*X2658),0)</f>
        <v/>
      </c>
      <c r="H2655" s="22" t="inlineStr">
        <is>
          <t>Magic-Kniga</t>
        </is>
      </c>
      <c r="I2655" s="22" t="n">
        <v>2023</v>
      </c>
      <c r="J2655" s="75" t="inlineStr">
        <is>
          <t>9785604930755</t>
        </is>
      </c>
      <c r="K2655" s="75" t="inlineStr">
        <is>
          <t>Книги</t>
        </is>
      </c>
      <c r="L2655" s="22">
        <f>ROUND(100-(F2658/(M2658/100)),0)</f>
        <v/>
      </c>
      <c r="M2655" s="105" t="n">
        <v>472</v>
      </c>
      <c r="N2655" s="105" t="n">
        <v>411</v>
      </c>
      <c r="O2655" s="20" t="inlineStr">
        <is>
          <t>https://magic-kniga.ru/items/50777</t>
        </is>
      </c>
      <c r="P2655" s="22" t="n">
        <v>133</v>
      </c>
      <c r="Q2655" s="66" t="inlineStr">
        <is>
          <t>Больше 50</t>
        </is>
      </c>
      <c r="R2655" s="20" t="n">
        <v>1</v>
      </c>
      <c r="S2655" s="22" t="n">
        <v>16</v>
      </c>
      <c r="V2655" s="36">
        <f>MATCH(R2658,discounts!A:A)</f>
        <v/>
      </c>
      <c r="W2655" s="36">
        <f>ADDRESS(V2658,$F$7+1,,,"discounts")</f>
        <v/>
      </c>
      <c r="X2655" s="36">
        <f>ROUND(IF(ISNA(IF($F$7=0,0,INDIRECT(W2658))),0,IF($F$7=0,0,INDIRECT(W2658))),0)</f>
        <v/>
      </c>
    </row>
    <row r="2656">
      <c r="B2656" s="86" t="n"/>
      <c r="C2656" s="22" t="n">
        <v>53777</v>
      </c>
      <c r="D2656" s="22" t="inlineStr">
        <is>
          <t>Йог Рамачарака</t>
        </is>
      </c>
      <c r="E2656" s="22" t="inlineStr">
        <is>
          <t>Философия, религия и эзотерические учения Индии</t>
        </is>
      </c>
      <c r="F2656" s="105">
        <f>ROUNDUP(N2659-(N2659/100*X2659),0)</f>
        <v/>
      </c>
      <c r="H2656" s="22" t="inlineStr">
        <is>
          <t>Magic-Kniga</t>
        </is>
      </c>
      <c r="I2656" s="22" t="n">
        <v>2023</v>
      </c>
      <c r="J2656" s="75" t="inlineStr">
        <is>
          <t>9785605059288</t>
        </is>
      </c>
      <c r="K2656" s="75" t="inlineStr">
        <is>
          <t>Книги</t>
        </is>
      </c>
      <c r="L2656" s="22">
        <f>ROUND(100-(F2659/(M2659/100)),0)</f>
        <v/>
      </c>
      <c r="M2656" s="105" t="n">
        <v>650</v>
      </c>
      <c r="N2656" s="105" t="n">
        <v>566</v>
      </c>
      <c r="O2656" s="20" t="inlineStr">
        <is>
          <t>https://magic-kniga.ru/items/53777</t>
        </is>
      </c>
      <c r="P2656" s="22" t="n">
        <v>215</v>
      </c>
      <c r="Q2656" s="66" t="inlineStr">
        <is>
          <t>Больше 10</t>
        </is>
      </c>
      <c r="R2656" s="20" t="n">
        <v>1</v>
      </c>
      <c r="S2656" s="22" t="n">
        <v>16</v>
      </c>
      <c r="V2656" s="36">
        <f>MATCH(R2659,discounts!A:A)</f>
        <v/>
      </c>
      <c r="W2656" s="36">
        <f>ADDRESS(V2659,$F$7+1,,,"discounts")</f>
        <v/>
      </c>
      <c r="X2656" s="36">
        <f>ROUND(IF(ISNA(IF($F$7=0,0,INDIRECT(W2659))),0,IF($F$7=0,0,INDIRECT(W2659))),0)</f>
        <v/>
      </c>
    </row>
    <row r="2657">
      <c r="B2657" s="86" t="n"/>
      <c r="C2657" s="22" t="n">
        <v>56555</v>
      </c>
      <c r="D2657" s="22" t="inlineStr">
        <is>
          <t>Юлия Сова</t>
        </is>
      </c>
      <c r="E2657" s="22" t="inlineStr">
        <is>
          <t>Поиск гармонии сфер. Расследование векового ритуала</t>
        </is>
      </c>
      <c r="F2657" s="105">
        <f>ROUNDUP(N2660-(N2660/100*X2660),0)</f>
        <v/>
      </c>
      <c r="H2657" s="22" t="inlineStr">
        <is>
          <t>Magic-Kniga</t>
        </is>
      </c>
      <c r="I2657" s="22" t="n">
        <v>2025</v>
      </c>
      <c r="J2657" s="75" t="inlineStr">
        <is>
          <t>9785605266372</t>
        </is>
      </c>
      <c r="K2657" s="75" t="inlineStr">
        <is>
          <t>Книги</t>
        </is>
      </c>
      <c r="L2657" s="22">
        <f>ROUND(100-(F2660/(M2660/100)),0)</f>
        <v/>
      </c>
      <c r="M2657" s="105" t="n">
        <v>699</v>
      </c>
      <c r="N2657" s="105" t="n">
        <v>609</v>
      </c>
      <c r="O2657" s="20" t="inlineStr">
        <is>
          <t>https://magic-kniga.ru/items/56555</t>
        </is>
      </c>
      <c r="P2657" s="22" t="n">
        <v>179</v>
      </c>
      <c r="Q2657" s="66" t="inlineStr">
        <is>
          <t>Больше 10</t>
        </is>
      </c>
      <c r="R2657" s="20" t="n">
        <v>1</v>
      </c>
      <c r="S2657" s="22" t="n">
        <v>16</v>
      </c>
      <c r="V2657" s="36">
        <f>MATCH(R2660,discounts!A:A)</f>
        <v/>
      </c>
      <c r="W2657" s="36">
        <f>ADDRESS(V2660,$F$7+1,,,"discounts")</f>
        <v/>
      </c>
      <c r="X2657" s="36">
        <f>ROUND(IF(ISNA(IF($F$7=0,0,INDIRECT(W2660))),0,IF($F$7=0,0,INDIRECT(W2660))),0)</f>
        <v/>
      </c>
    </row>
    <row r="2658">
      <c r="B2658" s="86" t="n"/>
      <c r="C2658" s="22" t="n">
        <v>42821</v>
      </c>
      <c r="D2658" s="22" t="inlineStr">
        <is>
          <t>Адамс Майкл Ванной</t>
        </is>
      </c>
      <c r="E2658" s="22" t="inlineStr">
        <is>
          <t>Мифологическое бессознательное</t>
        </is>
      </c>
      <c r="F2658" s="105">
        <f>ROUNDUP(N2661-(N2661/100*X2661),0)</f>
        <v/>
      </c>
      <c r="H2658" s="22" t="inlineStr">
        <is>
          <t>Касталия</t>
        </is>
      </c>
      <c r="I2658" s="22" t="n">
        <v>2020</v>
      </c>
      <c r="J2658" s="75" t="inlineStr">
        <is>
          <t>9785521157884</t>
        </is>
      </c>
      <c r="K2658" s="75" t="inlineStr">
        <is>
          <t>Книги</t>
        </is>
      </c>
      <c r="L2658" s="22">
        <f>ROUND(100-(F2661/(M2661/100)),0)</f>
        <v/>
      </c>
      <c r="M2658" s="105" t="n">
        <v>571</v>
      </c>
      <c r="N2658" s="105" t="n">
        <v>497</v>
      </c>
      <c r="O2658" s="20" t="inlineStr">
        <is>
          <t>https://magic-kniga.ru/items/42821</t>
        </is>
      </c>
      <c r="Q2658" s="66" t="inlineStr">
        <is>
          <t>Мало</t>
        </is>
      </c>
      <c r="R2658" s="20" t="n">
        <v>10</v>
      </c>
      <c r="V2658" s="36">
        <f>MATCH(R2661,discounts!A:A)</f>
        <v/>
      </c>
      <c r="W2658" s="36">
        <f>ADDRESS(V2661,$F$7+1,,,"discounts")</f>
        <v/>
      </c>
      <c r="X2658" s="36">
        <f>ROUND(IF(ISNA(IF($F$7=0,0,INDIRECT(W2661))),0,IF($F$7=0,0,INDIRECT(W2661))),0)</f>
        <v/>
      </c>
    </row>
    <row r="2659">
      <c r="B2659" s="86" t="n"/>
      <c r="C2659" s="22" t="n">
        <v>43500</v>
      </c>
      <c r="D2659" s="22" t="inlineStr">
        <is>
          <t>Парос Масис</t>
        </is>
      </c>
      <c r="E2659" s="22" t="inlineStr">
        <is>
          <t>Светлый Милленниум Завет Святого Очага</t>
        </is>
      </c>
      <c r="F2659" s="105">
        <f>ROUNDUP(N2662-(N2662/100*X2662),0)</f>
        <v/>
      </c>
      <c r="H2659" s="22" t="inlineStr">
        <is>
          <t>Золотое сечение</t>
        </is>
      </c>
      <c r="I2659" s="22" t="n">
        <v>2007</v>
      </c>
      <c r="J2659" s="75" t="inlineStr">
        <is>
          <t>9785990062757</t>
        </is>
      </c>
      <c r="K2659" s="75" t="inlineStr">
        <is>
          <t>Книги</t>
        </is>
      </c>
      <c r="L2659" s="22">
        <f>ROUND(100-(F2662/(M2662/100)),0)</f>
        <v/>
      </c>
      <c r="M2659" s="105" t="n">
        <v>186</v>
      </c>
      <c r="N2659" s="105" t="n">
        <v>162</v>
      </c>
      <c r="O2659" s="20" t="inlineStr">
        <is>
          <t>https://magic-kniga.ru/items/43500</t>
        </is>
      </c>
      <c r="Q2659" s="66" t="inlineStr">
        <is>
          <t>Мало</t>
        </is>
      </c>
      <c r="R2659" s="20" t="n">
        <v>4</v>
      </c>
      <c r="V2659" s="36">
        <f>MATCH(R2662,discounts!A:A)</f>
        <v/>
      </c>
      <c r="W2659" s="36">
        <f>ADDRESS(V2662,$F$7+1,,,"discounts")</f>
        <v/>
      </c>
      <c r="X2659" s="36">
        <f>ROUND(IF(ISNA(IF($F$7=0,0,INDIRECT(W2662))),0,IF($F$7=0,0,INDIRECT(W2662))),0)</f>
        <v/>
      </c>
    </row>
    <row r="2660">
      <c r="B2660" s="86" t="n"/>
      <c r="C2660" s="22" t="n">
        <v>43855</v>
      </c>
      <c r="D2660" s="22" t="inlineStr">
        <is>
          <t>Штайнер Рудольф</t>
        </is>
      </c>
      <c r="E2660" s="22" t="inlineStr">
        <is>
          <t>Познание существа человека в отношении его тела, души и духа. О ранних состояниях Земли</t>
        </is>
      </c>
      <c r="F2660" s="105">
        <f>ROUNDUP(N2663-(N2663/100*X2663),0)</f>
        <v/>
      </c>
      <c r="H2660" s="22" t="inlineStr">
        <is>
          <t>Энигма</t>
        </is>
      </c>
      <c r="I2660" s="22" t="n">
        <v>2020</v>
      </c>
      <c r="J2660" s="75" t="inlineStr">
        <is>
          <t>9785946982955</t>
        </is>
      </c>
      <c r="K2660" s="75" t="inlineStr">
        <is>
          <t>Книги</t>
        </is>
      </c>
      <c r="L2660" s="22">
        <f>ROUND(100-(F2663/(M2663/100)),0)</f>
        <v/>
      </c>
      <c r="M2660" s="105" t="n">
        <v>1855</v>
      </c>
      <c r="N2660" s="105" t="n">
        <v>1614</v>
      </c>
      <c r="O2660" s="20" t="inlineStr">
        <is>
          <t>https://magic-kniga.ru/items/43855</t>
        </is>
      </c>
      <c r="Q2660" s="66" t="inlineStr">
        <is>
          <t>Мало</t>
        </is>
      </c>
      <c r="R2660" s="20" t="n">
        <v>9</v>
      </c>
      <c r="V2660" s="36">
        <f>MATCH(R2663,discounts!A:A)</f>
        <v/>
      </c>
      <c r="W2660" s="36">
        <f>ADDRESS(V2663,$F$7+1,,,"discounts")</f>
        <v/>
      </c>
      <c r="X2660" s="36">
        <f>ROUND(IF(ISNA(IF($F$7=0,0,INDIRECT(W2663))),0,IF($F$7=0,0,INDIRECT(W2663))),0)</f>
        <v/>
      </c>
    </row>
    <row r="2661" ht="15" customHeight="1">
      <c r="B2661" s="88" t="inlineStr">
        <is>
          <t>Эзотерика Востока</t>
        </is>
      </c>
    </row>
    <row r="2662">
      <c r="B2662" s="86" t="n"/>
      <c r="C2662" s="22" t="n">
        <v>41707</v>
      </c>
      <c r="D2662" s="22" t="inlineStr">
        <is>
          <t>Лао Цзы</t>
        </is>
      </c>
      <c r="E2662" s="22" t="inlineStr">
        <is>
          <t>Лао-цзы. Книга об истине и силе</t>
        </is>
      </c>
      <c r="F2662" s="105">
        <f>ROUNDUP(N2665-(N2665/100*X2665),0)</f>
        <v/>
      </c>
      <c r="H2662" s="22" t="inlineStr">
        <is>
          <t>Эксмо пресс</t>
        </is>
      </c>
      <c r="I2662" s="22" t="n">
        <v>2020</v>
      </c>
      <c r="J2662" s="75" t="inlineStr">
        <is>
          <t>9785699690985</t>
        </is>
      </c>
      <c r="K2662" s="75" t="inlineStr">
        <is>
          <t>Книги</t>
        </is>
      </c>
      <c r="L2662" s="22">
        <f>ROUND(100-(F2665/(M2665/100)),0)</f>
        <v/>
      </c>
      <c r="M2662" s="105" t="n">
        <v>1075</v>
      </c>
      <c r="N2662" s="105" t="n">
        <v>936</v>
      </c>
      <c r="O2662" s="20" t="inlineStr">
        <is>
          <t>https://magic-kniga.ru/items/41707</t>
        </is>
      </c>
      <c r="Q2662" s="66" t="inlineStr">
        <is>
          <t>Мало</t>
        </is>
      </c>
      <c r="R2662" s="20" t="n">
        <v>5</v>
      </c>
      <c r="V2662" s="36">
        <f>MATCH(R2665,discounts!A:A)</f>
        <v/>
      </c>
      <c r="W2662" s="36">
        <f>ADDRESS(V2665,$F$7+1,,,"discounts")</f>
        <v/>
      </c>
      <c r="X2662" s="36">
        <f>ROUND(_xlfn.SINGLE(IF(ISNA(_xlfn.SINGLE(IF($F$7=0,0,INDIRECT(W2665)))),0,IF($F$7=0,0,INDIRECT(W2665)))),0)</f>
        <v/>
      </c>
    </row>
    <row r="2663">
      <c r="B2663" s="86" t="n"/>
      <c r="C2663" s="22" t="n">
        <v>42317</v>
      </c>
      <c r="D2663" s="22" t="inlineStr">
        <is>
          <t>Маслов А.А.</t>
        </is>
      </c>
      <c r="E2663" s="22" t="inlineStr">
        <is>
          <t>Конфуций. Беседы с одиноким мудрецом</t>
        </is>
      </c>
      <c r="F2663" s="105">
        <f>ROUNDUP(N2666-(N2666/100*X2666),0)</f>
        <v/>
      </c>
      <c r="H2663" s="22" t="inlineStr">
        <is>
          <t>Рипол Классик</t>
        </is>
      </c>
      <c r="I2663" s="22" t="n">
        <v>2020</v>
      </c>
      <c r="J2663" s="75" t="inlineStr">
        <is>
          <t>9785386136932</t>
        </is>
      </c>
      <c r="K2663" s="75" t="inlineStr">
        <is>
          <t>Книги</t>
        </is>
      </c>
      <c r="L2663" s="22">
        <f>ROUND(100-(F2666/(M2666/100)),0)</f>
        <v/>
      </c>
      <c r="M2663" s="105" t="n">
        <v>479</v>
      </c>
      <c r="N2663" s="105" t="n">
        <v>417</v>
      </c>
      <c r="O2663" s="20" t="inlineStr">
        <is>
          <t>https://magic-kniga.ru/items/42317</t>
        </is>
      </c>
      <c r="Q2663" s="66" t="inlineStr">
        <is>
          <t>Мало</t>
        </is>
      </c>
      <c r="R2663" s="20" t="n">
        <v>5</v>
      </c>
      <c r="V2663" s="36">
        <f>MATCH(R2666,discounts!A:A)</f>
        <v/>
      </c>
      <c r="W2663" s="36">
        <f>ADDRESS(V2666,$F$7+1,,,"discounts")</f>
        <v/>
      </c>
      <c r="X2663" s="36">
        <f>ROUND(_xlfn.SINGLE(IF(ISNA(_xlfn.SINGLE(IF($F$7=0,0,INDIRECT(W2666)))),0,IF($F$7=0,0,INDIRECT(W2666)))),0)</f>
        <v/>
      </c>
    </row>
    <row r="2664">
      <c r="B2664" s="86" t="n"/>
      <c r="C2664" s="22" t="n">
        <v>40983</v>
      </c>
      <c r="D2664" s="22" t="inlineStr">
        <is>
          <t>Лао Цзы</t>
        </is>
      </c>
      <c r="E2664" s="22" t="inlineStr">
        <is>
          <t>Дао дэ цзин. Книга пути и достоинства</t>
        </is>
      </c>
      <c r="F2664" s="105">
        <f>ROUNDUP(N2667-(N2667/100*X2667),0)</f>
        <v/>
      </c>
      <c r="H2664" s="22" t="inlineStr">
        <is>
          <t>Центрполиграф</t>
        </is>
      </c>
      <c r="I2664" s="22" t="n">
        <v>2020</v>
      </c>
      <c r="J2664" s="75" t="inlineStr">
        <is>
          <t>9785227091314</t>
        </is>
      </c>
      <c r="K2664" s="75" t="inlineStr">
        <is>
          <t>Книги</t>
        </is>
      </c>
      <c r="L2664" s="22">
        <f>ROUND(100-(F2667/(M2667/100)),0)</f>
        <v/>
      </c>
      <c r="M2664" s="105" t="n">
        <v>1070</v>
      </c>
      <c r="N2664" s="105" t="n">
        <v>931</v>
      </c>
      <c r="O2664" s="20" t="inlineStr">
        <is>
          <t>https://magic-kniga.ru/items/40983</t>
        </is>
      </c>
      <c r="Q2664" s="66" t="inlineStr">
        <is>
          <t>Мало</t>
        </is>
      </c>
      <c r="R2664" s="20" t="n">
        <v>5</v>
      </c>
      <c r="V2664" s="36">
        <f>MATCH(R2667,discounts!A:A)</f>
        <v/>
      </c>
      <c r="W2664" s="36">
        <f>ADDRESS(V2667,$F$7+1,,,"discounts")</f>
        <v/>
      </c>
      <c r="X2664" s="36">
        <f>ROUND(_xlfn.SINGLE(IF(ISNA(_xlfn.SINGLE(IF($F$7=0,0,INDIRECT(W2667)))),0,IF($F$7=0,0,INDIRECT(W2667)))),0)</f>
        <v/>
      </c>
    </row>
    <row r="2665">
      <c r="B2665" s="86" t="n"/>
      <c r="C2665" s="22" t="n">
        <v>41474</v>
      </c>
      <c r="D2665" s="22" t="inlineStr">
        <is>
          <t>Шанкар Шри Шри Рави</t>
        </is>
      </c>
      <c r="E2665" s="22" t="inlineStr">
        <is>
          <t>Беседы с просветленным Мастером. Книга 1. Знание в ореховой скорлупке</t>
        </is>
      </c>
      <c r="F2665" s="105">
        <f>ROUNDUP(N2668-(N2668/100*X2668),0)</f>
        <v/>
      </c>
      <c r="H2665" s="22" t="inlineStr">
        <is>
          <t>Амрита-русь</t>
        </is>
      </c>
      <c r="I2665" s="22" t="n">
        <v>2020</v>
      </c>
      <c r="J2665" s="75" t="inlineStr">
        <is>
          <t>9785413021385</t>
        </is>
      </c>
      <c r="K2665" s="75" t="inlineStr">
        <is>
          <t>Книги</t>
        </is>
      </c>
      <c r="L2665" s="22">
        <f>ROUND(100-(F2668/(M2668/100)),0)</f>
        <v/>
      </c>
      <c r="M2665" s="105" t="n">
        <v>484</v>
      </c>
      <c r="N2665" s="105" t="n">
        <v>422</v>
      </c>
      <c r="O2665" s="20" t="inlineStr">
        <is>
          <t>https://magic-kniga.ru/items/41474</t>
        </is>
      </c>
      <c r="Q2665" s="66" t="inlineStr">
        <is>
          <t>Мало</t>
        </is>
      </c>
      <c r="R2665" s="20" t="n">
        <v>5</v>
      </c>
      <c r="S2665" s="22" t="n">
        <v>16</v>
      </c>
      <c r="V2665" s="36">
        <f>MATCH(R2668,discounts!A:A)</f>
        <v/>
      </c>
      <c r="W2665" s="36">
        <f>ADDRESS(V2668,$F$7+1,,,"discounts")</f>
        <v/>
      </c>
      <c r="X2665" s="36">
        <f>ROUND(_xlfn.SINGLE(IF(ISNA(_xlfn.SINGLE(IF($F$7=0,0,INDIRECT(W2668)))),0,IF($F$7=0,0,INDIRECT(W2668)))),0)</f>
        <v/>
      </c>
    </row>
    <row r="2666">
      <c r="B2666" s="86" t="n"/>
      <c r="C2666" s="22" t="n">
        <v>45162</v>
      </c>
      <c r="D2666" s="22" t="inlineStr">
        <is>
          <t>Джозеф Кэмпбелл</t>
        </is>
      </c>
      <c r="E2666" s="22" t="inlineStr">
        <is>
          <t>Маски Бога. Восточная мифология. Том 2</t>
        </is>
      </c>
      <c r="F2666" s="105">
        <f>ROUNDUP(N2669-(N2669/100*X2669),0)</f>
        <v/>
      </c>
      <c r="H2666" s="22" t="inlineStr">
        <is>
          <t>Касталия</t>
        </is>
      </c>
      <c r="I2666" s="22" t="n">
        <v>2021</v>
      </c>
      <c r="J2666" s="75" t="inlineStr">
        <is>
          <t>9785521158744</t>
        </is>
      </c>
      <c r="K2666" s="75" t="inlineStr">
        <is>
          <t>Книги</t>
        </is>
      </c>
      <c r="L2666" s="22">
        <f>ROUND(100-(F2669/(M2669/100)),0)</f>
        <v/>
      </c>
      <c r="M2666" s="105" t="n">
        <v>1686</v>
      </c>
      <c r="N2666" s="105" t="n">
        <v>1467</v>
      </c>
      <c r="O2666" s="20" t="inlineStr">
        <is>
          <t>https://magic-kniga.ru/items/45162</t>
        </is>
      </c>
      <c r="Q2666" s="66" t="inlineStr">
        <is>
          <t>Мало</t>
        </is>
      </c>
      <c r="R2666" s="20" t="n">
        <v>10</v>
      </c>
      <c r="S2666" s="22" t="n">
        <v>18</v>
      </c>
      <c r="V2666" s="36">
        <f>MATCH(R2669,discounts!A:A)</f>
        <v/>
      </c>
      <c r="W2666" s="36">
        <f>ADDRESS(V2669,$F$7+1,,,"discounts")</f>
        <v/>
      </c>
      <c r="X2666" s="36">
        <f>ROUND(_xlfn.SINGLE(IF(ISNA(_xlfn.SINGLE(IF($F$7=0,0,INDIRECT(W2669)))),0,IF($F$7=0,0,INDIRECT(W2669)))),0)</f>
        <v/>
      </c>
    </row>
    <row r="2667" ht="15" customHeight="1">
      <c r="B2667" s="88" t="inlineStr">
        <is>
          <t>Алхимия</t>
        </is>
      </c>
    </row>
    <row r="2668">
      <c r="B2668" s="86" t="n"/>
      <c r="C2668" s="22" t="n">
        <v>44689</v>
      </c>
      <c r="E2668" s="22" t="inlineStr">
        <is>
          <t>Феномен алхимии в истории науки, философии, культуре. III международная научная конференция</t>
        </is>
      </c>
      <c r="F2668" s="105">
        <f>ROUNDUP(N2671-(N2671/100*X2671),0)</f>
        <v/>
      </c>
      <c r="H2668" s="22" t="inlineStr">
        <is>
          <t>РХГА</t>
        </is>
      </c>
      <c r="I2668" s="22" t="n">
        <v>2017</v>
      </c>
      <c r="J2668" s="75" t="inlineStr">
        <is>
          <t>9785888128336</t>
        </is>
      </c>
      <c r="K2668" s="75" t="inlineStr">
        <is>
          <t>Книги</t>
        </is>
      </c>
      <c r="L2668" s="22">
        <f>ROUND(100-(F2671/(M2671/100)),0)</f>
        <v/>
      </c>
      <c r="M2668" s="105" t="n">
        <v>1394</v>
      </c>
      <c r="N2668" s="105" t="n">
        <v>1213</v>
      </c>
      <c r="O2668" s="20" t="inlineStr">
        <is>
          <t>https://magic-kniga.ru/items/44689</t>
        </is>
      </c>
      <c r="Q2668" s="66" t="inlineStr">
        <is>
          <t>Мало</t>
        </is>
      </c>
      <c r="R2668" s="20" t="n">
        <v>6</v>
      </c>
      <c r="V2668" s="36">
        <f>MATCH(R2671,discounts!A:A)</f>
        <v/>
      </c>
      <c r="W2668" s="36">
        <f>ADDRESS(V2671,$F$7+1,,,"discounts")</f>
        <v/>
      </c>
      <c r="X2668" s="36">
        <f>ROUND(_xlfn.SINGLE(IF(ISNA(_xlfn.SINGLE(IF($F$7=0,0,INDIRECT(W2671)))),0,IF($F$7=0,0,INDIRECT(W2671)))),0)</f>
        <v/>
      </c>
    </row>
    <row r="2669">
      <c r="B2669" s="86" t="n"/>
      <c r="C2669" s="22" t="n">
        <v>44955</v>
      </c>
      <c r="D2669" s="22" t="inlineStr">
        <is>
          <t>Гай Огилви</t>
        </is>
      </c>
      <c r="E2669" s="22" t="inlineStr">
        <is>
          <t>Великие чародеи древности: рассвет западной магии и алхимии</t>
        </is>
      </c>
      <c r="F2669" s="105">
        <f>ROUNDUP(N2672-(N2672/100*X2672),0)</f>
        <v/>
      </c>
      <c r="H2669" s="22" t="inlineStr">
        <is>
          <t>Велигор</t>
        </is>
      </c>
      <c r="I2669" s="22" t="n">
        <v>2021</v>
      </c>
      <c r="J2669" s="75" t="inlineStr">
        <is>
          <t>9785888759431</t>
        </is>
      </c>
      <c r="K2669" s="75" t="inlineStr">
        <is>
          <t>Книги</t>
        </is>
      </c>
      <c r="L2669" s="22">
        <f>ROUND(100-(F2672/(M2672/100)),0)</f>
        <v/>
      </c>
      <c r="M2669" s="105" t="n">
        <v>552</v>
      </c>
      <c r="N2669" s="105" t="n">
        <v>481</v>
      </c>
      <c r="O2669" s="20" t="inlineStr">
        <is>
          <t>https://magic-kniga.ru/items/44955</t>
        </is>
      </c>
      <c r="Q2669" s="66" t="inlineStr">
        <is>
          <t>Мало</t>
        </is>
      </c>
      <c r="R2669" s="20" t="n">
        <v>10</v>
      </c>
      <c r="V2669" s="36">
        <f>MATCH(R2672,discounts!A:A)</f>
        <v/>
      </c>
      <c r="W2669" s="36">
        <f>ADDRESS(V2672,$F$7+1,,,"discounts")</f>
        <v/>
      </c>
      <c r="X2669" s="36">
        <f>ROUND(_xlfn.SINGLE(IF(ISNA(_xlfn.SINGLE(IF($F$7=0,0,INDIRECT(W2672)))),0,IF($F$7=0,0,INDIRECT(W2672)))),0)</f>
        <v/>
      </c>
    </row>
    <row r="2670">
      <c r="B2670" s="86" t="n"/>
      <c r="C2670" s="22" t="n">
        <v>45177</v>
      </c>
      <c r="D2670" s="22" t="inlineStr">
        <is>
          <t>Алкистис Димех</t>
        </is>
      </c>
      <c r="E2670" s="22" t="inlineStr">
        <is>
          <t>Бронзовый сосуд</t>
        </is>
      </c>
      <c r="F2670" s="105">
        <f>ROUNDUP(N2673-(N2673/100*X2673),0)</f>
        <v/>
      </c>
      <c r="H2670" s="22" t="inlineStr">
        <is>
          <t>Касталия</t>
        </is>
      </c>
      <c r="I2670" s="22" t="n">
        <v>2021</v>
      </c>
      <c r="J2670" s="75" t="inlineStr">
        <is>
          <t>9785521162147</t>
        </is>
      </c>
      <c r="K2670" s="75" t="inlineStr">
        <is>
          <t>Книги</t>
        </is>
      </c>
      <c r="L2670" s="22">
        <f>ROUND(100-(F2673/(M2673/100)),0)</f>
        <v/>
      </c>
      <c r="M2670" s="105" t="n">
        <v>2912</v>
      </c>
      <c r="N2670" s="105" t="n">
        <v>2534</v>
      </c>
      <c r="O2670" s="20" t="inlineStr">
        <is>
          <t>https://magic-kniga.ru/items/45177</t>
        </is>
      </c>
      <c r="Q2670" s="66" t="inlineStr">
        <is>
          <t>Мало</t>
        </is>
      </c>
      <c r="R2670" s="20" t="n">
        <v>10</v>
      </c>
      <c r="V2670" s="36">
        <f>MATCH(R2673,discounts!A:A)</f>
        <v/>
      </c>
      <c r="W2670" s="36">
        <f>ADDRESS(V2673,$F$7+1,,,"discounts")</f>
        <v/>
      </c>
      <c r="X2670" s="36">
        <f>ROUND(_xlfn.SINGLE(IF(ISNA(_xlfn.SINGLE(IF($F$7=0,0,INDIRECT(W2673)))),0,IF($F$7=0,0,INDIRECT(W2673)))),0)</f>
        <v/>
      </c>
    </row>
    <row r="2671">
      <c r="B2671" s="86" t="n"/>
      <c r="C2671" s="22" t="n">
        <v>45656</v>
      </c>
      <c r="D2671" s="22" t="inlineStr">
        <is>
          <t>Свет Александр</t>
        </is>
      </c>
      <c r="E2671" s="22" t="inlineStr">
        <is>
          <t>Алхимия денег</t>
        </is>
      </c>
      <c r="F2671" s="105">
        <f>ROUNDUP(N2674-(N2674/100*X2674),0)</f>
        <v/>
      </c>
      <c r="H2671" s="22" t="inlineStr">
        <is>
          <t>Амрита-русь</t>
        </is>
      </c>
      <c r="I2671" s="22" t="n">
        <v>2021</v>
      </c>
      <c r="J2671" s="75" t="inlineStr">
        <is>
          <t>9785978700114</t>
        </is>
      </c>
      <c r="K2671" s="75" t="inlineStr">
        <is>
          <t>Книги</t>
        </is>
      </c>
      <c r="L2671" s="22">
        <f>ROUND(100-(F2674/(M2674/100)),0)</f>
        <v/>
      </c>
      <c r="M2671" s="105" t="n">
        <v>160</v>
      </c>
      <c r="N2671" s="105" t="n">
        <v>140</v>
      </c>
      <c r="O2671" s="20" t="inlineStr">
        <is>
          <t>https://magic-kniga.ru/items/45656</t>
        </is>
      </c>
      <c r="Q2671" s="66" t="inlineStr">
        <is>
          <t>Мало</t>
        </is>
      </c>
      <c r="R2671" s="20" t="n">
        <v>5</v>
      </c>
      <c r="S2671" s="22" t="n">
        <v>16</v>
      </c>
      <c r="V2671" s="36">
        <f>MATCH(R2674,discounts!A:A)</f>
        <v/>
      </c>
      <c r="W2671" s="36">
        <f>ADDRESS(V2674,$F$7+1,,,"discounts")</f>
        <v/>
      </c>
      <c r="X2671" s="36">
        <f>ROUND(_xlfn.SINGLE(IF(ISNA(_xlfn.SINGLE(IF($F$7=0,0,INDIRECT(W2674)))),0,IF($F$7=0,0,INDIRECT(W2674)))),0)</f>
        <v/>
      </c>
    </row>
    <row r="2672" ht="15" customHeight="1">
      <c r="B2672" s="88" t="inlineStr">
        <is>
          <t>Магия денег</t>
        </is>
      </c>
    </row>
    <row r="2673">
      <c r="B2673" s="86" t="n"/>
      <c r="C2673" s="22" t="n">
        <v>45158</v>
      </c>
      <c r="D2673" s="22" t="inlineStr">
        <is>
          <t>Карина Таро</t>
        </is>
      </c>
      <c r="E2673" s="22" t="inlineStr">
        <is>
          <t>Что делать, чтобы всегда были деньги</t>
        </is>
      </c>
      <c r="F2673" s="105">
        <f>ROUNDUP(N2676-(N2676/100*X2676),0)</f>
        <v/>
      </c>
      <c r="H2673" s="22" t="inlineStr">
        <is>
          <t>Велигор</t>
        </is>
      </c>
      <c r="I2673" s="22" t="n">
        <v>2021</v>
      </c>
      <c r="J2673" s="75" t="inlineStr">
        <is>
          <t>9785888759653</t>
        </is>
      </c>
      <c r="K2673" s="75" t="inlineStr">
        <is>
          <t>Книги</t>
        </is>
      </c>
      <c r="L2673" s="22">
        <f>ROUND(100-(F2676/(M2676/100)),0)</f>
        <v/>
      </c>
      <c r="M2673" s="105" t="n">
        <v>1686</v>
      </c>
      <c r="N2673" s="105" t="n">
        <v>1467</v>
      </c>
      <c r="O2673" s="20" t="inlineStr">
        <is>
          <t>https://magic-kniga.ru/items/45158</t>
        </is>
      </c>
      <c r="Q2673" s="66" t="inlineStr">
        <is>
          <t>Мало</t>
        </is>
      </c>
      <c r="R2673" s="20" t="n">
        <v>10</v>
      </c>
      <c r="V2673" s="36">
        <f>MATCH(R2676,discounts!A:A)</f>
        <v/>
      </c>
      <c r="W2673" s="36">
        <f>ADDRESS(V2676,$F$7+1,,,"discounts")</f>
        <v/>
      </c>
      <c r="X2673" s="36">
        <f>ROUND(IF(ISNA(IF($F$7=0,0,INDIRECT(W2676))),0,IF($F$7=0,0,INDIRECT(W2676))),0)</f>
        <v/>
      </c>
    </row>
    <row r="2674" ht="15" customHeight="1">
      <c r="B2674" s="88" t="inlineStr">
        <is>
          <t>Практическая магия</t>
        </is>
      </c>
    </row>
    <row r="2675">
      <c r="B2675" s="86" t="n"/>
      <c r="C2675" s="22" t="n">
        <v>45295</v>
      </c>
      <c r="D2675" s="22" t="inlineStr">
        <is>
          <t>Моура Энн</t>
        </is>
      </c>
      <c r="E2675" s="22" t="inlineStr">
        <is>
          <t>Природная магия. Часть IV. Тропа фей</t>
        </is>
      </c>
      <c r="F2675" s="105">
        <f>ROUNDUP(N2678-(N2678/100*X2678),0)</f>
        <v/>
      </c>
      <c r="H2675" s="22" t="inlineStr">
        <is>
          <t>Весь</t>
        </is>
      </c>
      <c r="I2675" s="22" t="n">
        <v>2021</v>
      </c>
      <c r="J2675" s="75" t="inlineStr">
        <is>
          <t>9785957338048</t>
        </is>
      </c>
      <c r="K2675" s="75" t="inlineStr">
        <is>
          <t>Книги</t>
        </is>
      </c>
      <c r="L2675" s="22">
        <f>ROUND(100-(F2678/(M2678/100)),0)</f>
        <v/>
      </c>
      <c r="M2675" s="105" t="n">
        <v>5062</v>
      </c>
      <c r="N2675" s="105" t="n">
        <v>4404</v>
      </c>
      <c r="O2675" s="20" t="inlineStr">
        <is>
          <t>https://magic-kniga.ru/items/45295</t>
        </is>
      </c>
      <c r="Q2675" s="66" t="inlineStr">
        <is>
          <t>Мало</t>
        </is>
      </c>
      <c r="R2675" s="20" t="n">
        <v>3</v>
      </c>
      <c r="S2675" s="22" t="n">
        <v>16</v>
      </c>
      <c r="V2675" s="36">
        <f>MATCH(R2678,discounts!A:A)</f>
        <v/>
      </c>
      <c r="W2675" s="36">
        <f>ADDRESS(V2678,$F$7+1,,,"discounts")</f>
        <v/>
      </c>
      <c r="X2675" s="36">
        <f>ROUND(IF(ISNA(IF($F$7=0,0,INDIRECT(W2678))),0,IF($F$7=0,0,INDIRECT(W2678))),0)</f>
        <v/>
      </c>
    </row>
    <row r="2676">
      <c r="B2676" s="86" t="n"/>
      <c r="C2676" s="22" t="n">
        <v>45374</v>
      </c>
      <c r="D2676" s="22" t="inlineStr">
        <is>
          <t>Карина Таро</t>
        </is>
      </c>
      <c r="E2676" s="22" t="inlineStr">
        <is>
          <t>Ежедневник для магических практик 2022</t>
        </is>
      </c>
      <c r="F2676" s="105">
        <f>ROUNDUP(N2679-(N2679/100*X2679),0)</f>
        <v/>
      </c>
      <c r="H2676" s="22" t="inlineStr">
        <is>
          <t>Велигор</t>
        </is>
      </c>
      <c r="I2676" s="22" t="n">
        <v>2021</v>
      </c>
      <c r="J2676" s="75" t="inlineStr">
        <is>
          <t>9785888759752</t>
        </is>
      </c>
      <c r="K2676" s="75" t="inlineStr">
        <is>
          <t>Книги</t>
        </is>
      </c>
      <c r="L2676" s="22">
        <f>ROUND(100-(F2679/(M2679/100)),0)</f>
        <v/>
      </c>
      <c r="M2676" s="105" t="n">
        <v>450</v>
      </c>
      <c r="N2676" s="105" t="n">
        <v>392</v>
      </c>
      <c r="O2676" s="20" t="inlineStr">
        <is>
          <t>https://magic-kniga.ru/items/45374</t>
        </is>
      </c>
      <c r="Q2676" s="66" t="inlineStr">
        <is>
          <t>Мало</t>
        </is>
      </c>
      <c r="R2676" s="20" t="n">
        <v>10</v>
      </c>
      <c r="V2676" s="36">
        <f>MATCH(R2679,discounts!A:A)</f>
        <v/>
      </c>
      <c r="W2676" s="36">
        <f>ADDRESS(V2679,$F$7+1,,,"discounts")</f>
        <v/>
      </c>
      <c r="X2676" s="36">
        <f>ROUND(IF(ISNA(IF($F$7=0,0,INDIRECT(W2679))),0,IF($F$7=0,0,INDIRECT(W2679))),0)</f>
        <v/>
      </c>
    </row>
    <row r="2677">
      <c r="B2677" s="86" t="n"/>
      <c r="C2677" s="22" t="n">
        <v>45389</v>
      </c>
      <c r="D2677" s="22" t="inlineStr">
        <is>
          <t>Вандербек Пейдж</t>
        </is>
      </c>
      <c r="E2677" s="22" t="inlineStr">
        <is>
          <t>The Grimoire Journal. Твоя книга заклинаний, ритуалов, рецептов</t>
        </is>
      </c>
      <c r="F2677" s="105">
        <f>ROUNDUP(N2680-(N2680/100*X2680),0)</f>
        <v/>
      </c>
      <c r="H2677" s="22" t="inlineStr">
        <is>
          <t>Эксмо пресс</t>
        </is>
      </c>
      <c r="I2677" s="22" t="n">
        <v>2021</v>
      </c>
      <c r="J2677" s="75" t="inlineStr">
        <is>
          <t>9785041179649</t>
        </is>
      </c>
      <c r="K2677" s="75" t="inlineStr">
        <is>
          <t>Книги</t>
        </is>
      </c>
      <c r="L2677" s="22">
        <f>ROUND(100-(F2680/(M2680/100)),0)</f>
        <v/>
      </c>
      <c r="M2677" s="105" t="n">
        <v>450</v>
      </c>
      <c r="N2677" s="105" t="n">
        <v>392</v>
      </c>
      <c r="O2677" s="20" t="inlineStr">
        <is>
          <t>https://magic-kniga.ru/items/45389</t>
        </is>
      </c>
      <c r="Q2677" s="66" t="inlineStr">
        <is>
          <t>Мало</t>
        </is>
      </c>
      <c r="R2677" s="20" t="n">
        <v>5</v>
      </c>
      <c r="S2677" s="22" t="n">
        <v>16</v>
      </c>
      <c r="V2677" s="36">
        <f>MATCH(R2680,discounts!A:A)</f>
        <v/>
      </c>
      <c r="W2677" s="36">
        <f>ADDRESS(V2680,$F$7+1,,,"discounts")</f>
        <v/>
      </c>
      <c r="X2677" s="36">
        <f>ROUND(IF(ISNA(IF($F$7=0,0,INDIRECT(W2680))),0,IF($F$7=0,0,INDIRECT(W2680))),0)</f>
        <v/>
      </c>
    </row>
    <row r="2678">
      <c r="B2678" s="86" t="n"/>
      <c r="C2678" s="22" t="n">
        <v>45407</v>
      </c>
      <c r="D2678" s="22" t="inlineStr">
        <is>
          <t>Володимирская Ирина В.</t>
        </is>
      </c>
      <c r="E2678" s="22" t="inlineStr">
        <is>
          <t>Лунные дни и магия рун</t>
        </is>
      </c>
      <c r="F2678" s="105">
        <f>ROUNDUP(N2681-(N2681/100*X2681),0)</f>
        <v/>
      </c>
      <c r="H2678" s="22" t="inlineStr">
        <is>
          <t>Профит-Стайл</t>
        </is>
      </c>
      <c r="I2678" s="22" t="n">
        <v>2021</v>
      </c>
      <c r="J2678" s="75" t="inlineStr">
        <is>
          <t>9785988576037</t>
        </is>
      </c>
      <c r="K2678" s="75" t="inlineStr">
        <is>
          <t>Книги</t>
        </is>
      </c>
      <c r="L2678" s="22">
        <f>ROUND(100-(F2681/(M2681/100)),0)</f>
        <v/>
      </c>
      <c r="M2678" s="105" t="n">
        <v>840</v>
      </c>
      <c r="N2678" s="105" t="n">
        <v>731</v>
      </c>
      <c r="O2678" s="20" t="inlineStr">
        <is>
          <t>https://magic-kniga.ru/items/45407</t>
        </is>
      </c>
      <c r="Q2678" s="66" t="inlineStr">
        <is>
          <t>Мало</t>
        </is>
      </c>
      <c r="R2678" s="20" t="n">
        <v>3</v>
      </c>
      <c r="V2678" s="36">
        <f>MATCH(R2681,discounts!A:A)</f>
        <v/>
      </c>
      <c r="W2678" s="36">
        <f>ADDRESS(V2681,$F$7+1,,,"discounts")</f>
        <v/>
      </c>
      <c r="X2678" s="36">
        <f>ROUND(IF(ISNA(IF($F$7=0,0,INDIRECT(W2681))),0,IF($F$7=0,0,INDIRECT(W2681))),0)</f>
        <v/>
      </c>
    </row>
    <row r="2679">
      <c r="B2679" s="86" t="n"/>
      <c r="C2679" s="22" t="n">
        <v>45451</v>
      </c>
      <c r="D2679" s="22" t="inlineStr">
        <is>
          <t>Тюдорбет</t>
        </is>
      </c>
      <c r="E2679" s="22" t="inlineStr">
        <is>
          <t>Маленькая книга по хедж-колдовству: заклинания, чары и отвары</t>
        </is>
      </c>
      <c r="F2679" s="105">
        <f>ROUNDUP(N2682-(N2682/100*X2682),0)</f>
        <v/>
      </c>
      <c r="H2679" s="22" t="inlineStr">
        <is>
          <t>Весь</t>
        </is>
      </c>
      <c r="I2679" s="22" t="n">
        <v>2021</v>
      </c>
      <c r="J2679" s="75" t="inlineStr">
        <is>
          <t>9785957338529</t>
        </is>
      </c>
      <c r="K2679" s="75" t="inlineStr">
        <is>
          <t>Книги</t>
        </is>
      </c>
      <c r="L2679" s="22">
        <f>ROUND(100-(F2682/(M2682/100)),0)</f>
        <v/>
      </c>
      <c r="M2679" s="105" t="n">
        <v>814</v>
      </c>
      <c r="N2679" s="105" t="n">
        <v>709</v>
      </c>
      <c r="O2679" s="20" t="inlineStr">
        <is>
          <t>https://magic-kniga.ru/items/45451</t>
        </is>
      </c>
      <c r="Q2679" s="66" t="inlineStr">
        <is>
          <t>Мало</t>
        </is>
      </c>
      <c r="R2679" s="20" t="n">
        <v>3</v>
      </c>
      <c r="V2679" s="36">
        <f>MATCH(R2682,discounts!A:A)</f>
        <v/>
      </c>
      <c r="W2679" s="36">
        <f>ADDRESS(V2682,$F$7+1,,,"discounts")</f>
        <v/>
      </c>
      <c r="X2679" s="36">
        <f>ROUND(IF(ISNA(IF($F$7=0,0,INDIRECT(W2682))),0,IF($F$7=0,0,INDIRECT(W2682))),0)</f>
        <v/>
      </c>
    </row>
    <row r="2680">
      <c r="B2680" s="86" t="n"/>
      <c r="C2680" s="22" t="n">
        <v>45489</v>
      </c>
      <c r="D2680" s="22" t="inlineStr">
        <is>
          <t>Йозеф Кнехт</t>
        </is>
      </c>
      <c r="E2680" s="22" t="inlineStr">
        <is>
          <t>Живая магия: идеи и открытия практикующих магов наших дней</t>
        </is>
      </c>
      <c r="F2680" s="105">
        <f>ROUNDUP(N2683-(N2683/100*X2683),0)</f>
        <v/>
      </c>
      <c r="H2680" s="22" t="inlineStr">
        <is>
          <t>Велигор</t>
        </is>
      </c>
      <c r="I2680" s="22" t="n">
        <v>2021</v>
      </c>
      <c r="J2680" s="75" t="inlineStr">
        <is>
          <t>9785888759936</t>
        </is>
      </c>
      <c r="K2680" s="75" t="inlineStr">
        <is>
          <t>Книги</t>
        </is>
      </c>
      <c r="L2680" s="22">
        <f>ROUND(100-(F2683/(M2683/100)),0)</f>
        <v/>
      </c>
      <c r="M2680" s="105" t="n">
        <v>3822</v>
      </c>
      <c r="N2680" s="105" t="n">
        <v>3326</v>
      </c>
      <c r="O2680" s="20" t="inlineStr">
        <is>
          <t>https://magic-kniga.ru/items/45489</t>
        </is>
      </c>
      <c r="Q2680" s="66" t="inlineStr">
        <is>
          <t>Мало</t>
        </is>
      </c>
      <c r="R2680" s="20" t="n">
        <v>7</v>
      </c>
      <c r="V2680" s="36">
        <f>MATCH(R2683,discounts!A:A)</f>
        <v/>
      </c>
      <c r="W2680" s="36">
        <f>ADDRESS(V2683,$F$7+1,,,"discounts")</f>
        <v/>
      </c>
      <c r="X2680" s="36">
        <f>ROUND(IF(ISNA(IF($F$7=0,0,INDIRECT(W2683))),0,IF($F$7=0,0,INDIRECT(W2683))),0)</f>
        <v/>
      </c>
    </row>
    <row r="2681">
      <c r="B2681" s="86" t="n"/>
      <c r="C2681" s="22" t="n">
        <v>45593</v>
      </c>
      <c r="D2681" s="22" t="inlineStr">
        <is>
          <t>Уиски Стивенс</t>
        </is>
      </c>
      <c r="E2681" s="22" t="inlineStr">
        <is>
          <t>Восхождение ведьмы. Как поставить колдовство себе на службу</t>
        </is>
      </c>
      <c r="F2681" s="105">
        <f>ROUNDUP(N2684-(N2684/100*X2684),0)</f>
        <v/>
      </c>
      <c r="H2681" s="22" t="inlineStr">
        <is>
          <t>Велигор</t>
        </is>
      </c>
      <c r="I2681" s="22" t="n">
        <v>2021</v>
      </c>
      <c r="J2681" s="75" t="inlineStr">
        <is>
          <t>9785917420813</t>
        </is>
      </c>
      <c r="K2681" s="75" t="inlineStr">
        <is>
          <t>Книги</t>
        </is>
      </c>
      <c r="L2681" s="22">
        <f>ROUND(100-(F2684/(M2684/100)),0)</f>
        <v/>
      </c>
      <c r="M2681" s="105" t="n">
        <v>1274</v>
      </c>
      <c r="N2681" s="105" t="n">
        <v>1109</v>
      </c>
      <c r="O2681" s="20" t="inlineStr">
        <is>
          <t>https://magic-kniga.ru/items/45593</t>
        </is>
      </c>
      <c r="Q2681" s="66" t="inlineStr">
        <is>
          <t>Мало</t>
        </is>
      </c>
      <c r="R2681" s="20" t="n">
        <v>8</v>
      </c>
      <c r="S2681" s="22" t="n">
        <v>16</v>
      </c>
      <c r="V2681" s="36">
        <f>MATCH(R2684,discounts!A:A)</f>
        <v/>
      </c>
      <c r="W2681" s="36">
        <f>ADDRESS(V2684,$F$7+1,,,"discounts")</f>
        <v/>
      </c>
      <c r="X2681" s="36">
        <f>ROUND(IF(ISNA(IF($F$7=0,0,INDIRECT(W2684))),0,IF($F$7=0,0,INDIRECT(W2684))),0)</f>
        <v/>
      </c>
    </row>
    <row r="2682">
      <c r="B2682" s="86" t="n"/>
      <c r="C2682" s="22" t="n">
        <v>45831</v>
      </c>
      <c r="D2682" s="22" t="inlineStr">
        <is>
          <t>Эйнхорн Ализа</t>
        </is>
      </c>
      <c r="E2682" s="22" t="inlineStr">
        <is>
          <t>Практическое руководство по магии и мистицизму. Инструкции для искателей, ведьм и других духовных «неудачников»</t>
        </is>
      </c>
      <c r="F2682" s="105">
        <f>ROUNDUP(N2685-(N2685/100*X2685),0)</f>
        <v/>
      </c>
      <c r="H2682" s="22" t="inlineStr">
        <is>
          <t>Весь</t>
        </is>
      </c>
      <c r="I2682" s="22" t="n">
        <v>2022</v>
      </c>
      <c r="J2682" s="75" t="inlineStr">
        <is>
          <t>9785957338949</t>
        </is>
      </c>
      <c r="K2682" s="75" t="inlineStr">
        <is>
          <t>Книги</t>
        </is>
      </c>
      <c r="L2682" s="22">
        <f>ROUND(100-(F2685/(M2685/100)),0)</f>
        <v/>
      </c>
      <c r="M2682" s="105" t="n">
        <v>2070</v>
      </c>
      <c r="N2682" s="105" t="n">
        <v>1801</v>
      </c>
      <c r="O2682" s="20" t="inlineStr">
        <is>
          <t>https://magic-kniga.ru/items/45831</t>
        </is>
      </c>
      <c r="Q2682" s="66" t="inlineStr">
        <is>
          <t>Мало</t>
        </is>
      </c>
      <c r="R2682" s="20" t="n">
        <v>2</v>
      </c>
      <c r="V2682" s="36">
        <f>MATCH(R2685,discounts!A:A)</f>
        <v/>
      </c>
      <c r="W2682" s="36">
        <f>ADDRESS(V2685,$F$7+1,,,"discounts")</f>
        <v/>
      </c>
      <c r="X2682" s="36">
        <f>ROUND(IF(ISNA(IF($F$7=0,0,INDIRECT(W2685))),0,IF($F$7=0,0,INDIRECT(W2685))),0)</f>
        <v/>
      </c>
    </row>
    <row r="2683">
      <c r="B2683" s="86" t="n"/>
      <c r="C2683" s="22" t="n">
        <v>41918</v>
      </c>
      <c r="D2683" s="22" t="inlineStr">
        <is>
          <t>Стюарт Лиза</t>
        </is>
      </c>
      <c r="E2683" s="22" t="inlineStr">
        <is>
          <t>Просто Викка. Руководство по Ремеслу Мудрых для начинающих</t>
        </is>
      </c>
      <c r="F2683" s="105">
        <f>ROUNDUP(N2686-(N2686/100*X2686),0)</f>
        <v/>
      </c>
      <c r="H2683" s="22" t="inlineStr">
        <is>
          <t>Весь</t>
        </is>
      </c>
      <c r="I2683" s="22" t="n">
        <v>2020</v>
      </c>
      <c r="J2683" s="75" t="inlineStr">
        <is>
          <t>9785957336631</t>
        </is>
      </c>
      <c r="K2683" s="75" t="inlineStr">
        <is>
          <t>Книги</t>
        </is>
      </c>
      <c r="L2683" s="22">
        <f>ROUND(100-(F2686/(M2686/100)),0)</f>
        <v/>
      </c>
      <c r="M2683" s="105" t="n">
        <v>816</v>
      </c>
      <c r="N2683" s="105" t="n">
        <v>710</v>
      </c>
      <c r="O2683" s="20" t="inlineStr">
        <is>
          <t>https://magic-kniga.ru/items/41918</t>
        </is>
      </c>
      <c r="Q2683" s="66" t="inlineStr">
        <is>
          <t>Мало</t>
        </is>
      </c>
      <c r="R2683" s="20" t="n">
        <v>3</v>
      </c>
      <c r="S2683" s="22" t="n">
        <v>16</v>
      </c>
      <c r="V2683" s="36">
        <f>MATCH(R2686,discounts!A:A)</f>
        <v/>
      </c>
      <c r="W2683" s="36">
        <f>ADDRESS(V2686,$F$7+1,,,"discounts")</f>
        <v/>
      </c>
      <c r="X2683" s="36">
        <f>ROUND(IF(ISNA(IF($F$7=0,0,INDIRECT(W2686))),0,IF($F$7=0,0,INDIRECT(W2686))),0)</f>
        <v/>
      </c>
    </row>
    <row r="2684">
      <c r="B2684" s="86" t="n"/>
      <c r="C2684" s="22" t="n">
        <v>43371</v>
      </c>
      <c r="D2684" s="22" t="inlineStr">
        <is>
          <t>Маклир Альфериан Гвидион</t>
        </is>
      </c>
      <c r="E2684" s="22" t="inlineStr">
        <is>
          <t>Волшебный жезл. Искусство создания универсального магического орудия</t>
        </is>
      </c>
      <c r="F2684" s="105">
        <f>ROUNDUP(N2687-(N2687/100*X2687),0)</f>
        <v/>
      </c>
      <c r="H2684" s="22" t="inlineStr">
        <is>
          <t>Велигор</t>
        </is>
      </c>
      <c r="I2684" s="22" t="n">
        <v>2020</v>
      </c>
      <c r="J2684" s="75" t="inlineStr">
        <is>
          <t>9785888758267</t>
        </is>
      </c>
      <c r="K2684" s="75" t="inlineStr">
        <is>
          <t>Книги</t>
        </is>
      </c>
      <c r="L2684" s="22">
        <f>ROUND(100-(F2687/(M2687/100)),0)</f>
        <v/>
      </c>
      <c r="M2684" s="105" t="n">
        <v>2548</v>
      </c>
      <c r="N2684" s="105" t="n">
        <v>2217</v>
      </c>
      <c r="O2684" s="20" t="inlineStr">
        <is>
          <t>https://magic-kniga.ru/items/43371</t>
        </is>
      </c>
      <c r="Q2684" s="66" t="inlineStr">
        <is>
          <t>Мало</t>
        </is>
      </c>
      <c r="R2684" s="20" t="n">
        <v>10</v>
      </c>
      <c r="V2684" s="36">
        <f>MATCH(R2687,discounts!A:A)</f>
        <v/>
      </c>
      <c r="W2684" s="36">
        <f>ADDRESS(V2687,$F$7+1,,,"discounts")</f>
        <v/>
      </c>
      <c r="X2684" s="36">
        <f>ROUND(IF(ISNA(IF($F$7=0,0,INDIRECT(W2687))),0,IF($F$7=0,0,INDIRECT(W2687))),0)</f>
        <v/>
      </c>
    </row>
    <row r="2685">
      <c r="B2685" s="86" t="n"/>
      <c r="C2685" s="22" t="n">
        <v>43393</v>
      </c>
      <c r="D2685" s="22" t="inlineStr">
        <is>
          <t>Чуруксаев Олег</t>
        </is>
      </c>
      <c r="E2685" s="22" t="inlineStr">
        <is>
          <t>Универсальная книга Колдуна книга 2</t>
        </is>
      </c>
      <c r="F2685" s="105">
        <f>ROUNDUP(N2688-(N2688/100*X2688),0)</f>
        <v/>
      </c>
      <c r="H2685" s="22" t="inlineStr">
        <is>
          <t>Велигор</t>
        </is>
      </c>
      <c r="I2685" s="22" t="n">
        <v>2020</v>
      </c>
      <c r="J2685" s="75" t="inlineStr">
        <is>
          <t>9785888758625</t>
        </is>
      </c>
      <c r="K2685" s="75" t="inlineStr">
        <is>
          <t>Книги</t>
        </is>
      </c>
      <c r="L2685" s="22">
        <f>ROUND(100-(F2688/(M2688/100)),0)</f>
        <v/>
      </c>
      <c r="M2685" s="105" t="n">
        <v>2548</v>
      </c>
      <c r="N2685" s="105" t="n">
        <v>2217</v>
      </c>
      <c r="O2685" s="20" t="inlineStr">
        <is>
          <t>https://magic-kniga.ru/items/43393</t>
        </is>
      </c>
      <c r="Q2685" s="66" t="inlineStr">
        <is>
          <t>Мало</t>
        </is>
      </c>
      <c r="R2685" s="20" t="n">
        <v>10</v>
      </c>
      <c r="V2685" s="36">
        <f>MATCH(R2688,discounts!A:A)</f>
        <v/>
      </c>
      <c r="W2685" s="36">
        <f>ADDRESS(V2688,$F$7+1,,,"discounts")</f>
        <v/>
      </c>
      <c r="X2685" s="36">
        <f>ROUND(IF(ISNA(IF($F$7=0,0,INDIRECT(W2688))),0,IF($F$7=0,0,INDIRECT(W2688))),0)</f>
        <v/>
      </c>
    </row>
    <row r="2686">
      <c r="B2686" s="86" t="n"/>
      <c r="C2686" s="22" t="n">
        <v>43394</v>
      </c>
      <c r="D2686" s="22" t="inlineStr">
        <is>
          <t>Fr. Nyarlathotep Otis</t>
        </is>
      </c>
      <c r="E2686" s="22" t="inlineStr">
        <is>
          <t>Красная Книга Аппина и Народная магия Пенсильвании</t>
        </is>
      </c>
      <c r="F2686" s="105">
        <f>ROUNDUP(N2689-(N2689/100*X2689),0)</f>
        <v/>
      </c>
      <c r="H2686" s="22" t="inlineStr">
        <is>
          <t>Велигор</t>
        </is>
      </c>
      <c r="I2686" s="22" t="n">
        <v>2020</v>
      </c>
      <c r="J2686" s="75" t="inlineStr">
        <is>
          <t>9785888758441</t>
        </is>
      </c>
      <c r="K2686" s="75" t="inlineStr">
        <is>
          <t>Книги</t>
        </is>
      </c>
      <c r="L2686" s="22">
        <f>ROUND(100-(F2689/(M2689/100)),0)</f>
        <v/>
      </c>
      <c r="M2686" s="105" t="n">
        <v>2548</v>
      </c>
      <c r="N2686" s="105" t="n">
        <v>2217</v>
      </c>
      <c r="O2686" s="20" t="inlineStr">
        <is>
          <t>https://magic-kniga.ru/items/43394</t>
        </is>
      </c>
      <c r="Q2686" s="66" t="inlineStr">
        <is>
          <t>Мало</t>
        </is>
      </c>
      <c r="R2686" s="20" t="n">
        <v>10</v>
      </c>
      <c r="V2686" s="36">
        <f>MATCH(R2689,discounts!A:A)</f>
        <v/>
      </c>
      <c r="W2686" s="36">
        <f>ADDRESS(V2689,$F$7+1,,,"discounts")</f>
        <v/>
      </c>
      <c r="X2686" s="36">
        <f>ROUND(IF(ISNA(IF($F$7=0,0,INDIRECT(W2689))),0,IF($F$7=0,0,INDIRECT(W2689))),0)</f>
        <v/>
      </c>
    </row>
    <row r="2687">
      <c r="B2687" s="86" t="n"/>
      <c r="C2687" s="22" t="n">
        <v>43396</v>
      </c>
      <c r="D2687" s="22" t="inlineStr">
        <is>
          <t>Пенчак Кристофер</t>
        </is>
      </c>
      <c r="E2687" s="22" t="inlineStr">
        <is>
          <t>Магия Вознесения. Ритуал, миф и исцеление для Нового Эона</t>
        </is>
      </c>
      <c r="F2687" s="105">
        <f>ROUNDUP(N2690-(N2690/100*X2690),0)</f>
        <v/>
      </c>
      <c r="H2687" s="22" t="inlineStr">
        <is>
          <t>Велигор</t>
        </is>
      </c>
      <c r="I2687" s="22" t="n">
        <v>2020</v>
      </c>
      <c r="J2687" s="75" t="inlineStr">
        <is>
          <t>9785888758465</t>
        </is>
      </c>
      <c r="K2687" s="75" t="inlineStr">
        <is>
          <t>Книги</t>
        </is>
      </c>
      <c r="L2687" s="22">
        <f>ROUND(100-(F2690/(M2690/100)),0)</f>
        <v/>
      </c>
      <c r="M2687" s="105" t="n">
        <v>2548</v>
      </c>
      <c r="N2687" s="105" t="n">
        <v>2217</v>
      </c>
      <c r="O2687" s="20" t="inlineStr">
        <is>
          <t>https://magic-kniga.ru/items/43396</t>
        </is>
      </c>
      <c r="Q2687" s="66" t="inlineStr">
        <is>
          <t>Мало</t>
        </is>
      </c>
      <c r="R2687" s="20" t="n">
        <v>10</v>
      </c>
      <c r="V2687" s="36">
        <f>MATCH(R2690,discounts!A:A)</f>
        <v/>
      </c>
      <c r="W2687" s="36">
        <f>ADDRESS(V2690,$F$7+1,,,"discounts")</f>
        <v/>
      </c>
      <c r="X2687" s="36">
        <f>ROUND(IF(ISNA(IF($F$7=0,0,INDIRECT(W2690))),0,IF($F$7=0,0,INDIRECT(W2690))),0)</f>
        <v/>
      </c>
    </row>
    <row r="2688">
      <c r="B2688" s="86" t="n"/>
      <c r="C2688" s="22" t="n">
        <v>43399</v>
      </c>
      <c r="D2688" s="22" t="inlineStr">
        <is>
          <t>Фаррелл Ник</t>
        </is>
      </c>
      <c r="E2688" s="22" t="inlineStr">
        <is>
          <t>Шем Гримуар. Посланники Бога</t>
        </is>
      </c>
      <c r="F2688" s="105">
        <f>ROUNDUP(N2691-(N2691/100*X2691),0)</f>
        <v/>
      </c>
      <c r="H2688" s="22" t="inlineStr">
        <is>
          <t>Велигор</t>
        </is>
      </c>
      <c r="I2688" s="22" t="n">
        <v>2020</v>
      </c>
      <c r="J2688" s="75" t="inlineStr">
        <is>
          <t>9785888758298</t>
        </is>
      </c>
      <c r="K2688" s="75" t="inlineStr">
        <is>
          <t>Книги</t>
        </is>
      </c>
      <c r="L2688" s="22">
        <f>ROUND(100-(F2691/(M2691/100)),0)</f>
        <v/>
      </c>
      <c r="M2688" s="105" t="n">
        <v>2548</v>
      </c>
      <c r="N2688" s="105" t="n">
        <v>2217</v>
      </c>
      <c r="O2688" s="20" t="inlineStr">
        <is>
          <t>https://magic-kniga.ru/items/43399</t>
        </is>
      </c>
      <c r="Q2688" s="66" t="inlineStr">
        <is>
          <t>Мало</t>
        </is>
      </c>
      <c r="R2688" s="20" t="n">
        <v>10</v>
      </c>
      <c r="V2688" s="36">
        <f>MATCH(R2691,discounts!A:A)</f>
        <v/>
      </c>
      <c r="W2688" s="36">
        <f>ADDRESS(V2691,$F$7+1,,,"discounts")</f>
        <v/>
      </c>
      <c r="X2688" s="36">
        <f>ROUND(IF(ISNA(IF($F$7=0,0,INDIRECT(W2691))),0,IF($F$7=0,0,INDIRECT(W2691))),0)</f>
        <v/>
      </c>
    </row>
    <row r="2689">
      <c r="B2689" s="86" t="n"/>
      <c r="C2689" s="22" t="n">
        <v>43400</v>
      </c>
      <c r="D2689" s="22" t="inlineStr">
        <is>
          <t>Уэбстер Ричард</t>
        </is>
      </c>
      <c r="E2689" s="22" t="inlineStr">
        <is>
          <t>Свечная магия для начинающих. Простейшие техники исполнения ваших желаний</t>
        </is>
      </c>
      <c r="F2689" s="105">
        <f>ROUNDUP(N2692-(N2692/100*X2692),0)</f>
        <v/>
      </c>
      <c r="H2689" s="22" t="inlineStr">
        <is>
          <t>Велигор</t>
        </is>
      </c>
      <c r="I2689" s="22" t="n">
        <v>2021</v>
      </c>
      <c r="J2689" s="75" t="inlineStr">
        <is>
          <t>9785888758724</t>
        </is>
      </c>
      <c r="K2689" s="75" t="inlineStr">
        <is>
          <t>Книги</t>
        </is>
      </c>
      <c r="L2689" s="22">
        <f>ROUND(100-(F2692/(M2692/100)),0)</f>
        <v/>
      </c>
      <c r="M2689" s="105" t="n">
        <v>2548</v>
      </c>
      <c r="N2689" s="105" t="n">
        <v>2217</v>
      </c>
      <c r="O2689" s="20" t="inlineStr">
        <is>
          <t>https://magic-kniga.ru/items/43400</t>
        </is>
      </c>
      <c r="Q2689" s="66" t="inlineStr">
        <is>
          <t>Мало</t>
        </is>
      </c>
      <c r="R2689" s="20" t="n">
        <v>10</v>
      </c>
      <c r="V2689" s="36">
        <f>MATCH(R2692,discounts!A:A)</f>
        <v/>
      </c>
      <c r="W2689" s="36">
        <f>ADDRESS(V2692,$F$7+1,,,"discounts")</f>
        <v/>
      </c>
      <c r="X2689" s="36">
        <f>ROUND(IF(ISNA(IF($F$7=0,0,INDIRECT(W2692))),0,IF($F$7=0,0,INDIRECT(W2692))),0)</f>
        <v/>
      </c>
    </row>
    <row r="2690">
      <c r="B2690" s="86" t="n"/>
      <c r="C2690" s="22" t="n">
        <v>43417</v>
      </c>
      <c r="D2690" s="22" t="inlineStr">
        <is>
          <t>Маг Аластар</t>
        </is>
      </c>
      <c r="E2690" s="22" t="inlineStr">
        <is>
          <t>Высшая Церемониальная Ангельская Магия</t>
        </is>
      </c>
      <c r="F2690" s="105">
        <f>ROUNDUP(N2693-(N2693/100*X2693),0)</f>
        <v/>
      </c>
      <c r="H2690" s="22" t="inlineStr">
        <is>
          <t>Велигор</t>
        </is>
      </c>
      <c r="I2690" s="22" t="n">
        <v>2020</v>
      </c>
      <c r="J2690" s="75" t="inlineStr">
        <is>
          <t>9785888758595</t>
        </is>
      </c>
      <c r="K2690" s="75" t="inlineStr">
        <is>
          <t>Книги</t>
        </is>
      </c>
      <c r="L2690" s="22">
        <f>ROUND(100-(F2693/(M2693/100)),0)</f>
        <v/>
      </c>
      <c r="M2690" s="105" t="n">
        <v>2548</v>
      </c>
      <c r="N2690" s="105" t="n">
        <v>2217</v>
      </c>
      <c r="O2690" s="20" t="inlineStr">
        <is>
          <t>https://magic-kniga.ru/items/43417</t>
        </is>
      </c>
      <c r="Q2690" s="66" t="inlineStr">
        <is>
          <t>Мало</t>
        </is>
      </c>
      <c r="R2690" s="20" t="n">
        <v>10</v>
      </c>
      <c r="V2690" s="36">
        <f>MATCH(R2693,discounts!A:A)</f>
        <v/>
      </c>
      <c r="W2690" s="36">
        <f>ADDRESS(V2693,$F$7+1,,,"discounts")</f>
        <v/>
      </c>
      <c r="X2690" s="36">
        <f>ROUND(IF(ISNA(IF($F$7=0,0,INDIRECT(W2693))),0,IF($F$7=0,0,INDIRECT(W2693))),0)</f>
        <v/>
      </c>
    </row>
    <row r="2691">
      <c r="B2691" s="86" t="n"/>
      <c r="C2691" s="22" t="n">
        <v>43421</v>
      </c>
      <c r="D2691" s="22" t="inlineStr">
        <is>
          <t>Черновед</t>
        </is>
      </c>
      <c r="E2691" s="22" t="inlineStr">
        <is>
          <t>Белая магия иль сокровищница тайных наук и чудесных действий природы. Книга 2</t>
        </is>
      </c>
      <c r="F2691" s="105">
        <f>ROUNDUP(N2694-(N2694/100*X2694),0)</f>
        <v/>
      </c>
      <c r="H2691" s="22" t="inlineStr">
        <is>
          <t>Велигор</t>
        </is>
      </c>
      <c r="I2691" s="22" t="n">
        <v>2020</v>
      </c>
      <c r="J2691" s="75" t="inlineStr">
        <is>
          <t>9785888758489</t>
        </is>
      </c>
      <c r="K2691" s="75" t="inlineStr">
        <is>
          <t>Книги</t>
        </is>
      </c>
      <c r="L2691" s="22">
        <f>ROUND(100-(F2694/(M2694/100)),0)</f>
        <v/>
      </c>
      <c r="M2691" s="105" t="n">
        <v>2548</v>
      </c>
      <c r="N2691" s="105" t="n">
        <v>2217</v>
      </c>
      <c r="O2691" s="20" t="inlineStr">
        <is>
          <t>https://magic-kniga.ru/items/43421</t>
        </is>
      </c>
      <c r="Q2691" s="66" t="inlineStr">
        <is>
          <t>Мало</t>
        </is>
      </c>
      <c r="R2691" s="20" t="n">
        <v>10</v>
      </c>
      <c r="S2691" s="22" t="n">
        <v>16</v>
      </c>
      <c r="V2691" s="36">
        <f>MATCH(R2694,discounts!A:A)</f>
        <v/>
      </c>
      <c r="W2691" s="36">
        <f>ADDRESS(V2694,$F$7+1,,,"discounts")</f>
        <v/>
      </c>
      <c r="X2691" s="36">
        <f>ROUND(IF(ISNA(IF($F$7=0,0,INDIRECT(W2694))),0,IF($F$7=0,0,INDIRECT(W2694))),0)</f>
        <v/>
      </c>
    </row>
    <row r="2692">
      <c r="B2692" s="86" t="n"/>
      <c r="C2692" s="22" t="n">
        <v>43422</v>
      </c>
      <c r="D2692" s="22" t="inlineStr">
        <is>
          <t>Черновед</t>
        </is>
      </c>
      <c r="E2692" s="22" t="inlineStr">
        <is>
          <t>Белая магия иль сокровищница тайных наук и чудесных действий природы. Книга 3</t>
        </is>
      </c>
      <c r="F2692" s="105">
        <f>ROUNDUP(N2695-(N2695/100*X2695),0)</f>
        <v/>
      </c>
      <c r="H2692" s="22" t="inlineStr">
        <is>
          <t>Велигор</t>
        </is>
      </c>
      <c r="I2692" s="22" t="n">
        <v>2020</v>
      </c>
      <c r="J2692" s="75" t="inlineStr">
        <is>
          <t>9785888758496</t>
        </is>
      </c>
      <c r="K2692" s="75" t="inlineStr">
        <is>
          <t>Книги</t>
        </is>
      </c>
      <c r="L2692" s="22">
        <f>ROUND(100-(F2695/(M2695/100)),0)</f>
        <v/>
      </c>
      <c r="M2692" s="105" t="n">
        <v>2548</v>
      </c>
      <c r="N2692" s="105" t="n">
        <v>2217</v>
      </c>
      <c r="O2692" s="20" t="inlineStr">
        <is>
          <t>https://magic-kniga.ru/items/43422</t>
        </is>
      </c>
      <c r="Q2692" s="66" t="inlineStr">
        <is>
          <t>Мало</t>
        </is>
      </c>
      <c r="R2692" s="20" t="n">
        <v>10</v>
      </c>
      <c r="S2692" s="22" t="n">
        <v>16</v>
      </c>
      <c r="V2692" s="36">
        <f>MATCH(R2695,discounts!A:A)</f>
        <v/>
      </c>
      <c r="W2692" s="36">
        <f>ADDRESS(V2695,$F$7+1,,,"discounts")</f>
        <v/>
      </c>
      <c r="X2692" s="36">
        <f>ROUND(IF(ISNA(IF($F$7=0,0,INDIRECT(W2695))),0,IF($F$7=0,0,INDIRECT(W2695))),0)</f>
        <v/>
      </c>
    </row>
    <row r="2693">
      <c r="B2693" s="86" t="n"/>
      <c r="C2693" s="22" t="n">
        <v>43890</v>
      </c>
      <c r="D2693" s="22" t="inlineStr">
        <is>
          <t>Лефе Феникс</t>
        </is>
      </c>
      <c r="E2693" s="22" t="inlineStr">
        <is>
          <t>Жизнь в красоте: путь к гармонии через магию пентакля</t>
        </is>
      </c>
      <c r="F2693" s="105">
        <f>ROUNDUP(N2696-(N2696/100*X2696),0)</f>
        <v/>
      </c>
      <c r="H2693" s="22" t="inlineStr">
        <is>
          <t>Весь</t>
        </is>
      </c>
      <c r="I2693" s="22" t="n">
        <v>2021</v>
      </c>
      <c r="J2693" s="75" t="inlineStr">
        <is>
          <t>9785957336747</t>
        </is>
      </c>
      <c r="K2693" s="75" t="inlineStr">
        <is>
          <t>Книги</t>
        </is>
      </c>
      <c r="L2693" s="22">
        <f>ROUND(100-(F2696/(M2696/100)),0)</f>
        <v/>
      </c>
      <c r="M2693" s="105" t="n">
        <v>1855</v>
      </c>
      <c r="N2693" s="105" t="n">
        <v>1614</v>
      </c>
      <c r="O2693" s="20" t="inlineStr">
        <is>
          <t>https://magic-kniga.ru/items/43890</t>
        </is>
      </c>
      <c r="Q2693" s="66" t="inlineStr">
        <is>
          <t>Мало</t>
        </is>
      </c>
      <c r="R2693" s="20" t="n">
        <v>3</v>
      </c>
      <c r="S2693" s="22" t="n">
        <v>16</v>
      </c>
      <c r="V2693" s="36">
        <f>MATCH(R2696,discounts!A:A)</f>
        <v/>
      </c>
      <c r="W2693" s="36">
        <f>ADDRESS(V2696,$F$7+1,,,"discounts")</f>
        <v/>
      </c>
      <c r="X2693" s="36">
        <f>ROUND(IF(ISNA(IF($F$7=0,0,INDIRECT(W2696))),0,IF($F$7=0,0,INDIRECT(W2696))),0)</f>
        <v/>
      </c>
    </row>
    <row r="2694">
      <c r="B2694" s="86" t="n"/>
      <c r="C2694" s="22" t="n">
        <v>43891</v>
      </c>
      <c r="D2694" s="22" t="inlineStr">
        <is>
          <t>Грэм Джо</t>
        </is>
      </c>
      <c r="E2694" s="22" t="inlineStr">
        <is>
          <t>Зима: ритуалы процветания в темной фазе секулума</t>
        </is>
      </c>
      <c r="F2694" s="105">
        <f>ROUNDUP(N2697-(N2697/100*X2697),0)</f>
        <v/>
      </c>
      <c r="H2694" s="22" t="inlineStr">
        <is>
          <t>Весь</t>
        </is>
      </c>
      <c r="I2694" s="22" t="n">
        <v>2021</v>
      </c>
      <c r="J2694" s="75" t="inlineStr">
        <is>
          <t>9785957336754</t>
        </is>
      </c>
      <c r="K2694" s="75" t="inlineStr">
        <is>
          <t>Книги</t>
        </is>
      </c>
      <c r="L2694" s="22">
        <f>ROUND(100-(F2697/(M2697/100)),0)</f>
        <v/>
      </c>
      <c r="M2694" s="105" t="n">
        <v>1855</v>
      </c>
      <c r="N2694" s="105" t="n">
        <v>1614</v>
      </c>
      <c r="O2694" s="20" t="inlineStr">
        <is>
          <t>https://magic-kniga.ru/items/43891</t>
        </is>
      </c>
      <c r="Q2694" s="66" t="inlineStr">
        <is>
          <t>Мало</t>
        </is>
      </c>
      <c r="R2694" s="20" t="n">
        <v>3</v>
      </c>
      <c r="S2694" s="22" t="n">
        <v>16</v>
      </c>
      <c r="V2694" s="36">
        <f>MATCH(R2697,discounts!A:A)</f>
        <v/>
      </c>
      <c r="W2694" s="36">
        <f>ADDRESS(V2697,$F$7+1,,,"discounts")</f>
        <v/>
      </c>
      <c r="X2694" s="36">
        <f>ROUND(IF(ISNA(IF($F$7=0,0,INDIRECT(W2697))),0,IF($F$7=0,0,INDIRECT(W2697))),0)</f>
        <v/>
      </c>
    </row>
    <row r="2695">
      <c r="B2695" s="86" t="n"/>
      <c r="C2695" s="22" t="n">
        <v>44047</v>
      </c>
      <c r="D2695" s="22" t="inlineStr">
        <is>
          <t>Мелани Маркис</t>
        </is>
      </c>
      <c r="E2695" s="22" t="inlineStr">
        <is>
          <t>Кладовая Ведьмы. Расширяем вашу практику с помощью техник и тридиций разных культур</t>
        </is>
      </c>
      <c r="F2695" s="105">
        <f>ROUNDUP(N2698-(N2698/100*X2698),0)</f>
        <v/>
      </c>
      <c r="H2695" s="22" t="inlineStr">
        <is>
          <t>Велигор</t>
        </is>
      </c>
      <c r="I2695" s="22" t="n">
        <v>2021</v>
      </c>
      <c r="J2695" s="75" t="inlineStr">
        <is>
          <t>9785888759165</t>
        </is>
      </c>
      <c r="K2695" s="75" t="inlineStr">
        <is>
          <t>Книги</t>
        </is>
      </c>
      <c r="L2695" s="22">
        <f>ROUND(100-(F2698/(M2698/100)),0)</f>
        <v/>
      </c>
      <c r="M2695" s="105" t="n">
        <v>1358</v>
      </c>
      <c r="N2695" s="105" t="n">
        <v>1182</v>
      </c>
      <c r="O2695" s="20" t="inlineStr">
        <is>
          <t>https://magic-kniga.ru/items/44047</t>
        </is>
      </c>
      <c r="Q2695" s="66" t="inlineStr">
        <is>
          <t>Мало</t>
        </is>
      </c>
      <c r="R2695" s="20" t="n">
        <v>10</v>
      </c>
      <c r="V2695" s="36">
        <f>MATCH(R2698,discounts!A:A)</f>
        <v/>
      </c>
      <c r="W2695" s="36">
        <f>ADDRESS(V2698,$F$7+1,,,"discounts")</f>
        <v/>
      </c>
      <c r="X2695" s="36">
        <f>ROUND(IF(ISNA(IF($F$7=0,0,INDIRECT(W2698))),0,IF($F$7=0,0,INDIRECT(W2698))),0)</f>
        <v/>
      </c>
    </row>
    <row r="2696">
      <c r="B2696" s="86" t="n"/>
      <c r="C2696" s="22" t="n">
        <v>44096</v>
      </c>
      <c r="D2696" s="22" t="inlineStr">
        <is>
          <t>Морок Александр</t>
        </is>
      </c>
      <c r="E2696" s="22" t="inlineStr">
        <is>
          <t>Книга гаданий</t>
        </is>
      </c>
      <c r="F2696" s="105">
        <f>ROUNDUP(N2699-(N2699/100*X2699),0)</f>
        <v/>
      </c>
      <c r="H2696" s="22" t="inlineStr">
        <is>
          <t>Т8 RUGRAM</t>
        </is>
      </c>
      <c r="I2696" s="22" t="n">
        <v>2020</v>
      </c>
      <c r="J2696" s="75" t="inlineStr">
        <is>
          <t>9785517033635</t>
        </is>
      </c>
      <c r="K2696" s="75" t="inlineStr">
        <is>
          <t>Книги</t>
        </is>
      </c>
      <c r="L2696" s="22">
        <f>ROUND(100-(F2699/(M2699/100)),0)</f>
        <v/>
      </c>
      <c r="M2696" s="105" t="n">
        <v>1530</v>
      </c>
      <c r="N2696" s="105" t="n">
        <v>1332</v>
      </c>
      <c r="O2696" s="20" t="inlineStr">
        <is>
          <t>https://magic-kniga.ru/items/44096</t>
        </is>
      </c>
      <c r="Q2696" s="66" t="inlineStr">
        <is>
          <t>Мало</t>
        </is>
      </c>
      <c r="R2696" s="20" t="n">
        <v>5</v>
      </c>
      <c r="V2696" s="36">
        <f>MATCH(R2699,discounts!A:A)</f>
        <v/>
      </c>
      <c r="W2696" s="36">
        <f>ADDRESS(V2699,$F$7+1,,,"discounts")</f>
        <v/>
      </c>
      <c r="X2696" s="36">
        <f>ROUND(IF(ISNA(IF($F$7=0,0,INDIRECT(W2699))),0,IF($F$7=0,0,INDIRECT(W2699))),0)</f>
        <v/>
      </c>
    </row>
    <row r="2697">
      <c r="B2697" s="86" t="n"/>
      <c r="C2697" s="22" t="n">
        <v>40674</v>
      </c>
      <c r="D2697" s="22" t="inlineStr">
        <is>
          <t>Олег Чуруксаев</t>
        </is>
      </c>
      <c r="E2697" s="22" t="inlineStr">
        <is>
          <t>Универсальная книга Колдуна</t>
        </is>
      </c>
      <c r="F2697" s="105">
        <f>ROUNDUP(N2700-(N2700/100*X2700),0)</f>
        <v/>
      </c>
      <c r="H2697" s="22" t="inlineStr">
        <is>
          <t>Велигор</t>
        </is>
      </c>
      <c r="I2697" s="22" t="n">
        <v>2020</v>
      </c>
      <c r="J2697" s="75" t="inlineStr">
        <is>
          <t>9785888758069</t>
        </is>
      </c>
      <c r="K2697" s="75" t="inlineStr">
        <is>
          <t>Книги</t>
        </is>
      </c>
      <c r="L2697" s="22">
        <f>ROUND(100-(F2700/(M2700/100)),0)</f>
        <v/>
      </c>
      <c r="M2697" s="105" t="n">
        <v>1976</v>
      </c>
      <c r="N2697" s="105" t="n">
        <v>1720</v>
      </c>
      <c r="O2697" s="20" t="inlineStr">
        <is>
          <t>https://magic-kniga.ru/items/40674</t>
        </is>
      </c>
      <c r="Q2697" s="66" t="inlineStr">
        <is>
          <t>Мало</t>
        </is>
      </c>
      <c r="R2697" s="20" t="n">
        <v>8</v>
      </c>
      <c r="V2697" s="36">
        <f>MATCH(R2700,discounts!A:A)</f>
        <v/>
      </c>
      <c r="W2697" s="36">
        <f>ADDRESS(V2700,$F$7+1,,,"discounts")</f>
        <v/>
      </c>
      <c r="X2697" s="36">
        <f>ROUND(IF(ISNA(IF($F$7=0,0,INDIRECT(W2700))),0,IF($F$7=0,0,INDIRECT(W2700))),0)</f>
        <v/>
      </c>
    </row>
    <row r="2698">
      <c r="B2698" s="86" t="n"/>
      <c r="C2698" s="22" t="n">
        <v>40676</v>
      </c>
      <c r="D2698" s="22" t="inlineStr">
        <is>
          <t>МАГА</t>
        </is>
      </c>
      <c r="E2698" s="22" t="inlineStr">
        <is>
          <t>Печать Силы</t>
        </is>
      </c>
      <c r="F2698" s="105">
        <f>ROUNDUP(N2701-(N2701/100*X2701),0)</f>
        <v/>
      </c>
      <c r="H2698" s="22" t="inlineStr">
        <is>
          <t>Велигор</t>
        </is>
      </c>
      <c r="I2698" s="22" t="n">
        <v>2020</v>
      </c>
      <c r="J2698" s="75" t="inlineStr">
        <is>
          <t>9785888758021</t>
        </is>
      </c>
      <c r="K2698" s="75" t="inlineStr">
        <is>
          <t>Книги</t>
        </is>
      </c>
      <c r="L2698" s="22">
        <f>ROUND(100-(F2701/(M2701/100)),0)</f>
        <v/>
      </c>
      <c r="M2698" s="105" t="n">
        <v>1976</v>
      </c>
      <c r="N2698" s="105" t="n">
        <v>1720</v>
      </c>
      <c r="O2698" s="20" t="inlineStr">
        <is>
          <t>https://magic-kniga.ru/items/40676</t>
        </is>
      </c>
      <c r="Q2698" s="66" t="inlineStr">
        <is>
          <t>Мало</t>
        </is>
      </c>
      <c r="R2698" s="20" t="n">
        <v>8</v>
      </c>
      <c r="V2698" s="36">
        <f>MATCH(R2701,discounts!A:A)</f>
        <v/>
      </c>
      <c r="W2698" s="36">
        <f>ADDRESS(V2701,$F$7+1,,,"discounts")</f>
        <v/>
      </c>
      <c r="X2698" s="36">
        <f>ROUND(IF(ISNA(IF($F$7=0,0,INDIRECT(W2701))),0,IF($F$7=0,0,INDIRECT(W2701))),0)</f>
        <v/>
      </c>
    </row>
    <row r="2699" ht="15" customHeight="1">
      <c r="B2699" s="88" t="inlineStr">
        <is>
          <t>Космоэнергетика</t>
        </is>
      </c>
    </row>
    <row r="2700">
      <c r="B2700" s="86" t="n"/>
      <c r="C2700" s="22" t="n">
        <v>45653</v>
      </c>
      <c r="D2700" s="22" t="inlineStr">
        <is>
          <t>Самойленко В.</t>
        </is>
      </c>
      <c r="E2700" s="22" t="inlineStr">
        <is>
          <t>Универсальные космические законы. Книга 11</t>
        </is>
      </c>
      <c r="F2700" s="105">
        <f>ROUNDUP(N2703-(N2703/100*X2703),0)</f>
        <v/>
      </c>
      <c r="H2700" s="22" t="inlineStr">
        <is>
          <t>Амрита-русь</t>
        </is>
      </c>
      <c r="I2700" s="22" t="n">
        <v>2022</v>
      </c>
      <c r="J2700" s="75" t="inlineStr">
        <is>
          <t>9785413025048</t>
        </is>
      </c>
      <c r="K2700" s="75" t="inlineStr">
        <is>
          <t>Книги</t>
        </is>
      </c>
      <c r="L2700" s="22">
        <f>ROUND(100-(F2703/(M2703/100)),0)</f>
        <v/>
      </c>
      <c r="M2700" s="105" t="n">
        <v>160</v>
      </c>
      <c r="N2700" s="105" t="n">
        <v>140</v>
      </c>
      <c r="O2700" s="20" t="inlineStr">
        <is>
          <t>https://magic-kniga.ru/items/45653</t>
        </is>
      </c>
      <c r="Q2700" s="66" t="inlineStr">
        <is>
          <t>Мало</t>
        </is>
      </c>
      <c r="R2700" s="20" t="n">
        <v>5</v>
      </c>
      <c r="S2700" s="22" t="n">
        <v>16</v>
      </c>
      <c r="V2700" s="36">
        <f>MATCH(R2703,discounts!A:A)</f>
        <v/>
      </c>
      <c r="W2700" s="36">
        <f>ADDRESS(V2703,$F$7+1,,,"discounts")</f>
        <v/>
      </c>
      <c r="X2700" s="36">
        <f>ROUND(_xlfn.SINGLE(IF(ISNA(_xlfn.SINGLE(IF($F$7=0,0,INDIRECT(W2703)))),0,IF($F$7=0,0,INDIRECT(W2703)))),0)</f>
        <v/>
      </c>
    </row>
    <row r="2701">
      <c r="B2701" s="86" t="n"/>
      <c r="C2701" s="22" t="n">
        <v>45654</v>
      </c>
      <c r="D2701" s="22" t="inlineStr">
        <is>
          <t>Самойленко В.</t>
        </is>
      </c>
      <c r="E2701" s="22" t="inlineStr">
        <is>
          <t>Универсальные космические законы. Книга 10</t>
        </is>
      </c>
      <c r="F2701" s="105">
        <f>ROUNDUP(N2704-(N2704/100*X2704),0)</f>
        <v/>
      </c>
      <c r="H2701" s="22" t="inlineStr">
        <is>
          <t>Амрита-русь</t>
        </is>
      </c>
      <c r="I2701" s="22" t="n">
        <v>2021</v>
      </c>
      <c r="J2701" s="75" t="inlineStr">
        <is>
          <t>9785413024270</t>
        </is>
      </c>
      <c r="K2701" s="75" t="inlineStr">
        <is>
          <t>Книги</t>
        </is>
      </c>
      <c r="L2701" s="22">
        <f>ROUND(100-(F2704/(M2704/100)),0)</f>
        <v/>
      </c>
      <c r="M2701" s="105" t="n">
        <v>160</v>
      </c>
      <c r="N2701" s="105" t="n">
        <v>140</v>
      </c>
      <c r="O2701" s="20" t="inlineStr">
        <is>
          <t>https://magic-kniga.ru/items/45654</t>
        </is>
      </c>
      <c r="Q2701" s="66" t="inlineStr">
        <is>
          <t>Мало</t>
        </is>
      </c>
      <c r="R2701" s="20" t="n">
        <v>5</v>
      </c>
      <c r="S2701" s="22" t="n">
        <v>16</v>
      </c>
      <c r="V2701" s="36">
        <f>MATCH(R2704,discounts!A:A)</f>
        <v/>
      </c>
      <c r="W2701" s="36">
        <f>ADDRESS(V2704,$F$7+1,,,"discounts")</f>
        <v/>
      </c>
      <c r="X2701" s="36">
        <f>ROUND(_xlfn.SINGLE(IF(ISNA(_xlfn.SINGLE(IF($F$7=0,0,INDIRECT(W2704)))),0,IF($F$7=0,0,INDIRECT(W2704)))),0)</f>
        <v/>
      </c>
    </row>
    <row r="2702" ht="15" customHeight="1">
      <c r="B2702" s="88" t="inlineStr">
        <is>
          <t>Магические календари</t>
        </is>
      </c>
    </row>
    <row r="2703">
      <c r="B2703" s="86" t="n"/>
      <c r="C2703" s="22" t="n">
        <v>43445</v>
      </c>
      <c r="E2703" s="22" t="inlineStr">
        <is>
          <t>Женский лунный календарь 2021</t>
        </is>
      </c>
      <c r="F2703" s="105">
        <f>ROUNDUP(N2706-(N2706/100*X2706),0)</f>
        <v/>
      </c>
      <c r="H2703" s="22" t="inlineStr">
        <is>
          <t>Феникс</t>
        </is>
      </c>
      <c r="I2703" s="22" t="n">
        <v>2021</v>
      </c>
      <c r="J2703" s="75" t="inlineStr">
        <is>
          <t>9785222340516</t>
        </is>
      </c>
      <c r="K2703" s="75" t="inlineStr">
        <is>
          <t>Книги</t>
        </is>
      </c>
      <c r="L2703" s="22">
        <f>ROUND(100-(F2706/(M2706/100)),0)</f>
        <v/>
      </c>
      <c r="M2703" s="105" t="n">
        <v>1400</v>
      </c>
      <c r="N2703" s="105" t="n">
        <v>1218</v>
      </c>
      <c r="O2703" s="20" t="inlineStr">
        <is>
          <t>https://magic-kniga.ru/items/43445</t>
        </is>
      </c>
      <c r="Q2703" s="66" t="inlineStr">
        <is>
          <t>Мало</t>
        </is>
      </c>
      <c r="R2703" s="20" t="n">
        <v>6</v>
      </c>
      <c r="S2703" s="22" t="n">
        <v>16</v>
      </c>
      <c r="V2703" s="36">
        <f>MATCH(R2706,discounts!A:A)</f>
        <v/>
      </c>
      <c r="W2703" s="36">
        <f>ADDRESS(V2706,$F$7+1,,,"discounts")</f>
        <v/>
      </c>
      <c r="X2703" s="36">
        <f>ROUND(_xlfn.SINGLE(IF(ISNA(_xlfn.SINGLE(IF($F$7=0,0,INDIRECT(W2706)))),0,IF($F$7=0,0,INDIRECT(W2706)))),0)</f>
        <v/>
      </c>
    </row>
    <row r="2704">
      <c r="B2704" s="86" t="n"/>
      <c r="C2704" s="22" t="n">
        <v>43446</v>
      </c>
      <c r="E2704" s="22" t="inlineStr">
        <is>
          <t>Лунный календарь здоровья 2021</t>
        </is>
      </c>
      <c r="F2704" s="105">
        <f>ROUNDUP(N2707-(N2707/100*X2707),0)</f>
        <v/>
      </c>
      <c r="H2704" s="22" t="inlineStr">
        <is>
          <t>Феникс</t>
        </is>
      </c>
      <c r="I2704" s="22" t="n">
        <v>2021</v>
      </c>
      <c r="J2704" s="75" t="inlineStr">
        <is>
          <t>9785222340509</t>
        </is>
      </c>
      <c r="K2704" s="75" t="inlineStr">
        <is>
          <t>Книги</t>
        </is>
      </c>
      <c r="L2704" s="22">
        <f>ROUND(100-(F2707/(M2707/100)),0)</f>
        <v/>
      </c>
      <c r="M2704" s="105" t="n">
        <v>1400</v>
      </c>
      <c r="N2704" s="105" t="n">
        <v>1218</v>
      </c>
      <c r="O2704" s="20" t="inlineStr">
        <is>
          <t>https://magic-kniga.ru/items/43446</t>
        </is>
      </c>
      <c r="Q2704" s="66" t="inlineStr">
        <is>
          <t>Мало</t>
        </is>
      </c>
      <c r="R2704" s="20" t="n">
        <v>6</v>
      </c>
      <c r="V2704" s="36">
        <f>MATCH(R2707,discounts!A:A)</f>
        <v/>
      </c>
      <c r="W2704" s="36">
        <f>ADDRESS(V2707,$F$7+1,,,"discounts")</f>
        <v/>
      </c>
      <c r="X2704" s="36">
        <f>ROUND(_xlfn.SINGLE(IF(ISNA(_xlfn.SINGLE(IF($F$7=0,0,INDIRECT(W2707)))),0,IF($F$7=0,0,INDIRECT(W2707)))),0)</f>
        <v/>
      </c>
    </row>
    <row r="2705">
      <c r="B2705" s="86" t="n"/>
      <c r="C2705" s="22" t="n">
        <v>43447</v>
      </c>
      <c r="E2705" s="22" t="inlineStr">
        <is>
          <t>Лунный календарь на все случаи жизни 2021</t>
        </is>
      </c>
      <c r="F2705" s="105">
        <f>ROUNDUP(N2708-(N2708/100*X2708),0)</f>
        <v/>
      </c>
      <c r="H2705" s="22" t="inlineStr">
        <is>
          <t>Феникс</t>
        </is>
      </c>
      <c r="I2705" s="22" t="n">
        <v>2020</v>
      </c>
      <c r="J2705" s="75" t="inlineStr">
        <is>
          <t>9785222340493</t>
        </is>
      </c>
      <c r="K2705" s="75" t="inlineStr">
        <is>
          <t>Книги</t>
        </is>
      </c>
      <c r="L2705" s="22">
        <f>ROUND(100-(F2708/(M2708/100)),0)</f>
        <v/>
      </c>
      <c r="M2705" s="105" t="n">
        <v>1400</v>
      </c>
      <c r="N2705" s="105" t="n">
        <v>1218</v>
      </c>
      <c r="O2705" s="20" t="inlineStr">
        <is>
          <t>https://magic-kniga.ru/items/43447</t>
        </is>
      </c>
      <c r="Q2705" s="66" t="inlineStr">
        <is>
          <t>Мало</t>
        </is>
      </c>
      <c r="R2705" s="20" t="n">
        <v>6</v>
      </c>
      <c r="V2705" s="36">
        <f>MATCH(R2708,discounts!A:A)</f>
        <v/>
      </c>
      <c r="W2705" s="36">
        <f>ADDRESS(V2708,$F$7+1,,,"discounts")</f>
        <v/>
      </c>
      <c r="X2705" s="36">
        <f>ROUND(_xlfn.SINGLE(IF(ISNA(_xlfn.SINGLE(IF($F$7=0,0,INDIRECT(W2708)))),0,IF($F$7=0,0,INDIRECT(W2708)))),0)</f>
        <v/>
      </c>
    </row>
    <row r="2706" ht="15" customHeight="1">
      <c r="B2706" s="88" t="inlineStr">
        <is>
          <t>Магия Славян</t>
        </is>
      </c>
    </row>
    <row r="2707">
      <c r="B2707" s="86" t="n"/>
      <c r="C2707" s="22" t="n">
        <v>43379</v>
      </c>
      <c r="D2707" s="22" t="inlineStr">
        <is>
          <t>Богумил Волхв</t>
        </is>
      </c>
      <c r="E2707" s="22" t="inlineStr">
        <is>
          <t>Языческая божница</t>
        </is>
      </c>
      <c r="F2707" s="105">
        <f>ROUNDUP(N2710-(N2710/100*X2710),0)</f>
        <v/>
      </c>
      <c r="H2707" s="22" t="inlineStr">
        <is>
          <t>Велигор</t>
        </is>
      </c>
      <c r="I2707" s="22" t="n">
        <v>2020</v>
      </c>
      <c r="J2707" s="75" t="inlineStr">
        <is>
          <t>9785888758182</t>
        </is>
      </c>
      <c r="K2707" s="75" t="inlineStr">
        <is>
          <t>Книги</t>
        </is>
      </c>
      <c r="L2707" s="22">
        <f>ROUND(100-(F2710/(M2710/100)),0)</f>
        <v/>
      </c>
      <c r="M2707" s="105" t="n">
        <v>2548</v>
      </c>
      <c r="N2707" s="105" t="n">
        <v>2217</v>
      </c>
      <c r="O2707" s="20" t="inlineStr">
        <is>
          <t>https://magic-kniga.ru/items/43379</t>
        </is>
      </c>
      <c r="Q2707" s="66" t="inlineStr">
        <is>
          <t>Мало</t>
        </is>
      </c>
      <c r="R2707" s="20" t="n">
        <v>10</v>
      </c>
      <c r="S2707" s="22" t="n">
        <v>16</v>
      </c>
      <c r="V2707" s="36">
        <f>MATCH(R2710,discounts!A:A)</f>
        <v/>
      </c>
      <c r="W2707" s="36">
        <f>ADDRESS(V2710,$F$7+1,,,"discounts")</f>
        <v/>
      </c>
      <c r="X2707" s="36">
        <f>ROUND(IF(ISNA(IF($F$7=0,0,INDIRECT(W2710))),0,IF($F$7=0,0,INDIRECT(W2710))),0)</f>
        <v/>
      </c>
    </row>
    <row r="2708">
      <c r="B2708" s="86" t="n"/>
      <c r="C2708" s="22" t="n">
        <v>43381</v>
      </c>
      <c r="D2708" s="22" t="inlineStr">
        <is>
          <t>Берстенева Елена</t>
        </is>
      </c>
      <c r="E2708" s="22" t="inlineStr">
        <is>
          <t>Народная кукла для здоровья человека. Книга первая</t>
        </is>
      </c>
      <c r="F2708" s="105">
        <f>ROUNDUP(N2711-(N2711/100*X2711),0)</f>
        <v/>
      </c>
      <c r="H2708" s="22" t="inlineStr">
        <is>
          <t>Велигор</t>
        </is>
      </c>
      <c r="I2708" s="22" t="n">
        <v>2020</v>
      </c>
      <c r="J2708" s="75" t="inlineStr">
        <is>
          <t>9785888758144</t>
        </is>
      </c>
      <c r="K2708" s="75" t="inlineStr">
        <is>
          <t>Книги</t>
        </is>
      </c>
      <c r="L2708" s="22">
        <f>ROUND(100-(F2711/(M2711/100)),0)</f>
        <v/>
      </c>
      <c r="M2708" s="105" t="n">
        <v>2548</v>
      </c>
      <c r="N2708" s="105" t="n">
        <v>2217</v>
      </c>
      <c r="O2708" s="20" t="inlineStr">
        <is>
          <t>https://magic-kniga.ru/items/43381</t>
        </is>
      </c>
      <c r="Q2708" s="66" t="inlineStr">
        <is>
          <t>Мало</t>
        </is>
      </c>
      <c r="R2708" s="20" t="n">
        <v>10</v>
      </c>
      <c r="S2708" s="22" t="n">
        <v>16</v>
      </c>
      <c r="V2708" s="36">
        <f>MATCH(R2711,discounts!A:A)</f>
        <v/>
      </c>
      <c r="W2708" s="36">
        <f>ADDRESS(V2711,$F$7+1,,,"discounts")</f>
        <v/>
      </c>
      <c r="X2708" s="36">
        <f>ROUND(IF(ISNA(IF($F$7=0,0,INDIRECT(W2711))),0,IF($F$7=0,0,INDIRECT(W2711))),0)</f>
        <v/>
      </c>
    </row>
    <row r="2709">
      <c r="B2709" s="86" t="n"/>
      <c r="C2709" s="22" t="n">
        <v>45446</v>
      </c>
      <c r="D2709" s="22" t="inlineStr">
        <is>
          <t>Богумил Волхв</t>
        </is>
      </c>
      <c r="E2709" s="22" t="inlineStr">
        <is>
          <t>Велесовы чары: Славянские гадательные практики</t>
        </is>
      </c>
      <c r="F2709" s="105">
        <f>ROUNDUP(N2712-(N2712/100*X2712),0)</f>
        <v/>
      </c>
      <c r="H2709" s="22" t="inlineStr">
        <is>
          <t>Велигор</t>
        </is>
      </c>
      <c r="I2709" s="22" t="n">
        <v>2021</v>
      </c>
      <c r="J2709" s="75" t="inlineStr">
        <is>
          <t>9785888759806</t>
        </is>
      </c>
      <c r="K2709" s="75" t="inlineStr">
        <is>
          <t>Книги</t>
        </is>
      </c>
      <c r="L2709" s="22">
        <f>ROUND(100-(F2712/(M2712/100)),0)</f>
        <v/>
      </c>
      <c r="M2709" s="105" t="n">
        <v>814</v>
      </c>
      <c r="N2709" s="105" t="n">
        <v>709</v>
      </c>
      <c r="O2709" s="20" t="inlineStr">
        <is>
          <t>https://magic-kniga.ru/items/45446</t>
        </is>
      </c>
      <c r="Q2709" s="66" t="inlineStr">
        <is>
          <t>Мало</t>
        </is>
      </c>
      <c r="R2709" s="20" t="n">
        <v>10</v>
      </c>
      <c r="V2709" s="36">
        <f>MATCH(R2712,discounts!A:A)</f>
        <v/>
      </c>
      <c r="W2709" s="36">
        <f>ADDRESS(V2712,$F$7+1,,,"discounts")</f>
        <v/>
      </c>
      <c r="X2709" s="36">
        <f>ROUND(IF(ISNA(IF($F$7=0,0,INDIRECT(W2712))),0,IF($F$7=0,0,INDIRECT(W2712))),0)</f>
        <v/>
      </c>
    </row>
    <row r="2710">
      <c r="B2710" s="86" t="n"/>
      <c r="C2710" s="22" t="n">
        <v>40611</v>
      </c>
      <c r="D2710" s="22" t="inlineStr">
        <is>
          <t>Гнатюк Юлия</t>
        </is>
      </c>
      <c r="E2710" s="22" t="inlineStr">
        <is>
          <t>Велесова книга со словарем и комментариями</t>
        </is>
      </c>
      <c r="F2710" s="105">
        <f>ROUNDUP(N2713-(N2713/100*X2713),0)</f>
        <v/>
      </c>
      <c r="H2710" s="22" t="inlineStr">
        <is>
          <t>АСТ</t>
        </is>
      </c>
      <c r="I2710" s="22" t="n">
        <v>2020</v>
      </c>
      <c r="J2710" s="75" t="inlineStr">
        <is>
          <t>9785171224172</t>
        </is>
      </c>
      <c r="K2710" s="75" t="inlineStr">
        <is>
          <t>Книги</t>
        </is>
      </c>
      <c r="L2710" s="22">
        <f>ROUND(100-(F2713/(M2713/100)),0)</f>
        <v/>
      </c>
      <c r="M2710" s="105" t="n">
        <v>813</v>
      </c>
      <c r="N2710" s="105" t="n">
        <v>708</v>
      </c>
      <c r="O2710" s="20" t="inlineStr">
        <is>
          <t>https://magic-kniga.ru/items/40611</t>
        </is>
      </c>
      <c r="Q2710" s="66" t="inlineStr">
        <is>
          <t>Мало</t>
        </is>
      </c>
      <c r="R2710" s="20" t="n">
        <v>5</v>
      </c>
      <c r="S2710" s="22" t="n">
        <v>16</v>
      </c>
      <c r="V2710" s="36">
        <f>MATCH(R2713,discounts!A:A)</f>
        <v/>
      </c>
      <c r="W2710" s="36">
        <f>ADDRESS(V2713,$F$7+1,,,"discounts")</f>
        <v/>
      </c>
      <c r="X2710" s="36">
        <f>ROUND(IF(ISNA(IF($F$7=0,0,INDIRECT(W2713))),0,IF($F$7=0,0,INDIRECT(W2713))),0)</f>
        <v/>
      </c>
    </row>
    <row r="2711">
      <c r="B2711" s="86" t="n"/>
      <c r="C2711" s="22" t="n">
        <v>40671</v>
      </c>
      <c r="D2711" s="22" t="inlineStr">
        <is>
          <t>Олег Чуруксаев</t>
        </is>
      </c>
      <c r="E2711" s="22" t="inlineStr">
        <is>
          <t>Тайная книга Волховства</t>
        </is>
      </c>
      <c r="F2711" s="105">
        <f>ROUNDUP(N2714-(N2714/100*X2714),0)</f>
        <v/>
      </c>
      <c r="H2711" s="22" t="inlineStr">
        <is>
          <t>Велигор</t>
        </is>
      </c>
      <c r="I2711" s="22" t="n">
        <v>2020</v>
      </c>
      <c r="J2711" s="75" t="inlineStr">
        <is>
          <t>9785888757994</t>
        </is>
      </c>
      <c r="K2711" s="75" t="inlineStr">
        <is>
          <t>Книги</t>
        </is>
      </c>
      <c r="L2711" s="22">
        <f>ROUND(100-(F2714/(M2714/100)),0)</f>
        <v/>
      </c>
      <c r="M2711" s="105" t="n">
        <v>1976</v>
      </c>
      <c r="N2711" s="105" t="n">
        <v>1720</v>
      </c>
      <c r="O2711" s="20" t="inlineStr">
        <is>
          <t>https://magic-kniga.ru/items/40671</t>
        </is>
      </c>
      <c r="Q2711" s="66" t="inlineStr">
        <is>
          <t>Мало</t>
        </is>
      </c>
      <c r="R2711" s="20" t="n">
        <v>8</v>
      </c>
      <c r="V2711" s="36">
        <f>MATCH(R2714,discounts!A:A)</f>
        <v/>
      </c>
      <c r="W2711" s="36">
        <f>ADDRESS(V2714,$F$7+1,,,"discounts")</f>
        <v/>
      </c>
      <c r="X2711" s="36">
        <f>ROUND(IF(ISNA(IF($F$7=0,0,INDIRECT(W2714))),0,IF($F$7=0,0,INDIRECT(W2714))),0)</f>
        <v/>
      </c>
    </row>
    <row r="2712">
      <c r="B2712" s="86" t="n"/>
      <c r="C2712" s="22" t="n">
        <v>40808</v>
      </c>
      <c r="D2712" s="22" t="inlineStr">
        <is>
          <t>Свабуно</t>
        </is>
      </c>
      <c r="E2712" s="22" t="inlineStr">
        <is>
          <t>Вендские руны и языческое мировоззрение</t>
        </is>
      </c>
      <c r="F2712" s="105">
        <f>ROUNDUP(N2715-(N2715/100*X2715),0)</f>
        <v/>
      </c>
      <c r="H2712" s="22" t="inlineStr">
        <is>
          <t>Magic-Kniga</t>
        </is>
      </c>
      <c r="I2712" s="22" t="n">
        <v>2020</v>
      </c>
      <c r="J2712" s="75" t="inlineStr">
        <is>
          <t>9785604458884</t>
        </is>
      </c>
      <c r="K2712" s="75" t="inlineStr">
        <is>
          <t>Книги</t>
        </is>
      </c>
      <c r="L2712" s="22">
        <f>ROUND(100-(F2715/(M2715/100)),0)</f>
        <v/>
      </c>
      <c r="M2712" s="105" t="n">
        <v>1721</v>
      </c>
      <c r="N2712" s="105" t="n">
        <v>1498</v>
      </c>
      <c r="O2712" s="20" t="inlineStr">
        <is>
          <t>https://magic-kniga.ru/items/40808</t>
        </is>
      </c>
      <c r="P2712" s="22" t="n">
        <v>354</v>
      </c>
      <c r="Q2712" s="66" t="inlineStr">
        <is>
          <t>Мало</t>
        </is>
      </c>
      <c r="R2712" s="20" t="n">
        <v>1</v>
      </c>
      <c r="S2712" s="22" t="n">
        <v>18</v>
      </c>
      <c r="V2712" s="36">
        <f>MATCH(R2715,discounts!A:A)</f>
        <v/>
      </c>
      <c r="W2712" s="36">
        <f>ADDRESS(V2715,$F$7+1,,,"discounts")</f>
        <v/>
      </c>
      <c r="X2712" s="36">
        <f>ROUND(IF(ISNA(IF($F$7=0,0,INDIRECT(W2715))),0,IF($F$7=0,0,INDIRECT(W2715))),0)</f>
        <v/>
      </c>
    </row>
    <row r="2713" ht="15" customHeight="1">
      <c r="B2713" s="88" t="inlineStr">
        <is>
          <t>Викка</t>
        </is>
      </c>
    </row>
    <row r="2714">
      <c r="B2714" s="86" t="n"/>
      <c r="C2714" s="22" t="n">
        <v>44246</v>
      </c>
      <c r="D2714" s="22" t="inlineStr">
        <is>
          <t>Мерфи-Хискок Эрин</t>
        </is>
      </c>
      <c r="E2714" s="22" t="inlineStr">
        <is>
          <t>Spellcrafting. Как создавать и творить свои собственные чары и увеличить силу своей магии</t>
        </is>
      </c>
      <c r="F2714" s="105">
        <f>ROUNDUP(N2717-(N2717/100*X2717),0)</f>
        <v/>
      </c>
      <c r="H2714" s="22" t="inlineStr">
        <is>
          <t>Эксмо пресс</t>
        </is>
      </c>
      <c r="I2714" s="22" t="n">
        <v>2021</v>
      </c>
      <c r="J2714" s="75" t="inlineStr">
        <is>
          <t>9785041165529</t>
        </is>
      </c>
      <c r="K2714" s="75" t="inlineStr">
        <is>
          <t>Книги</t>
        </is>
      </c>
      <c r="L2714" s="22">
        <f>ROUND(100-(F2717/(M2717/100)),0)</f>
        <v/>
      </c>
      <c r="M2714" s="105" t="n">
        <v>182</v>
      </c>
      <c r="N2714" s="105" t="n">
        <v>159</v>
      </c>
      <c r="O2714" s="20" t="inlineStr">
        <is>
          <t>https://magic-kniga.ru/items/44246</t>
        </is>
      </c>
      <c r="Q2714" s="66" t="inlineStr">
        <is>
          <t>Мало</t>
        </is>
      </c>
      <c r="R2714" s="20" t="n">
        <v>5</v>
      </c>
      <c r="S2714" s="22" t="n">
        <v>16</v>
      </c>
      <c r="V2714" s="36">
        <f>MATCH(R2717,discounts!A:A)</f>
        <v/>
      </c>
      <c r="W2714" s="36">
        <f>ADDRESS(V2717,$F$7+1,,,"discounts")</f>
        <v/>
      </c>
      <c r="X2714" s="36">
        <f>ROUND(IF(ISNA(IF($F$7=0,0,INDIRECT(W2717))),0,IF($F$7=0,0,INDIRECT(W2717))),0)</f>
        <v/>
      </c>
    </row>
    <row r="2715" ht="15" customHeight="1">
      <c r="B2715" s="88" t="inlineStr">
        <is>
          <t>Цигун</t>
        </is>
      </c>
    </row>
    <row r="2716">
      <c r="B2716" s="86" t="n"/>
      <c r="C2716" s="22" t="n">
        <v>40426</v>
      </c>
      <c r="D2716" s="22" t="inlineStr">
        <is>
          <t>Роттер Михаил Владимирович</t>
        </is>
      </c>
      <c r="E2716" s="22" t="inlineStr">
        <is>
          <t>Цигун: покой в движении и движение в покое в 3-х томах. Том 2</t>
        </is>
      </c>
      <c r="F2716" s="105">
        <f>ROUNDUP(N2719-(N2719/100*X2719),0)</f>
        <v/>
      </c>
      <c r="H2716" s="22" t="inlineStr">
        <is>
          <t>Ганга</t>
        </is>
      </c>
      <c r="I2716" s="22" t="n">
        <v>2019</v>
      </c>
      <c r="J2716" s="75" t="inlineStr">
        <is>
          <t>9785907059719</t>
        </is>
      </c>
      <c r="K2716" s="75" t="inlineStr">
        <is>
          <t>Книги</t>
        </is>
      </c>
      <c r="L2716" s="22">
        <f>ROUND(100-(F2719/(M2719/100)),0)</f>
        <v/>
      </c>
      <c r="M2716" s="105" t="n">
        <v>599</v>
      </c>
      <c r="N2716" s="105" t="n">
        <v>522</v>
      </c>
      <c r="O2716" s="20" t="inlineStr">
        <is>
          <t>https://magic-kniga.ru/items/40426</t>
        </is>
      </c>
      <c r="Q2716" s="66" t="inlineStr">
        <is>
          <t>Мало</t>
        </is>
      </c>
      <c r="R2716" s="20" t="n">
        <v>5</v>
      </c>
      <c r="V2716" s="36">
        <f>MATCH(R2719,discounts!A:A)</f>
        <v/>
      </c>
      <c r="W2716" s="36">
        <f>ADDRESS(V2719,$F$7+1,,,"discounts")</f>
        <v/>
      </c>
      <c r="X2716" s="36">
        <f>ROUND(_xlfn.SINGLE(IF(ISNA(_xlfn.SINGLE(IF($F$7=0,0,INDIRECT(W2719)))),0,IF($F$7=0,0,INDIRECT(W2719)))),0)</f>
        <v/>
      </c>
    </row>
    <row r="2717">
      <c r="B2717" s="86" t="n"/>
      <c r="C2717" s="22" t="n">
        <v>40507</v>
      </c>
      <c r="D2717" s="22" t="inlineStr">
        <is>
          <t>Роттер Михаил Владимирович</t>
        </is>
      </c>
      <c r="E2717" s="22" t="inlineStr">
        <is>
          <t>Цигун: покой в движении и движение в покое в 3-х томах. Том 1</t>
        </is>
      </c>
      <c r="F2717" s="105">
        <f>ROUNDUP(N2720-(N2720/100*X2720),0)</f>
        <v/>
      </c>
      <c r="H2717" s="22" t="inlineStr">
        <is>
          <t>Ганга</t>
        </is>
      </c>
      <c r="I2717" s="22" t="n">
        <v>2019</v>
      </c>
      <c r="J2717" s="75" t="inlineStr">
        <is>
          <t>9785907059702</t>
        </is>
      </c>
      <c r="K2717" s="75" t="inlineStr">
        <is>
          <t>Книги</t>
        </is>
      </c>
      <c r="L2717" s="22">
        <f>ROUND(100-(F2720/(M2720/100)),0)</f>
        <v/>
      </c>
      <c r="M2717" s="105" t="n">
        <v>612</v>
      </c>
      <c r="N2717" s="105" t="n">
        <v>533</v>
      </c>
      <c r="O2717" s="20" t="inlineStr">
        <is>
          <t>https://magic-kniga.ru/items/40507</t>
        </is>
      </c>
      <c r="Q2717" s="66" t="inlineStr">
        <is>
          <t>Мало</t>
        </is>
      </c>
      <c r="R2717" s="20" t="n">
        <v>5</v>
      </c>
      <c r="V2717" s="36">
        <f>MATCH(R2720,discounts!A:A)</f>
        <v/>
      </c>
      <c r="W2717" s="36">
        <f>ADDRESS(V2720,$F$7+1,,,"discounts")</f>
        <v/>
      </c>
      <c r="X2717" s="36">
        <f>ROUND(_xlfn.SINGLE(IF(ISNA(_xlfn.SINGLE(IF($F$7=0,0,INDIRECT(W2720)))),0,IF($F$7=0,0,INDIRECT(W2720)))),0)</f>
        <v/>
      </c>
    </row>
    <row r="2718">
      <c r="B2718" s="86" t="n"/>
      <c r="C2718" s="22" t="n">
        <v>42392</v>
      </c>
      <c r="D2718" s="22" t="inlineStr">
        <is>
          <t>Роттер М.</t>
        </is>
      </c>
      <c r="E2718" s="22" t="inlineStr">
        <is>
          <t>Цигун: покой в движении и движение в покое.Несказочная сказка</t>
        </is>
      </c>
      <c r="F2718" s="105">
        <f>ROUNDUP(N2721-(N2721/100*X2721),0)</f>
        <v/>
      </c>
      <c r="H2718" s="22" t="inlineStr">
        <is>
          <t>Ганга</t>
        </is>
      </c>
      <c r="I2718" s="22" t="n">
        <v>2020</v>
      </c>
      <c r="J2718" s="75" t="inlineStr">
        <is>
          <t>9785907243545</t>
        </is>
      </c>
      <c r="K2718" s="75" t="inlineStr">
        <is>
          <t>Книги</t>
        </is>
      </c>
      <c r="L2718" s="22">
        <f>ROUND(100-(F2721/(M2721/100)),0)</f>
        <v/>
      </c>
      <c r="M2718" s="105" t="n">
        <v>553</v>
      </c>
      <c r="N2718" s="105" t="n">
        <v>482</v>
      </c>
      <c r="O2718" s="20" t="inlineStr">
        <is>
          <t>https://magic-kniga.ru/items/42392</t>
        </is>
      </c>
      <c r="Q2718" s="66" t="inlineStr">
        <is>
          <t>Мало</t>
        </is>
      </c>
      <c r="R2718" s="20" t="n">
        <v>5</v>
      </c>
      <c r="V2718" s="36">
        <f>MATCH(R2721,discounts!A:A)</f>
        <v/>
      </c>
      <c r="W2718" s="36">
        <f>ADDRESS(V2721,$F$7+1,,,"discounts")</f>
        <v/>
      </c>
      <c r="X2718" s="36">
        <f>ROUND(_xlfn.SINGLE(IF(ISNA(_xlfn.SINGLE(IF($F$7=0,0,INDIRECT(W2721)))),0,IF($F$7=0,0,INDIRECT(W2721)))),0)</f>
        <v/>
      </c>
    </row>
    <row r="2719" ht="15" customHeight="1">
      <c r="B2719" s="88" t="inlineStr">
        <is>
          <t>Медитации</t>
        </is>
      </c>
    </row>
    <row r="2720">
      <c r="B2720" s="86" t="n"/>
      <c r="C2720" s="22" t="n">
        <v>42393</v>
      </c>
      <c r="D2720" s="22" t="inlineStr">
        <is>
          <t>Роса де ла Ральф</t>
        </is>
      </c>
      <c r="E2720" s="22" t="inlineStr">
        <is>
          <t>Вести от обезьяны. О медитации и о том, что хочет донести до вас суетливый обезьяний ум</t>
        </is>
      </c>
      <c r="F2720" s="105">
        <f>ROUNDUP(N2723-(N2723/100*X2723),0)</f>
        <v/>
      </c>
      <c r="H2720" s="22" t="inlineStr">
        <is>
          <t>Ганга</t>
        </is>
      </c>
      <c r="I2720" s="22" t="n">
        <v>2020</v>
      </c>
      <c r="J2720" s="75" t="inlineStr">
        <is>
          <t>9785907243729</t>
        </is>
      </c>
      <c r="K2720" s="75" t="inlineStr">
        <is>
          <t>Книги</t>
        </is>
      </c>
      <c r="L2720" s="22">
        <f>ROUND(100-(F2723/(M2723/100)),0)</f>
        <v/>
      </c>
      <c r="M2720" s="105" t="n">
        <v>553</v>
      </c>
      <c r="N2720" s="105" t="n">
        <v>482</v>
      </c>
      <c r="O2720" s="20" t="inlineStr">
        <is>
          <t>https://magic-kniga.ru/items/42393</t>
        </is>
      </c>
      <c r="Q2720" s="66" t="inlineStr">
        <is>
          <t>Мало</t>
        </is>
      </c>
      <c r="R2720" s="20" t="n">
        <v>5</v>
      </c>
      <c r="V2720" s="36">
        <f>MATCH(R2723,discounts!A:A)</f>
        <v/>
      </c>
      <c r="W2720" s="36">
        <f>ADDRESS(V2723,$F$7+1,,,"discounts")</f>
        <v/>
      </c>
      <c r="X2720" s="36">
        <f>ROUND(IF(ISNA(IF($F$7=0,0,INDIRECT(W2723))),0,IF($F$7=0,0,INDIRECT(W2723))),0)</f>
        <v/>
      </c>
    </row>
    <row r="2721">
      <c r="B2721" s="86" t="n"/>
      <c r="C2721" s="22" t="n">
        <v>43386</v>
      </c>
      <c r="D2721" s="22" t="inlineStr">
        <is>
          <t>Нил Лундгрен</t>
        </is>
      </c>
      <c r="E2721" s="22" t="inlineStr">
        <is>
          <t>Медитации для души</t>
        </is>
      </c>
      <c r="F2721" s="105">
        <f>ROUNDUP(N2724-(N2724/100*X2724),0)</f>
        <v/>
      </c>
      <c r="H2721" s="22" t="inlineStr">
        <is>
          <t>Велигор</t>
        </is>
      </c>
      <c r="I2721" s="22" t="n">
        <v>2021</v>
      </c>
      <c r="J2721" s="75" t="inlineStr">
        <is>
          <t>9785888758823</t>
        </is>
      </c>
      <c r="K2721" s="75" t="inlineStr">
        <is>
          <t>Книги</t>
        </is>
      </c>
      <c r="L2721" s="22">
        <f>ROUND(100-(F2724/(M2724/100)),0)</f>
        <v/>
      </c>
      <c r="M2721" s="105" t="n">
        <v>2548</v>
      </c>
      <c r="N2721" s="105" t="n">
        <v>2217</v>
      </c>
      <c r="O2721" s="20" t="inlineStr">
        <is>
          <t>https://magic-kniga.ru/items/43386</t>
        </is>
      </c>
      <c r="Q2721" s="66" t="inlineStr">
        <is>
          <t>Мало</t>
        </is>
      </c>
      <c r="R2721" s="20" t="n">
        <v>10</v>
      </c>
      <c r="V2721" s="36">
        <f>MATCH(R2724,discounts!A:A)</f>
        <v/>
      </c>
      <c r="W2721" s="36">
        <f>ADDRESS(V2724,$F$7+1,,,"discounts")</f>
        <v/>
      </c>
      <c r="X2721" s="36">
        <f>ROUND(IF(ISNA(IF($F$7=0,0,INDIRECT(W2724))),0,IF($F$7=0,0,INDIRECT(W2724))),0)</f>
        <v/>
      </c>
    </row>
    <row r="2722">
      <c r="B2722" s="86" t="n"/>
      <c r="C2722" s="22" t="n">
        <v>41243</v>
      </c>
      <c r="D2722" s="22" t="inlineStr">
        <is>
          <t>Неаполитанский C. М.</t>
        </is>
      </c>
      <c r="E2722" s="22" t="inlineStr">
        <is>
          <t>100 преимуществ медитации</t>
        </is>
      </c>
      <c r="F2722" s="105">
        <f>ROUNDUP(N2725-(N2725/100*X2725),0)</f>
        <v/>
      </c>
      <c r="H2722" s="22" t="inlineStr">
        <is>
          <t>Амрита-русь</t>
        </is>
      </c>
      <c r="I2722" s="22" t="n">
        <v>2020</v>
      </c>
      <c r="J2722" s="75" t="inlineStr">
        <is>
          <t>9785413022702</t>
        </is>
      </c>
      <c r="K2722" s="75" t="inlineStr">
        <is>
          <t>Книги</t>
        </is>
      </c>
      <c r="L2722" s="22">
        <f>ROUND(100-(F2725/(M2725/100)),0)</f>
        <v/>
      </c>
      <c r="M2722" s="105" t="n">
        <v>341</v>
      </c>
      <c r="N2722" s="105" t="n">
        <v>297</v>
      </c>
      <c r="O2722" s="20" t="inlineStr">
        <is>
          <t>https://magic-kniga.ru/items/41243</t>
        </is>
      </c>
      <c r="Q2722" s="66" t="inlineStr">
        <is>
          <t>Мало</t>
        </is>
      </c>
      <c r="R2722" s="20" t="n">
        <v>5</v>
      </c>
      <c r="V2722" s="36">
        <f>MATCH(R2725,discounts!A:A)</f>
        <v/>
      </c>
      <c r="W2722" s="36">
        <f>ADDRESS(V2725,$F$7+1,,,"discounts")</f>
        <v/>
      </c>
      <c r="X2722" s="36">
        <f>ROUND(IF(ISNA(IF($F$7=0,0,INDIRECT(W2725))),0,IF($F$7=0,0,INDIRECT(W2725))),0)</f>
        <v/>
      </c>
    </row>
    <row r="2723">
      <c r="B2723" s="86" t="n"/>
      <c r="C2723" s="22" t="n">
        <v>41244</v>
      </c>
      <c r="D2723" s="22" t="inlineStr">
        <is>
          <t>Волкова Т. Ф.</t>
        </is>
      </c>
      <c r="E2723" s="22" t="inlineStr">
        <is>
          <t>Каждый день-ступень подъема. Философия в стихах. Годичный круг ежедневной медитации</t>
        </is>
      </c>
      <c r="F2723" s="105">
        <f>ROUNDUP(N2726-(N2726/100*X2726),0)</f>
        <v/>
      </c>
      <c r="H2723" s="22" t="inlineStr">
        <is>
          <t>Амрита-русь</t>
        </is>
      </c>
      <c r="I2723" s="22" t="n">
        <v>2020</v>
      </c>
      <c r="J2723" s="75" t="inlineStr">
        <is>
          <t>9785413022818</t>
        </is>
      </c>
      <c r="K2723" s="75" t="inlineStr">
        <is>
          <t>Книги</t>
        </is>
      </c>
      <c r="L2723" s="22">
        <f>ROUND(100-(F2726/(M2726/100)),0)</f>
        <v/>
      </c>
      <c r="M2723" s="105" t="n">
        <v>341</v>
      </c>
      <c r="N2723" s="105" t="n">
        <v>297</v>
      </c>
      <c r="O2723" s="20" t="inlineStr">
        <is>
          <t>https://magic-kniga.ru/items/41244</t>
        </is>
      </c>
      <c r="Q2723" s="66" t="inlineStr">
        <is>
          <t>Мало</t>
        </is>
      </c>
      <c r="R2723" s="20" t="n">
        <v>5</v>
      </c>
      <c r="V2723" s="36">
        <f>MATCH(R2726,discounts!A:A)</f>
        <v/>
      </c>
      <c r="W2723" s="36">
        <f>ADDRESS(V2726,$F$7+1,,,"discounts")</f>
        <v/>
      </c>
      <c r="X2723" s="36">
        <f>ROUND(IF(ISNA(IF($F$7=0,0,INDIRECT(W2726))),0,IF($F$7=0,0,INDIRECT(W2726))),0)</f>
        <v/>
      </c>
    </row>
    <row r="2724">
      <c r="B2724" s="86" t="n"/>
      <c r="C2724" s="22" t="n">
        <v>45421</v>
      </c>
      <c r="D2724" s="22" t="inlineStr">
        <is>
          <t>Шишкина Ирина</t>
        </is>
      </c>
      <c r="E2724" s="22" t="inlineStr">
        <is>
          <t>Год самопознания. Ритуалы, практики и медитации, меняющие жизнь</t>
        </is>
      </c>
      <c r="F2724" s="105">
        <f>ROUNDUP(N2727-(N2727/100*X2727),0)</f>
        <v/>
      </c>
      <c r="H2724" s="22" t="inlineStr">
        <is>
          <t>Весь</t>
        </is>
      </c>
      <c r="I2724" s="22" t="n">
        <v>2021</v>
      </c>
      <c r="J2724" s="75" t="inlineStr">
        <is>
          <t>9785957338246</t>
        </is>
      </c>
      <c r="K2724" s="75" t="inlineStr">
        <is>
          <t>Книги</t>
        </is>
      </c>
      <c r="L2724" s="22">
        <f>ROUND(100-(F2727/(M2727/100)),0)</f>
        <v/>
      </c>
      <c r="M2724" s="105" t="n">
        <v>840</v>
      </c>
      <c r="N2724" s="105" t="n">
        <v>731</v>
      </c>
      <c r="O2724" s="20" t="inlineStr">
        <is>
          <t>https://magic-kniga.ru/items/45421</t>
        </is>
      </c>
      <c r="Q2724" s="66" t="inlineStr">
        <is>
          <t>Мало</t>
        </is>
      </c>
      <c r="R2724" s="20" t="n">
        <v>3</v>
      </c>
      <c r="S2724" s="22" t="n">
        <v>16</v>
      </c>
      <c r="V2724" s="36">
        <f>MATCH(R2727,discounts!A:A)</f>
        <v/>
      </c>
      <c r="W2724" s="36">
        <f>ADDRESS(V2727,$F$7+1,,,"discounts")</f>
        <v/>
      </c>
      <c r="X2724" s="36">
        <f>ROUND(IF(ISNA(IF($F$7=0,0,INDIRECT(W2727))),0,IF($F$7=0,0,INDIRECT(W2727))),0)</f>
        <v/>
      </c>
    </row>
    <row r="2725">
      <c r="B2725" s="86" t="n"/>
      <c r="C2725" s="22" t="n">
        <v>45452</v>
      </c>
      <c r="D2725" s="22" t="inlineStr">
        <is>
          <t>Саймон Корт</t>
        </is>
      </c>
      <c r="E2725" s="22" t="inlineStr">
        <is>
          <t>Магическое путешествие. Руководство по медитации для развития вашего внутреннего видения</t>
        </is>
      </c>
      <c r="F2725" s="105">
        <f>ROUNDUP(N2728-(N2728/100*X2728),0)</f>
        <v/>
      </c>
      <c r="H2725" s="22" t="inlineStr">
        <is>
          <t>Весь</t>
        </is>
      </c>
      <c r="I2725" s="22" t="n">
        <v>2021</v>
      </c>
      <c r="J2725" s="75" t="inlineStr">
        <is>
          <t>9785957338161</t>
        </is>
      </c>
      <c r="K2725" s="75" t="inlineStr">
        <is>
          <t>Книги</t>
        </is>
      </c>
      <c r="L2725" s="22">
        <f>ROUND(100-(F2728/(M2728/100)),0)</f>
        <v/>
      </c>
      <c r="M2725" s="105" t="n">
        <v>814</v>
      </c>
      <c r="N2725" s="105" t="n">
        <v>709</v>
      </c>
      <c r="O2725" s="20" t="inlineStr">
        <is>
          <t>https://magic-kniga.ru/items/45452</t>
        </is>
      </c>
      <c r="Q2725" s="66" t="inlineStr">
        <is>
          <t>Мало</t>
        </is>
      </c>
      <c r="R2725" s="20" t="n">
        <v>3</v>
      </c>
      <c r="V2725" s="36">
        <f>MATCH(R2728,discounts!A:A)</f>
        <v/>
      </c>
      <c r="W2725" s="36">
        <f>ADDRESS(V2728,$F$7+1,,,"discounts")</f>
        <v/>
      </c>
      <c r="X2725" s="36">
        <f>ROUND(IF(ISNA(IF($F$7=0,0,INDIRECT(W2728))),0,IF($F$7=0,0,INDIRECT(W2728))),0)</f>
        <v/>
      </c>
    </row>
    <row r="2726">
      <c r="B2726" s="86" t="n"/>
      <c r="C2726" s="22" t="n">
        <v>45507</v>
      </c>
      <c r="D2726" s="22" t="inlineStr">
        <is>
          <t>Мюррей дю Плесси</t>
        </is>
      </c>
      <c r="E2726" s="22" t="inlineStr">
        <is>
          <t>Современные медитации: 101 способ замедлить темп и соединиться с духом</t>
        </is>
      </c>
      <c r="F2726" s="105">
        <f>ROUNDUP(N2729-(N2729/100*X2729),0)</f>
        <v/>
      </c>
      <c r="H2726" s="22" t="inlineStr">
        <is>
          <t>Весь</t>
        </is>
      </c>
      <c r="I2726" s="22" t="n">
        <v>2021</v>
      </c>
      <c r="J2726" s="75" t="inlineStr">
        <is>
          <t>9785957338482</t>
        </is>
      </c>
      <c r="K2726" s="75" t="inlineStr">
        <is>
          <t>Книги</t>
        </is>
      </c>
      <c r="L2726" s="22">
        <f>ROUND(100-(F2729/(M2729/100)),0)</f>
        <v/>
      </c>
      <c r="M2726" s="105" t="n">
        <v>637</v>
      </c>
      <c r="N2726" s="105" t="n">
        <v>555</v>
      </c>
      <c r="O2726" s="20" t="inlineStr">
        <is>
          <t>https://magic-kniga.ru/items/45507</t>
        </is>
      </c>
      <c r="Q2726" s="66" t="inlineStr">
        <is>
          <t>Мало</t>
        </is>
      </c>
      <c r="R2726" s="20" t="n">
        <v>2</v>
      </c>
      <c r="S2726" s="22" t="n">
        <v>16</v>
      </c>
      <c r="V2726" s="36">
        <f>MATCH(R2729,discounts!A:A)</f>
        <v/>
      </c>
      <c r="W2726" s="36">
        <f>ADDRESS(V2729,$F$7+1,,,"discounts")</f>
        <v/>
      </c>
      <c r="X2726" s="36">
        <f>ROUND(IF(ISNA(IF($F$7=0,0,INDIRECT(W2729))),0,IF($F$7=0,0,INDIRECT(W2729))),0)</f>
        <v/>
      </c>
    </row>
    <row r="2727">
      <c r="B2727" s="86" t="n"/>
      <c r="C2727" s="22" t="n">
        <v>45565</v>
      </c>
      <c r="D2727" s="22" t="inlineStr">
        <is>
          <t>Явный Андрей</t>
        </is>
      </c>
      <c r="E2727" s="22" t="inlineStr">
        <is>
          <t>Музыка прощения</t>
        </is>
      </c>
      <c r="F2727" s="105">
        <f>ROUNDUP(N2730-(N2730/100*X2730),0)</f>
        <v/>
      </c>
      <c r="H2727" s="22" t="inlineStr">
        <is>
          <t>АСТ</t>
        </is>
      </c>
      <c r="I2727" s="22" t="n">
        <v>2021</v>
      </c>
      <c r="J2727" s="75" t="inlineStr">
        <is>
          <t>9785171353070</t>
        </is>
      </c>
      <c r="K2727" s="75" t="inlineStr">
        <is>
          <t>Книги</t>
        </is>
      </c>
      <c r="L2727" s="22">
        <f>ROUND(100-(F2730/(M2730/100)),0)</f>
        <v/>
      </c>
      <c r="M2727" s="105" t="n">
        <v>334</v>
      </c>
      <c r="N2727" s="105" t="n">
        <v>291</v>
      </c>
      <c r="O2727" s="20" t="inlineStr">
        <is>
          <t>https://magic-kniga.ru/items/45565</t>
        </is>
      </c>
      <c r="Q2727" s="66" t="inlineStr">
        <is>
          <t>Мало</t>
        </is>
      </c>
      <c r="R2727" s="20" t="n">
        <v>5</v>
      </c>
      <c r="S2727" s="22" t="n">
        <v>16</v>
      </c>
      <c r="V2727" s="36">
        <f>MATCH(R2730,discounts!A:A)</f>
        <v/>
      </c>
      <c r="W2727" s="36">
        <f>ADDRESS(V2730,$F$7+1,,,"discounts")</f>
        <v/>
      </c>
      <c r="X2727" s="36">
        <f>ROUND(IF(ISNA(IF($F$7=0,0,INDIRECT(W2730))),0,IF($F$7=0,0,INDIRECT(W2730))),0)</f>
        <v/>
      </c>
    </row>
    <row r="2728">
      <c r="B2728" s="86" t="n"/>
      <c r="C2728" s="22" t="n">
        <v>44187</v>
      </c>
      <c r="D2728" s="22" t="inlineStr">
        <is>
          <t>Кит Шервуд, Сабина Виттман</t>
        </is>
      </c>
      <c r="E2728" s="22" t="inlineStr">
        <is>
          <t>Энергетическое исцеление отношений. Медитации, мудры и чакральные практики для партнеров, семьи и друзей</t>
        </is>
      </c>
      <c r="F2728" s="105">
        <f>ROUNDUP(N2731-(N2731/100*X2731),0)</f>
        <v/>
      </c>
      <c r="H2728" s="22" t="inlineStr">
        <is>
          <t>Велигор</t>
        </is>
      </c>
      <c r="I2728" s="22" t="n">
        <v>2021</v>
      </c>
      <c r="J2728" s="75" t="inlineStr">
        <is>
          <t>9785888759301</t>
        </is>
      </c>
      <c r="K2728" s="75" t="inlineStr">
        <is>
          <t>Книги</t>
        </is>
      </c>
      <c r="L2728" s="22">
        <f>ROUND(100-(F2731/(M2731/100)),0)</f>
        <v/>
      </c>
      <c r="M2728" s="105" t="n">
        <v>1445</v>
      </c>
      <c r="N2728" s="105" t="n">
        <v>1258</v>
      </c>
      <c r="O2728" s="20" t="inlineStr">
        <is>
          <t>https://magic-kniga.ru/items/44187</t>
        </is>
      </c>
      <c r="Q2728" s="66" t="inlineStr">
        <is>
          <t>Мало</t>
        </is>
      </c>
      <c r="R2728" s="20" t="n">
        <v>10</v>
      </c>
      <c r="V2728" s="36">
        <f>MATCH(R2731,discounts!A:A)</f>
        <v/>
      </c>
      <c r="W2728" s="36">
        <f>ADDRESS(V2731,$F$7+1,,,"discounts")</f>
        <v/>
      </c>
      <c r="X2728" s="36">
        <f>ROUND(IF(ISNA(IF($F$7=0,0,INDIRECT(W2731))),0,IF($F$7=0,0,INDIRECT(W2731))),0)</f>
        <v/>
      </c>
    </row>
    <row r="2729">
      <c r="B2729" s="86" t="n"/>
      <c r="C2729" s="22" t="n">
        <v>44640</v>
      </c>
      <c r="D2729" s="22" t="inlineStr">
        <is>
          <t>Лиза Робертс</t>
        </is>
      </c>
      <c r="E2729" s="22" t="inlineStr">
        <is>
          <t>Научите ребенка медитации: 70 простых и веселых упражнений</t>
        </is>
      </c>
      <c r="F2729" s="105">
        <f>ROUNDUP(N2732-(N2732/100*X2732),0)</f>
        <v/>
      </c>
      <c r="H2729" s="22" t="inlineStr">
        <is>
          <t>Попурри</t>
        </is>
      </c>
      <c r="I2729" s="22" t="n">
        <v>2020</v>
      </c>
      <c r="J2729" s="75" t="inlineStr">
        <is>
          <t>9789851543973</t>
        </is>
      </c>
      <c r="K2729" s="75" t="inlineStr">
        <is>
          <t>Книги</t>
        </is>
      </c>
      <c r="L2729" s="22">
        <f>ROUND(100-(F2732/(M2732/100)),0)</f>
        <v/>
      </c>
      <c r="M2729" s="105" t="n">
        <v>749</v>
      </c>
      <c r="N2729" s="105" t="n">
        <v>652</v>
      </c>
      <c r="O2729" s="20" t="inlineStr">
        <is>
          <t>https://magic-kniga.ru/items/44640</t>
        </is>
      </c>
      <c r="Q2729" s="66" t="inlineStr">
        <is>
          <t>Мало</t>
        </is>
      </c>
      <c r="R2729" s="20" t="n">
        <v>5</v>
      </c>
      <c r="V2729" s="36">
        <f>MATCH(R2732,discounts!A:A)</f>
        <v/>
      </c>
      <c r="W2729" s="36">
        <f>ADDRESS(V2732,$F$7+1,,,"discounts")</f>
        <v/>
      </c>
      <c r="X2729" s="36">
        <f>ROUND(IF(ISNA(IF($F$7=0,0,INDIRECT(W2732))),0,IF($F$7=0,0,INDIRECT(W2732))),0)</f>
        <v/>
      </c>
    </row>
    <row r="2730">
      <c r="B2730" s="86" t="n"/>
      <c r="C2730" s="22" t="n">
        <v>44671</v>
      </c>
      <c r="D2730" s="22" t="inlineStr">
        <is>
          <t>Синельников Валерий</t>
        </is>
      </c>
      <c r="E2730" s="22" t="inlineStr">
        <is>
          <t>Молитва Преображения (+CD)</t>
        </is>
      </c>
      <c r="F2730" s="105">
        <f>ROUNDUP(N2733-(N2733/100*X2733),0)</f>
        <v/>
      </c>
      <c r="H2730" s="22" t="inlineStr">
        <is>
          <t>Центрполиграф</t>
        </is>
      </c>
      <c r="I2730" s="22" t="n">
        <v>2021</v>
      </c>
      <c r="J2730" s="75" t="inlineStr">
        <is>
          <t>9785227089908</t>
        </is>
      </c>
      <c r="K2730" s="75" t="inlineStr">
        <is>
          <t>Книги</t>
        </is>
      </c>
      <c r="L2730" s="22">
        <f>ROUND(100-(F2733/(M2733/100)),0)</f>
        <v/>
      </c>
      <c r="M2730" s="105" t="n">
        <v>1394</v>
      </c>
      <c r="N2730" s="105" t="n">
        <v>1213</v>
      </c>
      <c r="O2730" s="20" t="inlineStr">
        <is>
          <t>https://magic-kniga.ru/items/44671</t>
        </is>
      </c>
      <c r="Q2730" s="66" t="inlineStr">
        <is>
          <t>Мало</t>
        </is>
      </c>
      <c r="R2730" s="20" t="n">
        <v>5</v>
      </c>
      <c r="V2730" s="36">
        <f>MATCH(R2733,discounts!A:A)</f>
        <v/>
      </c>
      <c r="W2730" s="36">
        <f>ADDRESS(V2733,$F$7+1,,,"discounts")</f>
        <v/>
      </c>
      <c r="X2730" s="36">
        <f>ROUND(IF(ISNA(IF($F$7=0,0,INDIRECT(W2733))),0,IF($F$7=0,0,INDIRECT(W2733))),0)</f>
        <v/>
      </c>
    </row>
    <row r="2731">
      <c r="B2731" s="86" t="n"/>
      <c r="C2731" s="22" t="n">
        <v>44967</v>
      </c>
      <c r="D2731" s="22" t="inlineStr">
        <is>
          <t>Мишель Уэлч</t>
        </is>
      </c>
      <c r="E2731" s="22" t="inlineStr">
        <is>
          <t>Магия связи</t>
        </is>
      </c>
      <c r="F2731" s="105">
        <f>ROUNDUP(N2734-(N2734/100*X2734),0)</f>
        <v/>
      </c>
      <c r="H2731" s="22" t="inlineStr">
        <is>
          <t>Велигор</t>
        </is>
      </c>
      <c r="I2731" s="22" t="n">
        <v>2021</v>
      </c>
      <c r="J2731" s="75" t="inlineStr">
        <is>
          <t>9785888759424</t>
        </is>
      </c>
      <c r="K2731" s="75" t="inlineStr">
        <is>
          <t>Книги</t>
        </is>
      </c>
      <c r="L2731" s="22">
        <f>ROUND(100-(F2734/(M2734/100)),0)</f>
        <v/>
      </c>
      <c r="M2731" s="105" t="n">
        <v>552</v>
      </c>
      <c r="N2731" s="105" t="n">
        <v>481</v>
      </c>
      <c r="O2731" s="20" t="inlineStr">
        <is>
          <t>https://magic-kniga.ru/items/44967</t>
        </is>
      </c>
      <c r="Q2731" s="66" t="inlineStr">
        <is>
          <t>Мало</t>
        </is>
      </c>
      <c r="R2731" s="20" t="n">
        <v>10</v>
      </c>
      <c r="V2731" s="36">
        <f>MATCH(R2734,discounts!A:A)</f>
        <v/>
      </c>
      <c r="W2731" s="36">
        <f>ADDRESS(V2734,$F$7+1,,,"discounts")</f>
        <v/>
      </c>
      <c r="X2731" s="36">
        <f>ROUND(IF(ISNA(IF($F$7=0,0,INDIRECT(W2734))),0,IF($F$7=0,0,INDIRECT(W2734))),0)</f>
        <v/>
      </c>
    </row>
    <row r="2732">
      <c r="B2732" s="86" t="n"/>
      <c r="C2732" s="22" t="n">
        <v>50100</v>
      </c>
      <c r="D2732" s="22" t="inlineStr">
        <is>
          <t>Подводный Авессалом</t>
        </is>
      </c>
      <c r="E2732" s="22" t="inlineStr">
        <is>
          <t>Психология и астрология. Том I. Психология для астрологов</t>
        </is>
      </c>
      <c r="F2732" s="105">
        <f>ROUNDUP(N2735-(N2735/100*X2735),0)</f>
        <v/>
      </c>
      <c r="H2732" s="22" t="inlineStr">
        <is>
          <t>Magic-Kniga</t>
        </is>
      </c>
      <c r="I2732" s="22" t="n">
        <v>2023</v>
      </c>
      <c r="J2732" s="75" t="inlineStr">
        <is>
          <t>9785605088516</t>
        </is>
      </c>
      <c r="K2732" s="75" t="inlineStr">
        <is>
          <t>Книги</t>
        </is>
      </c>
      <c r="L2732" s="22">
        <f>ROUND(100-(F2735/(M2735/100)),0)</f>
        <v/>
      </c>
      <c r="M2732" s="105" t="n">
        <v>1095</v>
      </c>
      <c r="N2732" s="105" t="n">
        <v>953</v>
      </c>
      <c r="O2732" s="20" t="inlineStr">
        <is>
          <t>https://magic-kniga.ru/items/50100</t>
        </is>
      </c>
      <c r="P2732" s="22" t="n">
        <v>356</v>
      </c>
      <c r="Q2732" s="66" t="inlineStr">
        <is>
          <t>Больше 50</t>
        </is>
      </c>
      <c r="R2732" s="20" t="n">
        <v>1</v>
      </c>
      <c r="S2732" s="22" t="n">
        <v>16</v>
      </c>
      <c r="V2732" s="36">
        <f>MATCH(R2735,discounts!A:A)</f>
        <v/>
      </c>
      <c r="W2732" s="36">
        <f>ADDRESS(V2735,$F$7+1,,,"discounts")</f>
        <v/>
      </c>
      <c r="X2732" s="36">
        <f>ROUND(IF(ISNA(IF($F$7=0,0,INDIRECT(W2735))),0,IF($F$7=0,0,INDIRECT(W2735))),0)</f>
        <v/>
      </c>
    </row>
    <row r="2733" ht="15" customHeight="1">
      <c r="B2733" s="88" t="inlineStr">
        <is>
          <t>Книги по боевым искусствам</t>
        </is>
      </c>
    </row>
    <row r="2734">
      <c r="B2734" s="86" t="n"/>
      <c r="C2734" s="22" t="n">
        <v>40673</v>
      </c>
      <c r="D2734" s="22" t="inlineStr">
        <is>
          <t>Роттер М.</t>
        </is>
      </c>
      <c r="E2734" s="22" t="inlineStr">
        <is>
          <t>Взрослые сказки о Гун-Фу. Часть IV: Все настоящее одинаково</t>
        </is>
      </c>
      <c r="F2734" s="105">
        <f>ROUNDUP(N2737-(N2737/100*X2737),0)</f>
        <v/>
      </c>
      <c r="H2734" s="22" t="inlineStr">
        <is>
          <t>Ганга</t>
        </is>
      </c>
      <c r="I2734" s="22" t="n">
        <v>2019</v>
      </c>
      <c r="J2734" s="75" t="inlineStr">
        <is>
          <t>9785907059986</t>
        </is>
      </c>
      <c r="K2734" s="75" t="inlineStr">
        <is>
          <t>Книги</t>
        </is>
      </c>
      <c r="L2734" s="22">
        <f>ROUND(100-(F2737/(M2737/100)),0)</f>
        <v/>
      </c>
      <c r="M2734" s="105" t="n">
        <v>1976</v>
      </c>
      <c r="N2734" s="105" t="n">
        <v>1720</v>
      </c>
      <c r="O2734" s="20" t="inlineStr">
        <is>
          <t>https://magic-kniga.ru/items/40673</t>
        </is>
      </c>
      <c r="Q2734" s="66" t="inlineStr">
        <is>
          <t>Мало</t>
        </is>
      </c>
      <c r="R2734" s="20" t="n">
        <v>5</v>
      </c>
      <c r="V2734" s="36">
        <f>MATCH(R2737,discounts!A:A)</f>
        <v/>
      </c>
      <c r="W2734" s="36">
        <f>ADDRESS(V2737,$F$7+1,,,"discounts")</f>
        <v/>
      </c>
      <c r="X2734" s="36">
        <f>ROUND(IF(ISNA(IF($F$7=0,0,INDIRECT(W2737))),0,IF($F$7=0,0,INDIRECT(W2737))),0)</f>
        <v/>
      </c>
    </row>
    <row r="2735" ht="15" customHeight="1">
      <c r="B2735" s="88" t="inlineStr">
        <is>
          <t>Мудры и мантры</t>
        </is>
      </c>
    </row>
    <row r="2736">
      <c r="B2736" s="86" t="n"/>
      <c r="C2736" s="22" t="n">
        <v>45542</v>
      </c>
      <c r="D2736" s="22" t="inlineStr">
        <is>
          <t>Матвеев Сергей Александрович</t>
        </is>
      </c>
      <c r="E2736" s="22" t="inlineStr">
        <is>
          <t>Мудры! Тайны древней практики, исполняющей желания</t>
        </is>
      </c>
      <c r="F2736" s="105">
        <f>ROUNDUP(N2739-(N2739/100*X2739),0)</f>
        <v/>
      </c>
      <c r="H2736" s="22" t="inlineStr">
        <is>
          <t>АСТ</t>
        </is>
      </c>
      <c r="I2736" s="22" t="n">
        <v>2021</v>
      </c>
      <c r="J2736" s="75" t="inlineStr">
        <is>
          <t>9785171450175</t>
        </is>
      </c>
      <c r="K2736" s="75" t="inlineStr">
        <is>
          <t>Книги</t>
        </is>
      </c>
      <c r="L2736" s="22">
        <f>ROUND(100-(F2739/(M2739/100)),0)</f>
        <v/>
      </c>
      <c r="M2736" s="105" t="n">
        <v>637</v>
      </c>
      <c r="N2736" s="105" t="n">
        <v>555</v>
      </c>
      <c r="O2736" s="20" t="inlineStr">
        <is>
          <t>https://magic-kniga.ru/items/45542</t>
        </is>
      </c>
      <c r="Q2736" s="66" t="inlineStr">
        <is>
          <t>Мало</t>
        </is>
      </c>
      <c r="R2736" s="20" t="n">
        <v>5</v>
      </c>
      <c r="S2736" s="22" t="n">
        <v>12</v>
      </c>
      <c r="V2736" s="36">
        <f>MATCH(R2739,discounts!A:A)</f>
        <v/>
      </c>
      <c r="W2736" s="36">
        <f>ADDRESS(V2739,$F$7+1,,,"discounts")</f>
        <v/>
      </c>
      <c r="X2736" s="36">
        <f>ROUND(IF(ISNA(IF($F$7=0,0,INDIRECT(W2739))),0,IF($F$7=0,0,INDIRECT(W2739))),0)</f>
        <v/>
      </c>
    </row>
    <row r="2737" ht="15" customHeight="1">
      <c r="B2737" s="88" t="inlineStr">
        <is>
          <t>Агни Йога</t>
        </is>
      </c>
    </row>
    <row r="2738">
      <c r="B2738" s="86" t="n"/>
      <c r="C2738" s="22" t="n">
        <v>45477</v>
      </c>
      <c r="D2738" s="22" t="inlineStr">
        <is>
          <t>Рерих Николай Константинович</t>
        </is>
      </c>
      <c r="E2738" s="22" t="inlineStr">
        <is>
          <t>Учение Живой Этики. Том 3</t>
        </is>
      </c>
      <c r="F2738" s="105">
        <f>ROUNDUP(N2741-(N2741/100*X2741),0)</f>
        <v/>
      </c>
      <c r="H2738" s="22" t="inlineStr">
        <is>
          <t>Дельфис</t>
        </is>
      </c>
      <c r="I2738" s="22" t="n">
        <v>2019</v>
      </c>
      <c r="J2738" s="75" t="inlineStr">
        <is>
          <t>9785933661085</t>
        </is>
      </c>
      <c r="K2738" s="75" t="inlineStr">
        <is>
          <t>Книги</t>
        </is>
      </c>
      <c r="L2738" s="22">
        <f>ROUND(100-(F2741/(M2741/100)),0)</f>
        <v/>
      </c>
      <c r="M2738" s="105" t="n">
        <v>5369</v>
      </c>
      <c r="N2738" s="105" t="n">
        <v>4672</v>
      </c>
      <c r="O2738" s="20" t="inlineStr">
        <is>
          <t>https://magic-kniga.ru/items/45477</t>
        </is>
      </c>
      <c r="Q2738" s="66" t="inlineStr">
        <is>
          <t>Мало</t>
        </is>
      </c>
      <c r="R2738" s="20" t="n">
        <v>6</v>
      </c>
      <c r="V2738" s="36">
        <f>MATCH(R2741,discounts!A:A)</f>
        <v/>
      </c>
      <c r="W2738" s="36">
        <f>ADDRESS(V2741,$F$7+1,,,"discounts")</f>
        <v/>
      </c>
      <c r="X2738" s="36">
        <f>ROUND(_xlfn.SINGLE(IF(ISNA(_xlfn.SINGLE(IF($F$7=0,0,INDIRECT(W2741)))),0,IF($F$7=0,0,INDIRECT(W2741)))),0)</f>
        <v/>
      </c>
    </row>
    <row r="2739">
      <c r="B2739" s="86" t="n"/>
      <c r="C2739" s="22" t="n">
        <v>43563</v>
      </c>
      <c r="D2739" s="22" t="inlineStr">
        <is>
          <t>Егорова Елена</t>
        </is>
      </c>
      <c r="E2739" s="22" t="inlineStr">
        <is>
          <t>О близости Высших миров или на пути к новой науке</t>
        </is>
      </c>
      <c r="F2739" s="105">
        <f>ROUNDUP(N2742-(N2742/100*X2742),0)</f>
        <v/>
      </c>
      <c r="H2739" s="22" t="inlineStr">
        <is>
          <t>Ариаватра-Пресс</t>
        </is>
      </c>
      <c r="I2739" s="22" t="n">
        <v>2006</v>
      </c>
      <c r="J2739" s="75" t="inlineStr">
        <is>
          <t>2100000435630</t>
        </is>
      </c>
      <c r="K2739" s="75" t="inlineStr">
        <is>
          <t>Книги</t>
        </is>
      </c>
      <c r="L2739" s="22">
        <f>ROUND(100-(F2742/(M2742/100)),0)</f>
        <v/>
      </c>
      <c r="M2739" s="105" t="n">
        <v>800</v>
      </c>
      <c r="N2739" s="105" t="n">
        <v>696</v>
      </c>
      <c r="O2739" s="20" t="inlineStr">
        <is>
          <t>https://magic-kniga.ru/items/43563</t>
        </is>
      </c>
      <c r="Q2739" s="66" t="inlineStr">
        <is>
          <t>Мало</t>
        </is>
      </c>
      <c r="R2739" s="20" t="n">
        <v>4</v>
      </c>
      <c r="V2739" s="36">
        <f>MATCH(R2742,discounts!A:A)</f>
        <v/>
      </c>
      <c r="W2739" s="36">
        <f>ADDRESS(V2742,$F$7+1,,,"discounts")</f>
        <v/>
      </c>
      <c r="X2739" s="36">
        <f>ROUND(_xlfn.SINGLE(IF(ISNA(_xlfn.SINGLE(IF($F$7=0,0,INDIRECT(W2742)))),0,IF($F$7=0,0,INDIRECT(W2742)))),0)</f>
        <v/>
      </c>
    </row>
    <row r="2740" ht="15" customHeight="1">
      <c r="B2740" s="88" t="inlineStr">
        <is>
          <t>Магия воды</t>
        </is>
      </c>
    </row>
    <row r="2741">
      <c r="B2741" s="86" t="n"/>
      <c r="C2741" s="22" t="n">
        <v>43800</v>
      </c>
      <c r="D2741" s="22" t="inlineStr">
        <is>
          <t>Пилатова Светлана</t>
        </is>
      </c>
      <c r="E2741" s="22" t="inlineStr">
        <is>
          <t>Магия стихий</t>
        </is>
      </c>
      <c r="F2741" s="105">
        <f>ROUNDUP(N2744-(N2744/100*X2744),0)</f>
        <v/>
      </c>
      <c r="H2741" s="22" t="inlineStr">
        <is>
          <t>Magic-Kniga</t>
        </is>
      </c>
      <c r="I2741" s="22" t="n">
        <v>2021</v>
      </c>
      <c r="J2741" s="75" t="inlineStr">
        <is>
          <t>9785604604847</t>
        </is>
      </c>
      <c r="K2741" s="75" t="inlineStr">
        <is>
          <t>Книги</t>
        </is>
      </c>
      <c r="L2741" s="22">
        <f>ROUND(100-(F2744/(M2744/100)),0)</f>
        <v/>
      </c>
      <c r="M2741" s="105" t="n">
        <v>455</v>
      </c>
      <c r="N2741" s="105" t="n">
        <v>396</v>
      </c>
      <c r="O2741" s="20" t="inlineStr">
        <is>
          <t>https://magic-kniga.ru/items/43800</t>
        </is>
      </c>
      <c r="P2741" s="22" t="n">
        <v>261</v>
      </c>
      <c r="Q2741" s="66" t="inlineStr">
        <is>
          <t>Больше 50</t>
        </is>
      </c>
      <c r="R2741" s="20" t="n">
        <v>1</v>
      </c>
      <c r="V2741" s="36">
        <f>MATCH(R2744,discounts!A:A)</f>
        <v/>
      </c>
      <c r="W2741" s="36">
        <f>ADDRESS(V2744,$F$7+1,,,"discounts")</f>
        <v/>
      </c>
      <c r="X2741" s="36">
        <f>ROUND(IF(ISNA(IF($F$7=0,0,INDIRECT(W2744))),0,IF($F$7=0,0,INDIRECT(W2744))),0)</f>
        <v/>
      </c>
    </row>
    <row r="2742" ht="15" customHeight="1">
      <c r="B2742" s="88" t="inlineStr">
        <is>
          <t>Уфология и космология</t>
        </is>
      </c>
    </row>
    <row r="2743">
      <c r="B2743" s="86" t="n"/>
      <c r="C2743" s="22" t="n">
        <v>44084</v>
      </c>
      <c r="D2743" s="22" t="inlineStr">
        <is>
          <t>Герштейн М.Б</t>
        </is>
      </c>
      <c r="E2743" s="22" t="inlineStr">
        <is>
          <t>Легенды аномального мира. От летающих тарелок до Бермуд</t>
        </is>
      </c>
      <c r="F2743" s="105">
        <f>ROUNDUP(N2746-(N2746/100*X2746),0)</f>
        <v/>
      </c>
      <c r="H2743" s="22" t="inlineStr">
        <is>
          <t>Вече</t>
        </is>
      </c>
      <c r="I2743" s="22" t="n">
        <v>2018</v>
      </c>
      <c r="J2743" s="75" t="inlineStr">
        <is>
          <t>9785444466971</t>
        </is>
      </c>
      <c r="K2743" s="75" t="inlineStr">
        <is>
          <t>Книги</t>
        </is>
      </c>
      <c r="L2743" s="22">
        <f>ROUND(100-(F2746/(M2746/100)),0)</f>
        <v/>
      </c>
      <c r="M2743" s="105" t="n">
        <v>1530</v>
      </c>
      <c r="N2743" s="105" t="n">
        <v>1332</v>
      </c>
      <c r="O2743" s="20" t="inlineStr">
        <is>
          <t>https://magic-kniga.ru/items/44084</t>
        </is>
      </c>
      <c r="Q2743" s="66" t="inlineStr">
        <is>
          <t>Мало</t>
        </is>
      </c>
      <c r="R2743" s="20" t="n">
        <v>5</v>
      </c>
      <c r="S2743" s="22" t="n">
        <v>12</v>
      </c>
      <c r="V2743" s="36">
        <f>MATCH(R2746,discounts!A:A)</f>
        <v/>
      </c>
      <c r="W2743" s="36">
        <f>ADDRESS(V2746,$F$7+1,,,"discounts")</f>
        <v/>
      </c>
      <c r="X2743" s="36">
        <f>ROUND(_xlfn.SINGLE(IF(ISNA(_xlfn.SINGLE(IF($F$7=0,0,INDIRECT(W2746)))),0,IF($F$7=0,0,INDIRECT(W2746)))),0)</f>
        <v/>
      </c>
    </row>
    <row r="2744">
      <c r="B2744" s="86" t="n"/>
      <c r="C2744" s="22" t="n">
        <v>40501</v>
      </c>
      <c r="D2744" s="22" t="inlineStr">
        <is>
          <t>Ермаков С.</t>
        </is>
      </c>
      <c r="E2744" s="22" t="inlineStr">
        <is>
          <t>Парадоксы аномального</t>
        </is>
      </c>
      <c r="F2744" s="105">
        <f>ROUNDUP(N2747-(N2747/100*X2747),0)</f>
        <v/>
      </c>
      <c r="H2744" s="22" t="inlineStr">
        <is>
          <t>Вече</t>
        </is>
      </c>
      <c r="I2744" s="22" t="n">
        <v>2020</v>
      </c>
      <c r="J2744" s="75" t="inlineStr">
        <is>
          <t>9785448416927</t>
        </is>
      </c>
      <c r="K2744" s="75" t="inlineStr">
        <is>
          <t>Книги</t>
        </is>
      </c>
      <c r="L2744" s="22">
        <f>ROUND(100-(F2747/(M2747/100)),0)</f>
        <v/>
      </c>
      <c r="M2744" s="105" t="n">
        <v>612</v>
      </c>
      <c r="N2744" s="105" t="n">
        <v>533</v>
      </c>
      <c r="O2744" s="20" t="inlineStr">
        <is>
          <t>https://magic-kniga.ru/items/40501</t>
        </is>
      </c>
      <c r="Q2744" s="66" t="inlineStr">
        <is>
          <t>Мало</t>
        </is>
      </c>
      <c r="R2744" s="20" t="n">
        <v>5</v>
      </c>
      <c r="V2744" s="36">
        <f>MATCH(R2747,discounts!A:A)</f>
        <v/>
      </c>
      <c r="W2744" s="36">
        <f>ADDRESS(V2747,$F$7+1,,,"discounts")</f>
        <v/>
      </c>
      <c r="X2744" s="36">
        <f>ROUND(_xlfn.SINGLE(IF(ISNA(_xlfn.SINGLE(IF($F$7=0,0,INDIRECT(W2747)))),0,IF($F$7=0,0,INDIRECT(W2747)))),0)</f>
        <v/>
      </c>
    </row>
    <row r="2745">
      <c r="B2745" s="86" t="n"/>
      <c r="C2745" s="22" t="n">
        <v>40504</v>
      </c>
      <c r="D2745" s="22" t="inlineStr">
        <is>
          <t>Ермаков С.</t>
        </is>
      </c>
      <c r="E2745" s="22" t="inlineStr">
        <is>
          <t>Удивительные артефакты и современные мифы</t>
        </is>
      </c>
      <c r="F2745" s="105">
        <f>ROUNDUP(N2748-(N2748/100*X2748),0)</f>
        <v/>
      </c>
      <c r="H2745" s="22" t="inlineStr">
        <is>
          <t>Вече</t>
        </is>
      </c>
      <c r="I2745" s="22" t="n">
        <v>2019</v>
      </c>
      <c r="J2745" s="75" t="inlineStr">
        <is>
          <t>9785448408021</t>
        </is>
      </c>
      <c r="K2745" s="75" t="inlineStr">
        <is>
          <t>Книги</t>
        </is>
      </c>
      <c r="L2745" s="22">
        <f>ROUND(100-(F2748/(M2748/100)),0)</f>
        <v/>
      </c>
      <c r="M2745" s="105" t="n">
        <v>612</v>
      </c>
      <c r="N2745" s="105" t="n">
        <v>533</v>
      </c>
      <c r="O2745" s="20" t="inlineStr">
        <is>
          <t>https://magic-kniga.ru/items/40504</t>
        </is>
      </c>
      <c r="Q2745" s="66" t="inlineStr">
        <is>
          <t>Мало</t>
        </is>
      </c>
      <c r="R2745" s="20" t="n">
        <v>5</v>
      </c>
      <c r="V2745" s="36">
        <f>MATCH(R2748,discounts!A:A)</f>
        <v/>
      </c>
      <c r="W2745" s="36">
        <f>ADDRESS(V2748,$F$7+1,,,"discounts")</f>
        <v/>
      </c>
      <c r="X2745" s="36">
        <f>ROUND(_xlfn.SINGLE(IF(ISNA(_xlfn.SINGLE(IF($F$7=0,0,INDIRECT(W2748)))),0,IF($F$7=0,0,INDIRECT(W2748)))),0)</f>
        <v/>
      </c>
    </row>
    <row r="2746">
      <c r="B2746" s="86" t="n"/>
      <c r="C2746" s="22" t="n">
        <v>40510</v>
      </c>
      <c r="D2746" s="22" t="inlineStr">
        <is>
          <t>Матанцев Александр Николаевич</t>
        </is>
      </c>
      <c r="E2746" s="22" t="inlineStr">
        <is>
          <t>Тайны статуй с острова Пасхи</t>
        </is>
      </c>
      <c r="F2746" s="105">
        <f>ROUNDUP(N2749-(N2749/100*X2749),0)</f>
        <v/>
      </c>
      <c r="H2746" s="22" t="inlineStr">
        <is>
          <t>Дашков и К</t>
        </is>
      </c>
      <c r="I2746" s="22" t="n">
        <v>2020</v>
      </c>
      <c r="J2746" s="75" t="inlineStr">
        <is>
          <t>9785394036927</t>
        </is>
      </c>
      <c r="K2746" s="75" t="inlineStr">
        <is>
          <t>Книги</t>
        </is>
      </c>
      <c r="L2746" s="22">
        <f>ROUND(100-(F2749/(M2749/100)),0)</f>
        <v/>
      </c>
      <c r="M2746" s="105" t="n">
        <v>612</v>
      </c>
      <c r="N2746" s="105" t="n">
        <v>533</v>
      </c>
      <c r="O2746" s="20" t="inlineStr">
        <is>
          <t>https://magic-kniga.ru/items/40510</t>
        </is>
      </c>
      <c r="Q2746" s="66" t="inlineStr">
        <is>
          <t>Мало</t>
        </is>
      </c>
      <c r="R2746" s="20" t="n">
        <v>5</v>
      </c>
      <c r="V2746" s="36">
        <f>MATCH(R2749,discounts!A:A)</f>
        <v/>
      </c>
      <c r="W2746" s="36">
        <f>ADDRESS(V2749,$F$7+1,,,"discounts")</f>
        <v/>
      </c>
      <c r="X2746" s="36">
        <f>ROUND(_xlfn.SINGLE(IF(ISNA(_xlfn.SINGLE(IF($F$7=0,0,INDIRECT(W2749)))),0,IF($F$7=0,0,INDIRECT(W2749)))),0)</f>
        <v/>
      </c>
    </row>
    <row r="2747" ht="15" customHeight="1">
      <c r="B2747" s="88" t="inlineStr">
        <is>
          <t>Христианство</t>
        </is>
      </c>
    </row>
    <row r="2748">
      <c r="B2748" s="86" t="n"/>
      <c r="C2748" s="22" t="n">
        <v>44696</v>
      </c>
      <c r="D2748" s="22" t="inlineStr">
        <is>
          <t>Михалицын Павел Евгеньевич</t>
        </is>
      </c>
      <c r="E2748" s="22" t="inlineStr">
        <is>
          <t>С Божьей помощью возможно все!</t>
        </is>
      </c>
      <c r="F2748" s="105">
        <f>ROUNDUP(N2751-(N2751/100*X2751),0)</f>
        <v/>
      </c>
      <c r="H2748" s="22" t="inlineStr">
        <is>
          <t>Клуб семейного досуга</t>
        </is>
      </c>
      <c r="I2748" s="22" t="n">
        <v>2016</v>
      </c>
      <c r="J2748" s="75" t="inlineStr">
        <is>
          <t>2100000446964</t>
        </is>
      </c>
      <c r="K2748" s="75" t="inlineStr">
        <is>
          <t>Книги</t>
        </is>
      </c>
      <c r="L2748" s="22">
        <f>ROUND(100-(F2751/(M2751/100)),0)</f>
        <v/>
      </c>
      <c r="M2748" s="105" t="n">
        <v>626</v>
      </c>
      <c r="N2748" s="105" t="n">
        <v>545</v>
      </c>
      <c r="O2748" s="20" t="inlineStr">
        <is>
          <t>https://magic-kniga.ru/items/44696</t>
        </is>
      </c>
      <c r="Q2748" s="66" t="inlineStr">
        <is>
          <t>Мало</t>
        </is>
      </c>
      <c r="R2748" s="20" t="n">
        <v>5</v>
      </c>
      <c r="S2748" s="22" t="n">
        <v>12</v>
      </c>
      <c r="V2748" s="36">
        <f>MATCH(R2751,discounts!A:A)</f>
        <v/>
      </c>
      <c r="W2748" s="36">
        <f>ADDRESS(V2751,$F$7+1,,,"discounts")</f>
        <v/>
      </c>
      <c r="X2748" s="36">
        <f>ROUND(_xlfn.SINGLE(IF(ISNA(_xlfn.SINGLE(IF($F$7=0,0,INDIRECT(W2751)))),0,IF($F$7=0,0,INDIRECT(W2751)))),0)</f>
        <v/>
      </c>
    </row>
    <row r="2749">
      <c r="B2749" s="86" t="n"/>
      <c r="C2749" s="22" t="n">
        <v>44987</v>
      </c>
      <c r="D2749" s="22" t="inlineStr">
        <is>
          <t>Вихнович В.Л.</t>
        </is>
      </c>
      <c r="E2749" s="22" t="inlineStr">
        <is>
          <t>Книга Ирода</t>
        </is>
      </c>
      <c r="F2749" s="105">
        <f>ROUNDUP(N2752-(N2752/100*X2752),0)</f>
        <v/>
      </c>
      <c r="H2749" s="22" t="inlineStr">
        <is>
          <t>Пальмира</t>
        </is>
      </c>
      <c r="I2749" s="22" t="n">
        <v>2017</v>
      </c>
      <c r="J2749" s="75" t="inlineStr">
        <is>
          <t>9785521001743</t>
        </is>
      </c>
      <c r="K2749" s="75" t="inlineStr">
        <is>
          <t>Книги</t>
        </is>
      </c>
      <c r="L2749" s="22">
        <f>ROUND(100-(F2752/(M2752/100)),0)</f>
        <v/>
      </c>
      <c r="M2749" s="105" t="n">
        <v>552</v>
      </c>
      <c r="N2749" s="105" t="n">
        <v>481</v>
      </c>
      <c r="O2749" s="20" t="inlineStr">
        <is>
          <t>https://magic-kniga.ru/items/44987</t>
        </is>
      </c>
      <c r="Q2749" s="66" t="inlineStr">
        <is>
          <t>Мало</t>
        </is>
      </c>
      <c r="R2749" s="20" t="n">
        <v>5</v>
      </c>
      <c r="S2749" s="22" t="n">
        <v>12</v>
      </c>
      <c r="V2749" s="36">
        <f>MATCH(R2752,discounts!A:A)</f>
        <v/>
      </c>
      <c r="W2749" s="36">
        <f>ADDRESS(V2752,$F$7+1,,,"discounts")</f>
        <v/>
      </c>
      <c r="X2749" s="36">
        <f>ROUND(_xlfn.SINGLE(IF(ISNA(_xlfn.SINGLE(IF($F$7=0,0,INDIRECT(W2752)))),0,IF($F$7=0,0,INDIRECT(W2752)))),0)</f>
        <v/>
      </c>
    </row>
    <row r="2750" ht="15" customHeight="1">
      <c r="B2750" s="88" t="inlineStr">
        <is>
          <t>Буддизм</t>
        </is>
      </c>
    </row>
    <row r="2751">
      <c r="B2751" s="86" t="n"/>
      <c r="C2751" s="22" t="n">
        <v>42338</v>
      </c>
      <c r="D2751" s="22" t="inlineStr">
        <is>
          <t>Гунаратана</t>
        </is>
      </c>
      <c r="E2751" s="22" t="inlineStr">
        <is>
          <t>Джханы в тхеравадинской буддийской медитации</t>
        </is>
      </c>
      <c r="F2751" s="105">
        <f>ROUNDUP(N2754-(N2754/100*X2754),0)</f>
        <v/>
      </c>
      <c r="H2751" s="22" t="inlineStr">
        <is>
          <t>Ганга</t>
        </is>
      </c>
      <c r="I2751" s="22" t="n">
        <v>2020</v>
      </c>
      <c r="J2751" s="75" t="inlineStr">
        <is>
          <t>9785907243439</t>
        </is>
      </c>
      <c r="K2751" s="75" t="inlineStr">
        <is>
          <t>Книги</t>
        </is>
      </c>
      <c r="L2751" s="22">
        <f>ROUND(100-(F2754/(M2754/100)),0)</f>
        <v/>
      </c>
      <c r="M2751" s="105" t="n">
        <v>614</v>
      </c>
      <c r="N2751" s="105" t="n">
        <v>535</v>
      </c>
      <c r="O2751" s="20" t="inlineStr">
        <is>
          <t>https://magic-kniga.ru/items/42338</t>
        </is>
      </c>
      <c r="Q2751" s="66" t="inlineStr">
        <is>
          <t>Мало</t>
        </is>
      </c>
      <c r="R2751" s="20" t="n">
        <v>5</v>
      </c>
      <c r="V2751" s="36">
        <f>MATCH(R2754,discounts!A:A)</f>
        <v/>
      </c>
      <c r="W2751" s="36">
        <f>ADDRESS(V2754,$F$7+1,,,"discounts")</f>
        <v/>
      </c>
      <c r="X2751" s="36">
        <f>ROUND(IF(ISNA(IF($F$7=0,0,INDIRECT(W2754))),0,IF($F$7=0,0,INDIRECT(W2754))),0)</f>
        <v/>
      </c>
    </row>
    <row r="2752">
      <c r="B2752" s="86" t="n"/>
      <c r="C2752" s="22" t="n">
        <v>42397</v>
      </c>
      <c r="D2752" s="22" t="inlineStr">
        <is>
          <t>Фишер Н.</t>
        </is>
      </c>
      <c r="E2752" s="22" t="inlineStr">
        <is>
          <t>Что такое дзен? Прямые ответы на вопросы начинающего</t>
        </is>
      </c>
      <c r="F2752" s="105">
        <f>ROUNDUP(N2755-(N2755/100*X2755),0)</f>
        <v/>
      </c>
      <c r="H2752" s="22" t="inlineStr">
        <is>
          <t>Ганга</t>
        </is>
      </c>
      <c r="I2752" s="22" t="n">
        <v>2020</v>
      </c>
      <c r="J2752" s="75" t="inlineStr">
        <is>
          <t>9785907243590</t>
        </is>
      </c>
      <c r="K2752" s="75" t="inlineStr">
        <is>
          <t>Книги</t>
        </is>
      </c>
      <c r="L2752" s="22">
        <f>ROUND(100-(F2755/(M2755/100)),0)</f>
        <v/>
      </c>
      <c r="M2752" s="105" t="n">
        <v>553</v>
      </c>
      <c r="N2752" s="105" t="n">
        <v>482</v>
      </c>
      <c r="O2752" s="20" t="inlineStr">
        <is>
          <t>https://magic-kniga.ru/items/42397</t>
        </is>
      </c>
      <c r="Q2752" s="66" t="inlineStr">
        <is>
          <t>Мало</t>
        </is>
      </c>
      <c r="R2752" s="20" t="n">
        <v>5</v>
      </c>
      <c r="V2752" s="36">
        <f>MATCH(R2755,discounts!A:A)</f>
        <v/>
      </c>
      <c r="W2752" s="36">
        <f>ADDRESS(V2755,$F$7+1,,,"discounts")</f>
        <v/>
      </c>
      <c r="X2752" s="36">
        <f>ROUND(IF(ISNA(IF($F$7=0,0,INDIRECT(W2755))),0,IF($F$7=0,0,INDIRECT(W2755))),0)</f>
        <v/>
      </c>
    </row>
    <row r="2753">
      <c r="B2753" s="86" t="n"/>
      <c r="C2753" s="22" t="n">
        <v>43815</v>
      </c>
      <c r="D2753" s="22" t="inlineStr">
        <is>
          <t>Ольденбург Сергей</t>
        </is>
      </c>
      <c r="E2753" s="22" t="inlineStr">
        <is>
          <t>Книга Будды: сборник (мяг)</t>
        </is>
      </c>
      <c r="F2753" s="105">
        <f>ROUNDUP(N2756-(N2756/100*X2756),0)</f>
        <v/>
      </c>
      <c r="H2753" s="22" t="inlineStr">
        <is>
          <t>Пальмира</t>
        </is>
      </c>
      <c r="I2753" s="22" t="n">
        <v>2020</v>
      </c>
      <c r="J2753" s="75" t="inlineStr">
        <is>
          <t>9785517022325</t>
        </is>
      </c>
      <c r="K2753" s="75" t="inlineStr">
        <is>
          <t>Книги</t>
        </is>
      </c>
      <c r="L2753" s="22">
        <f>ROUND(100-(F2756/(M2756/100)),0)</f>
        <v/>
      </c>
      <c r="M2753" s="105" t="n">
        <v>455</v>
      </c>
      <c r="N2753" s="105" t="n">
        <v>396</v>
      </c>
      <c r="O2753" s="20" t="inlineStr">
        <is>
          <t>https://magic-kniga.ru/items/43815</t>
        </is>
      </c>
      <c r="Q2753" s="66" t="inlineStr">
        <is>
          <t>Мало</t>
        </is>
      </c>
      <c r="R2753" s="20" t="n">
        <v>7</v>
      </c>
      <c r="S2753" s="22" t="n">
        <v>12</v>
      </c>
      <c r="V2753" s="36">
        <f>MATCH(R2756,discounts!A:A)</f>
        <v/>
      </c>
      <c r="W2753" s="36">
        <f>ADDRESS(V2756,$F$7+1,,,"discounts")</f>
        <v/>
      </c>
      <c r="X2753" s="36">
        <f>ROUND(IF(ISNA(IF($F$7=0,0,INDIRECT(W2756))),0,IF($F$7=0,0,INDIRECT(W2756))),0)</f>
        <v/>
      </c>
    </row>
    <row r="2754">
      <c r="B2754" s="86" t="n"/>
      <c r="C2754" s="22" t="n">
        <v>43866</v>
      </c>
      <c r="D2754" s="22" t="inlineStr">
        <is>
          <t>Пхра Аджан Тхэт Десаранси</t>
        </is>
      </c>
      <c r="E2754" s="22" t="inlineStr">
        <is>
          <t>Практика Дхаммы</t>
        </is>
      </c>
      <c r="F2754" s="105">
        <f>ROUNDUP(N2757-(N2757/100*X2757),0)</f>
        <v/>
      </c>
      <c r="H2754" s="22" t="inlineStr">
        <is>
          <t>Ганга</t>
        </is>
      </c>
      <c r="I2754" s="22" t="n">
        <v>2020</v>
      </c>
      <c r="J2754" s="75" t="inlineStr">
        <is>
          <t>9785907243750</t>
        </is>
      </c>
      <c r="K2754" s="75" t="inlineStr">
        <is>
          <t>Книги</t>
        </is>
      </c>
      <c r="L2754" s="22">
        <f>ROUND(100-(F2757/(M2757/100)),0)</f>
        <v/>
      </c>
      <c r="M2754" s="105" t="n">
        <v>1855</v>
      </c>
      <c r="N2754" s="105" t="n">
        <v>1614</v>
      </c>
      <c r="O2754" s="20" t="inlineStr">
        <is>
          <t>https://magic-kniga.ru/items/43866</t>
        </is>
      </c>
      <c r="Q2754" s="66" t="inlineStr">
        <is>
          <t>Мало</t>
        </is>
      </c>
      <c r="R2754" s="20" t="n">
        <v>5</v>
      </c>
      <c r="S2754" s="22" t="n">
        <v>16</v>
      </c>
      <c r="V2754" s="36">
        <f>MATCH(R2757,discounts!A:A)</f>
        <v/>
      </c>
      <c r="W2754" s="36">
        <f>ADDRESS(V2757,$F$7+1,,,"discounts")</f>
        <v/>
      </c>
      <c r="X2754" s="36">
        <f>ROUND(IF(ISNA(IF($F$7=0,0,INDIRECT(W2757))),0,IF($F$7=0,0,INDIRECT(W2757))),0)</f>
        <v/>
      </c>
    </row>
    <row r="2755">
      <c r="B2755" s="86" t="n"/>
      <c r="C2755" s="22" t="n">
        <v>45522</v>
      </c>
      <c r="D2755" s="22" t="inlineStr">
        <is>
          <t>Энмеркар</t>
        </is>
      </c>
      <c r="E2755" s="22" t="inlineStr">
        <is>
          <t>Просветленные Матрицы. Тантрический Буддизм глазами западного мага</t>
        </is>
      </c>
      <c r="F2755" s="105">
        <f>ROUNDUP(N2758-(N2758/100*X2758),0)</f>
        <v/>
      </c>
      <c r="H2755" s="22" t="inlineStr">
        <is>
          <t>Велигор</t>
        </is>
      </c>
      <c r="I2755" s="22" t="n">
        <v>2021</v>
      </c>
      <c r="J2755" s="75" t="inlineStr">
        <is>
          <t>9785888759974</t>
        </is>
      </c>
      <c r="K2755" s="75" t="inlineStr">
        <is>
          <t>Книги</t>
        </is>
      </c>
      <c r="L2755" s="22">
        <f>ROUND(100-(F2758/(M2758/100)),0)</f>
        <v/>
      </c>
      <c r="M2755" s="105" t="n">
        <v>637</v>
      </c>
      <c r="N2755" s="105" t="n">
        <v>555</v>
      </c>
      <c r="O2755" s="20" t="inlineStr">
        <is>
          <t>https://magic-kniga.ru/items/45522</t>
        </is>
      </c>
      <c r="Q2755" s="66" t="inlineStr">
        <is>
          <t>Мало</t>
        </is>
      </c>
      <c r="R2755" s="20" t="n">
        <v>8</v>
      </c>
      <c r="V2755" s="36">
        <f>MATCH(R2758,discounts!A:A)</f>
        <v/>
      </c>
      <c r="W2755" s="36">
        <f>ADDRESS(V2758,$F$7+1,,,"discounts")</f>
        <v/>
      </c>
      <c r="X2755" s="36">
        <f>ROUND(IF(ISNA(IF($F$7=0,0,INDIRECT(W2758))),0,IF($F$7=0,0,INDIRECT(W2758))),0)</f>
        <v/>
      </c>
    </row>
    <row r="2756">
      <c r="B2756" s="86" t="n"/>
      <c r="C2756" s="22" t="n">
        <v>40421</v>
      </c>
      <c r="D2756" s="22" t="inlineStr">
        <is>
          <t>Ранджунг Дордже</t>
        </is>
      </c>
      <c r="E2756" s="22" t="inlineStr">
        <is>
          <t>О различении сознания и изначального осознавания. О сущности Татхагаты.2 издание</t>
        </is>
      </c>
      <c r="F2756" s="105">
        <f>ROUNDUP(N2759-(N2759/100*X2759),0)</f>
        <v/>
      </c>
      <c r="H2756" s="22" t="inlineStr">
        <is>
          <t>Ганга</t>
        </is>
      </c>
      <c r="I2756" s="22" t="n">
        <v>2020</v>
      </c>
      <c r="J2756" s="75" t="inlineStr">
        <is>
          <t>9785907243118</t>
        </is>
      </c>
      <c r="K2756" s="75" t="inlineStr">
        <is>
          <t>Книги</t>
        </is>
      </c>
      <c r="L2756" s="22">
        <f>ROUND(100-(F2759/(M2759/100)),0)</f>
        <v/>
      </c>
      <c r="M2756" s="105" t="n">
        <v>599</v>
      </c>
      <c r="N2756" s="105" t="n">
        <v>522</v>
      </c>
      <c r="O2756" s="20" t="inlineStr">
        <is>
          <t>https://magic-kniga.ru/items/40421</t>
        </is>
      </c>
      <c r="Q2756" s="66" t="inlineStr">
        <is>
          <t>Мало</t>
        </is>
      </c>
      <c r="R2756" s="20" t="n">
        <v>5</v>
      </c>
      <c r="S2756" s="22" t="n">
        <v>16</v>
      </c>
      <c r="V2756" s="36">
        <f>MATCH(R2759,discounts!A:A)</f>
        <v/>
      </c>
      <c r="W2756" s="36">
        <f>ADDRESS(V2759,$F$7+1,,,"discounts")</f>
        <v/>
      </c>
      <c r="X2756" s="36">
        <f>ROUND(IF(ISNA(IF($F$7=0,0,INDIRECT(W2759))),0,IF($F$7=0,0,INDIRECT(W2759))),0)</f>
        <v/>
      </c>
    </row>
    <row r="2757">
      <c r="B2757" s="86" t="n"/>
      <c r="C2757" s="22" t="n">
        <v>40519</v>
      </c>
      <c r="D2757" s="22" t="inlineStr">
        <is>
          <t>Долпола Шераб Гьялцен</t>
        </is>
      </c>
      <c r="E2757" s="22" t="inlineStr">
        <is>
          <t>Горная дхарма. Океан определенного смысла. особое и окончательное сущностное наставление</t>
        </is>
      </c>
      <c r="F2757" s="105">
        <f>ROUNDUP(N2760-(N2760/100*X2760),0)</f>
        <v/>
      </c>
      <c r="H2757" s="22" t="inlineStr">
        <is>
          <t>Ганга</t>
        </is>
      </c>
      <c r="I2757" s="22" t="n">
        <v>2019</v>
      </c>
      <c r="J2757" s="75" t="inlineStr">
        <is>
          <t>9785907059573</t>
        </is>
      </c>
      <c r="K2757" s="75" t="inlineStr">
        <is>
          <t>Книги</t>
        </is>
      </c>
      <c r="L2757" s="22">
        <f>ROUND(100-(F2760/(M2760/100)),0)</f>
        <v/>
      </c>
      <c r="M2757" s="105" t="n">
        <v>612</v>
      </c>
      <c r="N2757" s="105" t="n">
        <v>533</v>
      </c>
      <c r="O2757" s="20" t="inlineStr">
        <is>
          <t>https://magic-kniga.ru/items/40519</t>
        </is>
      </c>
      <c r="Q2757" s="66" t="inlineStr">
        <is>
          <t>Мало</t>
        </is>
      </c>
      <c r="R2757" s="20" t="n">
        <v>5</v>
      </c>
      <c r="V2757" s="36">
        <f>MATCH(R2760,discounts!A:A)</f>
        <v/>
      </c>
      <c r="W2757" s="36">
        <f>ADDRESS(V2760,$F$7+1,,,"discounts")</f>
        <v/>
      </c>
      <c r="X2757" s="36">
        <f>ROUND(IF(ISNA(IF($F$7=0,0,INDIRECT(W2760))),0,IF($F$7=0,0,INDIRECT(W2760))),0)</f>
        <v/>
      </c>
    </row>
    <row r="2758">
      <c r="B2758" s="86" t="n"/>
      <c r="C2758" s="22" t="n">
        <v>40627</v>
      </c>
      <c r="D2758" s="22" t="inlineStr">
        <is>
          <t>Хемфрей Кристмас</t>
        </is>
      </c>
      <c r="E2758" s="22" t="inlineStr">
        <is>
          <t>Жест равновесия</t>
        </is>
      </c>
      <c r="F2758" s="105">
        <f>ROUNDUP(N2761-(N2761/100*X2761),0)</f>
        <v/>
      </c>
      <c r="H2758" s="22" t="inlineStr">
        <is>
          <t>Медков</t>
        </is>
      </c>
      <c r="I2758" s="22" t="n">
        <v>2018</v>
      </c>
      <c r="J2758" s="75" t="inlineStr">
        <is>
          <t>9785902583110</t>
        </is>
      </c>
      <c r="K2758" s="75" t="inlineStr">
        <is>
          <t>Книги</t>
        </is>
      </c>
      <c r="L2758" s="22">
        <f>ROUND(100-(F2761/(M2761/100)),0)</f>
        <v/>
      </c>
      <c r="M2758" s="105" t="n">
        <v>813</v>
      </c>
      <c r="N2758" s="105" t="n">
        <v>708</v>
      </c>
      <c r="O2758" s="20" t="inlineStr">
        <is>
          <t>https://magic-kniga.ru/items/40627</t>
        </is>
      </c>
      <c r="Q2758" s="66" t="inlineStr">
        <is>
          <t>Мало</t>
        </is>
      </c>
      <c r="R2758" s="20" t="n">
        <v>9</v>
      </c>
      <c r="V2758" s="36">
        <f>MATCH(R2761,discounts!A:A)</f>
        <v/>
      </c>
      <c r="W2758" s="36">
        <f>ADDRESS(V2761,$F$7+1,,,"discounts")</f>
        <v/>
      </c>
      <c r="X2758" s="36">
        <f>ROUND(IF(ISNA(IF($F$7=0,0,INDIRECT(W2761))),0,IF($F$7=0,0,INDIRECT(W2761))),0)</f>
        <v/>
      </c>
    </row>
    <row r="2759">
      <c r="B2759" s="86" t="n"/>
      <c r="C2759" s="22" t="n">
        <v>40670</v>
      </c>
      <c r="D2759" s="22" t="inlineStr">
        <is>
          <t>Утпаладева</t>
        </is>
      </c>
      <c r="E2759" s="22" t="inlineStr">
        <is>
          <t>Узнавание Ишвары. Ишварапратьябхиджня карика. Часть 2</t>
        </is>
      </c>
      <c r="F2759" s="105">
        <f>ROUNDUP(N2762-(N2762/100*X2762),0)</f>
        <v/>
      </c>
      <c r="H2759" s="22" t="inlineStr">
        <is>
          <t>Ганга</t>
        </is>
      </c>
      <c r="I2759" s="22" t="n">
        <v>2020</v>
      </c>
      <c r="J2759" s="75" t="inlineStr">
        <is>
          <t>9785907243248</t>
        </is>
      </c>
      <c r="K2759" s="75" t="inlineStr">
        <is>
          <t>Книги</t>
        </is>
      </c>
      <c r="L2759" s="22">
        <f>ROUND(100-(F2762/(M2762/100)),0)</f>
        <v/>
      </c>
      <c r="M2759" s="105" t="n">
        <v>1976</v>
      </c>
      <c r="N2759" s="105" t="n">
        <v>1720</v>
      </c>
      <c r="O2759" s="20" t="inlineStr">
        <is>
          <t>https://magic-kniga.ru/items/40670</t>
        </is>
      </c>
      <c r="Q2759" s="66" t="inlineStr">
        <is>
          <t>Мало</t>
        </is>
      </c>
      <c r="R2759" s="20" t="n">
        <v>7</v>
      </c>
      <c r="V2759" s="36">
        <f>MATCH(R2762,discounts!A:A)</f>
        <v/>
      </c>
      <c r="W2759" s="36">
        <f>ADDRESS(V2762,$F$7+1,,,"discounts")</f>
        <v/>
      </c>
      <c r="X2759" s="36">
        <f>ROUND(IF(ISNA(IF($F$7=0,0,INDIRECT(W2762))),0,IF($F$7=0,0,INDIRECT(W2762))),0)</f>
        <v/>
      </c>
    </row>
    <row r="2760" ht="15" customHeight="1">
      <c r="B2760" s="88" t="inlineStr">
        <is>
          <t>Красота и здоровье</t>
        </is>
      </c>
    </row>
    <row r="2761">
      <c r="B2761" s="86" t="n"/>
      <c r="C2761" s="22" t="n">
        <v>40410</v>
      </c>
      <c r="D2761" s="22" t="inlineStr">
        <is>
          <t>Рощин И.</t>
        </is>
      </c>
      <c r="E2761" s="22" t="inlineStr">
        <is>
          <t>Лечение настоями, настойками и отварами</t>
        </is>
      </c>
      <c r="F2761" s="105">
        <f>ROUNDUP(N2764-(N2764/100*X2764),0)</f>
        <v/>
      </c>
      <c r="H2761" s="22" t="inlineStr">
        <is>
          <t>Т8 RUGRAM</t>
        </is>
      </c>
      <c r="I2761" s="22" t="n">
        <v>2020</v>
      </c>
      <c r="J2761" s="75" t="inlineStr">
        <is>
          <t>9785517018823</t>
        </is>
      </c>
      <c r="K2761" s="75" t="inlineStr">
        <is>
          <t>Книги</t>
        </is>
      </c>
      <c r="L2761" s="22">
        <f>ROUND(100-(F2764/(M2764/100)),0)</f>
        <v/>
      </c>
      <c r="M2761" s="105" t="n">
        <v>599</v>
      </c>
      <c r="N2761" s="105" t="n">
        <v>522</v>
      </c>
      <c r="O2761" s="20" t="inlineStr">
        <is>
          <t>https://magic-kniga.ru/items/40410</t>
        </is>
      </c>
      <c r="Q2761" s="66" t="inlineStr">
        <is>
          <t>Мало</t>
        </is>
      </c>
      <c r="R2761" s="20" t="n">
        <v>5</v>
      </c>
      <c r="V2761" s="36">
        <f>MATCH(R2764,discounts!A:A)</f>
        <v/>
      </c>
      <c r="W2761" s="36">
        <f>ADDRESS(V2764,$F$7+1,,,"discounts")</f>
        <v/>
      </c>
      <c r="X2761" s="36">
        <f>ROUND(IF(ISNA(IF($F$7=0,0,INDIRECT(W2764))),0,IF($F$7=0,0,INDIRECT(W2764))),0)</f>
        <v/>
      </c>
    </row>
    <row r="2762">
      <c r="B2762" s="86" t="n"/>
      <c r="C2762" s="22" t="n">
        <v>40417</v>
      </c>
      <c r="D2762" s="22" t="inlineStr">
        <is>
          <t>Савельева Юлия</t>
        </is>
      </c>
      <c r="E2762" s="22" t="inlineStr">
        <is>
          <t>Лечение лимоном</t>
        </is>
      </c>
      <c r="F2762" s="105">
        <f>ROUNDUP(N2765-(N2765/100*X2765),0)</f>
        <v/>
      </c>
      <c r="H2762" s="22" t="inlineStr">
        <is>
          <t>Т8 RUGRAM</t>
        </is>
      </c>
      <c r="I2762" s="22" t="n">
        <v>2020</v>
      </c>
      <c r="J2762" s="75" t="inlineStr">
        <is>
          <t>9785517016782</t>
        </is>
      </c>
      <c r="K2762" s="75" t="inlineStr">
        <is>
          <t>Книги</t>
        </is>
      </c>
      <c r="L2762" s="22">
        <f>ROUND(100-(F2765/(M2765/100)),0)</f>
        <v/>
      </c>
      <c r="M2762" s="105" t="n">
        <v>599</v>
      </c>
      <c r="N2762" s="105" t="n">
        <v>522</v>
      </c>
      <c r="O2762" s="20" t="inlineStr">
        <is>
          <t>https://magic-kniga.ru/items/40417</t>
        </is>
      </c>
      <c r="Q2762" s="66" t="inlineStr">
        <is>
          <t>Мало</t>
        </is>
      </c>
      <c r="R2762" s="20" t="n">
        <v>5</v>
      </c>
      <c r="V2762" s="36">
        <f>MATCH(R2765,discounts!A:A)</f>
        <v/>
      </c>
      <c r="W2762" s="36">
        <f>ADDRESS(V2765,$F$7+1,,,"discounts")</f>
        <v/>
      </c>
      <c r="X2762" s="36">
        <f>ROUND(IF(ISNA(IF($F$7=0,0,INDIRECT(W2765))),0,IF($F$7=0,0,INDIRECT(W2765))),0)</f>
        <v/>
      </c>
    </row>
    <row r="2763">
      <c r="B2763" s="86" t="n"/>
      <c r="C2763" s="22" t="n">
        <v>40523</v>
      </c>
      <c r="D2763" s="22" t="inlineStr">
        <is>
          <t>Пигулевская И. С.</t>
        </is>
      </c>
      <c r="E2763" s="22" t="inlineStr">
        <is>
          <t>Косметический салон на вашей кухне</t>
        </is>
      </c>
      <c r="F2763" s="105">
        <f>ROUNDUP(N2766-(N2766/100*X2766),0)</f>
        <v/>
      </c>
      <c r="H2763" s="22" t="inlineStr">
        <is>
          <t>Центрполиграф</t>
        </is>
      </c>
      <c r="I2763" s="22" t="n">
        <v>2019</v>
      </c>
      <c r="J2763" s="75" t="inlineStr">
        <is>
          <t>9785227086204</t>
        </is>
      </c>
      <c r="K2763" s="75" t="inlineStr">
        <is>
          <t>Книги</t>
        </is>
      </c>
      <c r="L2763" s="22">
        <f>ROUND(100-(F2766/(M2766/100)),0)</f>
        <v/>
      </c>
      <c r="M2763" s="105" t="n">
        <v>612</v>
      </c>
      <c r="N2763" s="105" t="n">
        <v>533</v>
      </c>
      <c r="O2763" s="20" t="inlineStr">
        <is>
          <t>https://magic-kniga.ru/items/40523</t>
        </is>
      </c>
      <c r="Q2763" s="66" t="inlineStr">
        <is>
          <t>Мало</t>
        </is>
      </c>
      <c r="R2763" s="20" t="n">
        <v>5</v>
      </c>
      <c r="V2763" s="36">
        <f>MATCH(R2766,discounts!A:A)</f>
        <v/>
      </c>
      <c r="W2763" s="36">
        <f>ADDRESS(V2766,$F$7+1,,,"discounts")</f>
        <v/>
      </c>
      <c r="X2763" s="36">
        <f>ROUND(IF(ISNA(IF($F$7=0,0,INDIRECT(W2766))),0,IF($F$7=0,0,INDIRECT(W2766))),0)</f>
        <v/>
      </c>
    </row>
    <row r="2764">
      <c r="B2764" s="86" t="n"/>
      <c r="C2764" s="22" t="n">
        <v>40641</v>
      </c>
      <c r="D2764" s="22" t="inlineStr">
        <is>
          <t>Калюжнова Ирина</t>
        </is>
      </c>
      <c r="E2764" s="22" t="inlineStr">
        <is>
          <t>Целительное алоэ</t>
        </is>
      </c>
      <c r="F2764" s="105">
        <f>ROUNDUP(N2767-(N2767/100*X2767),0)</f>
        <v/>
      </c>
      <c r="H2764" s="22" t="inlineStr">
        <is>
          <t>Т8 RUGRAM</t>
        </is>
      </c>
      <c r="I2764" s="22" t="n">
        <v>2020</v>
      </c>
      <c r="J2764" s="75" t="inlineStr">
        <is>
          <t>9785517025081</t>
        </is>
      </c>
      <c r="K2764" s="75" t="inlineStr">
        <is>
          <t>Книги</t>
        </is>
      </c>
      <c r="L2764" s="22">
        <f>ROUND(100-(F2767/(M2767/100)),0)</f>
        <v/>
      </c>
      <c r="M2764" s="105" t="n">
        <v>813</v>
      </c>
      <c r="N2764" s="105" t="n">
        <v>708</v>
      </c>
      <c r="O2764" s="20" t="inlineStr">
        <is>
          <t>https://magic-kniga.ru/items/40641</t>
        </is>
      </c>
      <c r="Q2764" s="66" t="inlineStr">
        <is>
          <t>Мало</t>
        </is>
      </c>
      <c r="R2764" s="20" t="n">
        <v>5</v>
      </c>
      <c r="V2764" s="36">
        <f>MATCH(R2767,discounts!A:A)</f>
        <v/>
      </c>
      <c r="W2764" s="36">
        <f>ADDRESS(V2767,$F$7+1,,,"discounts")</f>
        <v/>
      </c>
      <c r="X2764" s="36">
        <f>ROUND(IF(ISNA(IF($F$7=0,0,INDIRECT(W2767))),0,IF($F$7=0,0,INDIRECT(W2767))),0)</f>
        <v/>
      </c>
    </row>
    <row r="2765">
      <c r="B2765" s="86" t="n"/>
      <c r="C2765" s="22" t="n">
        <v>40642</v>
      </c>
      <c r="D2765" s="22" t="inlineStr">
        <is>
          <t>Рощин И.</t>
        </is>
      </c>
      <c r="E2765" s="22" t="inlineStr">
        <is>
          <t>Целительный чистотел</t>
        </is>
      </c>
      <c r="F2765" s="105">
        <f>ROUNDUP(N2768-(N2768/100*X2768),0)</f>
        <v/>
      </c>
      <c r="H2765" s="22" t="inlineStr">
        <is>
          <t>Т8 RUGRAM</t>
        </is>
      </c>
      <c r="I2765" s="22" t="n">
        <v>2020</v>
      </c>
      <c r="J2765" s="75" t="inlineStr">
        <is>
          <t>9785517025104</t>
        </is>
      </c>
      <c r="K2765" s="75" t="inlineStr">
        <is>
          <t>Книги</t>
        </is>
      </c>
      <c r="L2765" s="22">
        <f>ROUND(100-(F2768/(M2768/100)),0)</f>
        <v/>
      </c>
      <c r="M2765" s="105" t="n">
        <v>813</v>
      </c>
      <c r="N2765" s="105" t="n">
        <v>708</v>
      </c>
      <c r="O2765" s="20" t="inlineStr">
        <is>
          <t>https://magic-kniga.ru/items/40642</t>
        </is>
      </c>
      <c r="Q2765" s="66" t="inlineStr">
        <is>
          <t>Мало</t>
        </is>
      </c>
      <c r="R2765" s="20" t="n">
        <v>5</v>
      </c>
      <c r="V2765" s="36">
        <f>MATCH(R2768,discounts!A:A)</f>
        <v/>
      </c>
      <c r="W2765" s="36">
        <f>ADDRESS(V2768,$F$7+1,,,"discounts")</f>
        <v/>
      </c>
      <c r="X2765" s="36">
        <f>ROUND(IF(ISNA(IF($F$7=0,0,INDIRECT(W2768))),0,IF($F$7=0,0,INDIRECT(W2768))),0)</f>
        <v/>
      </c>
    </row>
    <row r="2766">
      <c r="B2766" s="86" t="n"/>
      <c r="C2766" s="22" t="n">
        <v>41439</v>
      </c>
      <c r="D2766" s="22" t="inlineStr">
        <is>
          <t>Петренко Валентина</t>
        </is>
      </c>
      <c r="E2766" s="22" t="inlineStr">
        <is>
          <t>Красота и здоровье. Секреты вашей молодости</t>
        </is>
      </c>
      <c r="F2766" s="105">
        <f>ROUNDUP(N2769-(N2769/100*X2769),0)</f>
        <v/>
      </c>
      <c r="H2766" s="22" t="inlineStr">
        <is>
          <t>Амрита-русь</t>
        </is>
      </c>
      <c r="I2766" s="22" t="n">
        <v>2020</v>
      </c>
      <c r="J2766" s="75" t="inlineStr">
        <is>
          <t>9785000539262</t>
        </is>
      </c>
      <c r="K2766" s="75" t="inlineStr">
        <is>
          <t>Книги</t>
        </is>
      </c>
      <c r="L2766" s="22">
        <f>ROUND(100-(F2769/(M2769/100)),0)</f>
        <v/>
      </c>
      <c r="M2766" s="105" t="n">
        <v>1299</v>
      </c>
      <c r="N2766" s="105" t="n">
        <v>1131</v>
      </c>
      <c r="O2766" s="20" t="inlineStr">
        <is>
          <t>https://magic-kniga.ru/items/41439</t>
        </is>
      </c>
      <c r="Q2766" s="66" t="inlineStr">
        <is>
          <t>Мало</t>
        </is>
      </c>
      <c r="R2766" s="20" t="n">
        <v>3</v>
      </c>
      <c r="V2766" s="36">
        <f>MATCH(R2769,discounts!A:A)</f>
        <v/>
      </c>
      <c r="W2766" s="36">
        <f>ADDRESS(V2769,$F$7+1,,,"discounts")</f>
        <v/>
      </c>
      <c r="X2766" s="36">
        <f>ROUND(IF(ISNA(IF($F$7=0,0,INDIRECT(W2769))),0,IF($F$7=0,0,INDIRECT(W2769))),0)</f>
        <v/>
      </c>
    </row>
    <row r="2767">
      <c r="B2767" s="86" t="n"/>
      <c r="C2767" s="22" t="n">
        <v>42229</v>
      </c>
      <c r="D2767" s="22" t="inlineStr">
        <is>
          <t>Дешпегель Михаэль</t>
        </is>
      </c>
      <c r="E2767" s="22" t="inlineStr">
        <is>
          <t>Некогда стареть! Корректировка образа жизни по типу личности</t>
        </is>
      </c>
      <c r="F2767" s="105">
        <f>ROUNDUP(N2770-(N2770/100*X2770),0)</f>
        <v/>
      </c>
      <c r="H2767" s="22" t="inlineStr">
        <is>
          <t>Весь</t>
        </is>
      </c>
      <c r="I2767" s="22" t="n">
        <v>2018</v>
      </c>
      <c r="J2767" s="75" t="inlineStr">
        <is>
          <t>9785957333333</t>
        </is>
      </c>
      <c r="K2767" s="75" t="inlineStr">
        <is>
          <t>Книги</t>
        </is>
      </c>
      <c r="L2767" s="22">
        <f>ROUND(100-(F2770/(M2770/100)),0)</f>
        <v/>
      </c>
      <c r="M2767" s="105" t="n">
        <v>113</v>
      </c>
      <c r="N2767" s="105" t="n">
        <v>99</v>
      </c>
      <c r="O2767" s="20" t="inlineStr">
        <is>
          <t>https://magic-kniga.ru/items/42229</t>
        </is>
      </c>
      <c r="Q2767" s="66" t="inlineStr">
        <is>
          <t>Мало</t>
        </is>
      </c>
      <c r="R2767" s="20" t="n">
        <v>3</v>
      </c>
      <c r="S2767" s="22" t="n">
        <v>16</v>
      </c>
      <c r="V2767" s="36">
        <f>MATCH(R2770,discounts!A:A)</f>
        <v/>
      </c>
      <c r="W2767" s="36">
        <f>ADDRESS(V2770,$F$7+1,,,"discounts")</f>
        <v/>
      </c>
      <c r="X2767" s="36">
        <f>ROUND(IF(ISNA(IF($F$7=0,0,INDIRECT(W2770))),0,IF($F$7=0,0,INDIRECT(W2770))),0)</f>
        <v/>
      </c>
    </row>
    <row r="2768">
      <c r="B2768" s="86" t="n"/>
      <c r="C2768" s="22" t="n">
        <v>44086</v>
      </c>
      <c r="D2768" s="22" t="inlineStr">
        <is>
          <t>Дэвис Б.</t>
        </is>
      </c>
      <c r="E2768" s="22" t="inlineStr">
        <is>
          <t>Как стать сыроедом. Исчерпывающее руководство по переходу на веганское сыроедение</t>
        </is>
      </c>
      <c r="F2768" s="105">
        <f>ROUNDUP(N2771-(N2771/100*X2771),0)</f>
        <v/>
      </c>
      <c r="H2768" s="22" t="inlineStr">
        <is>
          <t>Ганга</t>
        </is>
      </c>
      <c r="I2768" s="22" t="n">
        <v>2019</v>
      </c>
      <c r="J2768" s="75" t="inlineStr">
        <is>
          <t>9785907059344</t>
        </is>
      </c>
      <c r="K2768" s="75" t="inlineStr">
        <is>
          <t>Книги</t>
        </is>
      </c>
      <c r="L2768" s="22">
        <f>ROUND(100-(F2771/(M2771/100)),0)</f>
        <v/>
      </c>
      <c r="M2768" s="105" t="n">
        <v>1530</v>
      </c>
      <c r="N2768" s="105" t="n">
        <v>1332</v>
      </c>
      <c r="O2768" s="20" t="inlineStr">
        <is>
          <t>https://magic-kniga.ru/items/44086</t>
        </is>
      </c>
      <c r="Q2768" s="66" t="inlineStr">
        <is>
          <t>Мало</t>
        </is>
      </c>
      <c r="R2768" s="20" t="n">
        <v>5</v>
      </c>
      <c r="S2768" s="22" t="n">
        <v>16</v>
      </c>
      <c r="V2768" s="36">
        <f>MATCH(R2771,discounts!A:A)</f>
        <v/>
      </c>
      <c r="W2768" s="36">
        <f>ADDRESS(V2771,$F$7+1,,,"discounts")</f>
        <v/>
      </c>
      <c r="X2768" s="36">
        <f>ROUND(IF(ISNA(IF($F$7=0,0,INDIRECT(W2771))),0,IF($F$7=0,0,INDIRECT(W2771))),0)</f>
        <v/>
      </c>
    </row>
    <row r="2769">
      <c r="B2769" s="86" t="n"/>
      <c r="C2769" s="22" t="n">
        <v>44089</v>
      </c>
      <c r="D2769" s="22" t="inlineStr">
        <is>
          <t>Колесова И.Е</t>
        </is>
      </c>
      <c r="E2769" s="22" t="inlineStr">
        <is>
          <t>Лечимся имбирем. Целители с грядок</t>
        </is>
      </c>
      <c r="F2769" s="105">
        <f>ROUNDUP(N2772-(N2772/100*X2772),0)</f>
        <v/>
      </c>
      <c r="H2769" s="22" t="inlineStr">
        <is>
          <t>Рипол Классик</t>
        </is>
      </c>
      <c r="I2769" s="22" t="n">
        <v>2014</v>
      </c>
      <c r="J2769" s="75" t="inlineStr">
        <is>
          <t>9785386074661</t>
        </is>
      </c>
      <c r="K2769" s="75" t="inlineStr">
        <is>
          <t>Книги</t>
        </is>
      </c>
      <c r="L2769" s="22">
        <f>ROUND(100-(F2772/(M2772/100)),0)</f>
        <v/>
      </c>
      <c r="M2769" s="105" t="n">
        <v>1530</v>
      </c>
      <c r="N2769" s="105" t="n">
        <v>1332</v>
      </c>
      <c r="O2769" s="20" t="inlineStr">
        <is>
          <t>https://magic-kniga.ru/items/44089</t>
        </is>
      </c>
      <c r="Q2769" s="66" t="inlineStr">
        <is>
          <t>Мало</t>
        </is>
      </c>
      <c r="R2769" s="20" t="n">
        <v>5</v>
      </c>
      <c r="V2769" s="36">
        <f>MATCH(R2772,discounts!A:A)</f>
        <v/>
      </c>
      <c r="W2769" s="36">
        <f>ADDRESS(V2772,$F$7+1,,,"discounts")</f>
        <v/>
      </c>
      <c r="X2769" s="36">
        <f>ROUND(IF(ISNA(IF($F$7=0,0,INDIRECT(W2772))),0,IF($F$7=0,0,INDIRECT(W2772))),0)</f>
        <v/>
      </c>
    </row>
    <row r="2770">
      <c r="B2770" s="86" t="n"/>
      <c r="C2770" s="22" t="n">
        <v>44377</v>
      </c>
      <c r="D2770" s="22" t="inlineStr">
        <is>
          <t>Николаева Ю.Н.</t>
        </is>
      </c>
      <c r="E2770" s="22" t="inlineStr">
        <is>
          <t>Тайные травы императоров. Излечение с помощью женьшеня, сабельника</t>
        </is>
      </c>
      <c r="F2770" s="105">
        <f>ROUNDUP(N2773-(N2773/100*X2773),0)</f>
        <v/>
      </c>
      <c r="H2770" s="22" t="inlineStr">
        <is>
          <t>Рипол Классик</t>
        </is>
      </c>
      <c r="I2770" s="22" t="n">
        <v>2020</v>
      </c>
      <c r="J2770" s="75" t="inlineStr">
        <is>
          <t>9785386138486</t>
        </is>
      </c>
      <c r="K2770" s="75" t="inlineStr">
        <is>
          <t>Книги</t>
        </is>
      </c>
      <c r="L2770" s="22">
        <f>ROUND(100-(F2773/(M2773/100)),0)</f>
        <v/>
      </c>
      <c r="M2770" s="105" t="n">
        <v>873</v>
      </c>
      <c r="N2770" s="105" t="n">
        <v>760</v>
      </c>
      <c r="O2770" s="20" t="inlineStr">
        <is>
          <t>https://magic-kniga.ru/items/44377</t>
        </is>
      </c>
      <c r="Q2770" s="66" t="inlineStr">
        <is>
          <t>Мало</t>
        </is>
      </c>
      <c r="R2770" s="20" t="n">
        <v>5</v>
      </c>
      <c r="S2770" s="22" t="n">
        <v>12</v>
      </c>
      <c r="V2770" s="36">
        <f>MATCH(R2773,discounts!A:A)</f>
        <v/>
      </c>
      <c r="W2770" s="36">
        <f>ADDRESS(V2773,$F$7+1,,,"discounts")</f>
        <v/>
      </c>
      <c r="X2770" s="36">
        <f>ROUND(IF(ISNA(IF($F$7=0,0,INDIRECT(W2773))),0,IF($F$7=0,0,INDIRECT(W2773))),0)</f>
        <v/>
      </c>
    </row>
    <row r="2771" ht="15" customHeight="1">
      <c r="B2771" s="88" t="inlineStr">
        <is>
          <t>Роман</t>
        </is>
      </c>
    </row>
    <row r="2772">
      <c r="B2772" s="86" t="n"/>
      <c r="C2772" s="22" t="n">
        <v>44196</v>
      </c>
      <c r="D2772" s="22" t="inlineStr">
        <is>
          <t>Веста А.</t>
        </is>
      </c>
      <c r="E2772" s="22" t="inlineStr">
        <is>
          <t>Яблоко молчания. Роман</t>
        </is>
      </c>
      <c r="F2772" s="105">
        <f>ROUNDUP(N2775-(N2775/100*X2775),0)</f>
        <v/>
      </c>
      <c r="H2772" s="22" t="inlineStr">
        <is>
          <t>Велигор</t>
        </is>
      </c>
      <c r="I2772" s="22" t="n">
        <v>2018</v>
      </c>
      <c r="J2772" s="75" t="inlineStr">
        <is>
          <t>9785888755495</t>
        </is>
      </c>
      <c r="K2772" s="75" t="inlineStr">
        <is>
          <t>Книги</t>
        </is>
      </c>
      <c r="L2772" s="22">
        <f>ROUND(100-(F2775/(M2775/100)),0)</f>
        <v/>
      </c>
      <c r="M2772" s="105" t="n">
        <v>1445</v>
      </c>
      <c r="N2772" s="105" t="n">
        <v>1258</v>
      </c>
      <c r="O2772" s="20" t="inlineStr">
        <is>
          <t>https://magic-kniga.ru/items/44196</t>
        </is>
      </c>
      <c r="Q2772" s="66" t="inlineStr">
        <is>
          <t>Мало</t>
        </is>
      </c>
      <c r="R2772" s="20" t="n">
        <v>10</v>
      </c>
      <c r="V2772" s="36">
        <f>MATCH(R2775,discounts!A:A)</f>
        <v/>
      </c>
      <c r="W2772" s="36">
        <f>ADDRESS(V2775,$F$7+1,,,"discounts")</f>
        <v/>
      </c>
      <c r="X2772" s="36">
        <f>ROUND(_xlfn.SINGLE(IF(ISNA(_xlfn.SINGLE(IF($F$7=0,0,INDIRECT(W2775)))),0,IF($F$7=0,0,INDIRECT(W2775)))),0)</f>
        <v/>
      </c>
    </row>
    <row r="2773">
      <c r="B2773" s="86" t="n"/>
      <c r="C2773" s="22" t="n">
        <v>41847</v>
      </c>
      <c r="D2773" s="22" t="inlineStr">
        <is>
          <t>Андрианова Татьяна</t>
        </is>
      </c>
      <c r="E2773" s="22" t="inlineStr">
        <is>
          <t>Выйти замуж за эльфа</t>
        </is>
      </c>
      <c r="F2773" s="105">
        <f>ROUNDUP(N2776-(N2776/100*X2776),0)</f>
        <v/>
      </c>
      <c r="H2773" s="22" t="inlineStr">
        <is>
          <t>Т8 RUGRAM</t>
        </is>
      </c>
      <c r="I2773" s="22" t="n">
        <v>2020</v>
      </c>
      <c r="J2773" s="75" t="inlineStr">
        <is>
          <t>9785517011589</t>
        </is>
      </c>
      <c r="K2773" s="75" t="inlineStr">
        <is>
          <t>Книги</t>
        </is>
      </c>
      <c r="L2773" s="22">
        <f>ROUND(100-(F2776/(M2776/100)),0)</f>
        <v/>
      </c>
      <c r="M2773" s="105" t="n">
        <v>1333</v>
      </c>
      <c r="N2773" s="105" t="n">
        <v>1160</v>
      </c>
      <c r="O2773" s="20" t="inlineStr">
        <is>
          <t>https://magic-kniga.ru/items/41847</t>
        </is>
      </c>
      <c r="Q2773" s="66" t="inlineStr">
        <is>
          <t>Мало</t>
        </is>
      </c>
      <c r="R2773" s="20" t="n">
        <v>5</v>
      </c>
      <c r="V2773" s="36">
        <f>MATCH(R2776,discounts!A:A)</f>
        <v/>
      </c>
      <c r="W2773" s="36">
        <f>ADDRESS(V2776,$F$7+1,,,"discounts")</f>
        <v/>
      </c>
      <c r="X2773" s="36">
        <f>ROUND(_xlfn.SINGLE(IF(ISNA(_xlfn.SINGLE(IF($F$7=0,0,INDIRECT(W2776)))),0,IF($F$7=0,0,INDIRECT(W2776)))),0)</f>
        <v/>
      </c>
    </row>
    <row r="2774">
      <c r="B2774" s="86" t="n"/>
      <c r="C2774" s="22" t="n">
        <v>42386</v>
      </c>
      <c r="D2774" s="22" t="inlineStr">
        <is>
          <t>Попов В.Г</t>
        </is>
      </c>
      <c r="E2774" s="22" t="inlineStr">
        <is>
          <t>Охотник за планетами</t>
        </is>
      </c>
      <c r="F2774" s="105">
        <f>ROUNDUP(N2777-(N2777/100*X2777),0)</f>
        <v/>
      </c>
      <c r="H2774" s="22" t="inlineStr">
        <is>
          <t>Т8 RUGRAM</t>
        </is>
      </c>
      <c r="I2774" s="22" t="n">
        <v>2020</v>
      </c>
      <c r="J2774" s="75" t="inlineStr">
        <is>
          <t>9785517023568</t>
        </is>
      </c>
      <c r="K2774" s="75" t="inlineStr">
        <is>
          <t>Книги</t>
        </is>
      </c>
      <c r="L2774" s="22">
        <f>ROUND(100-(F2777/(M2777/100)),0)</f>
        <v/>
      </c>
      <c r="M2774" s="105" t="n">
        <v>553</v>
      </c>
      <c r="N2774" s="105" t="n">
        <v>482</v>
      </c>
      <c r="O2774" s="20" t="inlineStr">
        <is>
          <t>https://magic-kniga.ru/items/42386</t>
        </is>
      </c>
      <c r="Q2774" s="66" t="inlineStr">
        <is>
          <t>Мало</t>
        </is>
      </c>
      <c r="R2774" s="20" t="n">
        <v>5</v>
      </c>
      <c r="V2774" s="36">
        <f>MATCH(R2777,discounts!A:A)</f>
        <v/>
      </c>
      <c r="W2774" s="36">
        <f>ADDRESS(V2777,$F$7+1,,,"discounts")</f>
        <v/>
      </c>
      <c r="X2774" s="36">
        <f>ROUND(_xlfn.SINGLE(IF(ISNA(_xlfn.SINGLE(IF($F$7=0,0,INDIRECT(W2777)))),0,IF($F$7=0,0,INDIRECT(W2777)))),0)</f>
        <v/>
      </c>
    </row>
    <row r="2775">
      <c r="B2775" s="86" t="n"/>
      <c r="C2775" s="22" t="n">
        <v>42387</v>
      </c>
      <c r="D2775" s="22" t="inlineStr">
        <is>
          <t>Попов В.Г</t>
        </is>
      </c>
      <c r="E2775" s="22" t="inlineStr">
        <is>
          <t>Орбитальный драйв</t>
        </is>
      </c>
      <c r="F2775" s="105">
        <f>ROUNDUP(N2778-(N2778/100*X2778),0)</f>
        <v/>
      </c>
      <c r="H2775" s="22" t="inlineStr">
        <is>
          <t>Т8 RUGRAM</t>
        </is>
      </c>
      <c r="I2775" s="22" t="n">
        <v>2020</v>
      </c>
      <c r="J2775" s="75" t="inlineStr">
        <is>
          <t>9785517023582</t>
        </is>
      </c>
      <c r="K2775" s="75" t="inlineStr">
        <is>
          <t>Книги</t>
        </is>
      </c>
      <c r="L2775" s="22">
        <f>ROUND(100-(F2778/(M2778/100)),0)</f>
        <v/>
      </c>
      <c r="M2775" s="105" t="n">
        <v>553</v>
      </c>
      <c r="N2775" s="105" t="n">
        <v>482</v>
      </c>
      <c r="O2775" s="20" t="inlineStr">
        <is>
          <t>https://magic-kniga.ru/items/42387</t>
        </is>
      </c>
      <c r="Q2775" s="66" t="inlineStr">
        <is>
          <t>Мало</t>
        </is>
      </c>
      <c r="R2775" s="20" t="n">
        <v>5</v>
      </c>
      <c r="V2775" s="36">
        <f>MATCH(R2778,discounts!A:A)</f>
        <v/>
      </c>
      <c r="W2775" s="36">
        <f>ADDRESS(V2778,$F$7+1,,,"discounts")</f>
        <v/>
      </c>
      <c r="X2775" s="36">
        <f>ROUND(_xlfn.SINGLE(IF(ISNA(_xlfn.SINGLE(IF($F$7=0,0,INDIRECT(W2778)))),0,IF($F$7=0,0,INDIRECT(W2778)))),0)</f>
        <v/>
      </c>
    </row>
    <row r="2776" ht="15" customHeight="1">
      <c r="B2776" s="88" t="inlineStr">
        <is>
          <t>Детектив</t>
        </is>
      </c>
    </row>
    <row r="2777">
      <c r="B2777" s="86" t="n"/>
      <c r="C2777" s="22" t="n">
        <v>44191</v>
      </c>
      <c r="D2777" s="22" t="inlineStr">
        <is>
          <t>Позднякова Татьяна</t>
        </is>
      </c>
      <c r="E2777" s="22" t="inlineStr">
        <is>
          <t>Клубничное дело следователя Гликерии Ранневой</t>
        </is>
      </c>
      <c r="F2777" s="105">
        <f>ROUNDUP(N2780-(N2780/100*X2780),0)</f>
        <v/>
      </c>
      <c r="H2777" s="22" t="inlineStr">
        <is>
          <t>Велигор</t>
        </is>
      </c>
      <c r="I2777" s="22" t="n">
        <v>2017</v>
      </c>
      <c r="J2777" s="75" t="inlineStr">
        <is>
          <t>9785888755150</t>
        </is>
      </c>
      <c r="K2777" s="75" t="inlineStr">
        <is>
          <t>Книги</t>
        </is>
      </c>
      <c r="L2777" s="22">
        <f>ROUND(100-(F2780/(M2780/100)),0)</f>
        <v/>
      </c>
      <c r="M2777" s="105" t="n">
        <v>1445</v>
      </c>
      <c r="N2777" s="105" t="n">
        <v>1258</v>
      </c>
      <c r="O2777" s="20" t="inlineStr">
        <is>
          <t>https://magic-kniga.ru/items/44191</t>
        </is>
      </c>
      <c r="Q2777" s="66" t="inlineStr">
        <is>
          <t>Мало</t>
        </is>
      </c>
      <c r="R2777" s="20" t="n">
        <v>10</v>
      </c>
      <c r="V2777" s="36">
        <f>MATCH(R2780,discounts!A:A)</f>
        <v/>
      </c>
      <c r="W2777" s="36">
        <f>ADDRESS(V2780,$F$7+1,,,"discounts")</f>
        <v/>
      </c>
      <c r="X2777" s="36">
        <f>ROUND(_xlfn.SINGLE(IF(ISNA(_xlfn.SINGLE(IF($F$7=0,0,INDIRECT(W2780)))),0,IF($F$7=0,0,INDIRECT(W2780)))),0)</f>
        <v/>
      </c>
    </row>
    <row r="2778">
      <c r="B2778" s="86" t="n"/>
      <c r="C2778" s="22" t="n">
        <v>44195</v>
      </c>
      <c r="D2778" s="22" t="inlineStr">
        <is>
          <t>Позднякова Татьяна</t>
        </is>
      </c>
      <c r="E2778" s="22" t="inlineStr">
        <is>
          <t>Капучино со сливками. Дело следователя Гликерии Ранневой</t>
        </is>
      </c>
      <c r="F2778" s="105">
        <f>ROUNDUP(N2781-(N2781/100*X2781),0)</f>
        <v/>
      </c>
      <c r="H2778" s="22" t="inlineStr">
        <is>
          <t>Велигор</t>
        </is>
      </c>
      <c r="I2778" s="22" t="n">
        <v>2018</v>
      </c>
      <c r="J2778" s="75" t="inlineStr">
        <is>
          <t>9785888755617</t>
        </is>
      </c>
      <c r="K2778" s="75" t="inlineStr">
        <is>
          <t>Книги</t>
        </is>
      </c>
      <c r="L2778" s="22">
        <f>ROUND(100-(F2781/(M2781/100)),0)</f>
        <v/>
      </c>
      <c r="M2778" s="105" t="n">
        <v>1445</v>
      </c>
      <c r="N2778" s="105" t="n">
        <v>1258</v>
      </c>
      <c r="O2778" s="20" t="inlineStr">
        <is>
          <t>https://magic-kniga.ru/items/44195</t>
        </is>
      </c>
      <c r="Q2778" s="66" t="inlineStr">
        <is>
          <t>Мало</t>
        </is>
      </c>
      <c r="R2778" s="20" t="n">
        <v>10</v>
      </c>
      <c r="V2778" s="36">
        <f>MATCH(R2781,discounts!A:A)</f>
        <v/>
      </c>
      <c r="W2778" s="36">
        <f>ADDRESS(V2781,$F$7+1,,,"discounts")</f>
        <v/>
      </c>
      <c r="X2778" s="36">
        <f>ROUND(_xlfn.SINGLE(IF(ISNA(_xlfn.SINGLE(IF($F$7=0,0,INDIRECT(W2781)))),0,IF($F$7=0,0,INDIRECT(W2781)))),0)</f>
        <v/>
      </c>
    </row>
    <row r="2779">
      <c r="B2779" s="86" t="n"/>
      <c r="C2779" s="22" t="n">
        <v>40680</v>
      </c>
      <c r="D2779" s="22" t="inlineStr">
        <is>
          <t>Юнязова Ольга</t>
        </is>
      </c>
      <c r="E2779" s="22" t="inlineStr">
        <is>
          <t>Сквозь лабиринт времен (томов 1-3)</t>
        </is>
      </c>
      <c r="F2779" s="105">
        <f>ROUNDUP(N2782-(N2782/100*X2782),0)</f>
        <v/>
      </c>
      <c r="H2779" s="22" t="inlineStr">
        <is>
          <t>Вариант</t>
        </is>
      </c>
      <c r="I2779" s="22" t="n">
        <v>2016</v>
      </c>
      <c r="J2779" s="75" t="inlineStr">
        <is>
          <t>9785000800539</t>
        </is>
      </c>
      <c r="K2779" s="75" t="inlineStr">
        <is>
          <t>Книги</t>
        </is>
      </c>
      <c r="L2779" s="22">
        <f>ROUND(100-(F2782/(M2782/100)),0)</f>
        <v/>
      </c>
      <c r="M2779" s="105" t="n">
        <v>1976</v>
      </c>
      <c r="N2779" s="105" t="n">
        <v>1720</v>
      </c>
      <c r="O2779" s="20" t="inlineStr">
        <is>
          <t>https://magic-kniga.ru/items/40680</t>
        </is>
      </c>
      <c r="Q2779" s="66" t="inlineStr">
        <is>
          <t>Мало</t>
        </is>
      </c>
      <c r="R2779" s="20" t="n">
        <v>6</v>
      </c>
      <c r="V2779" s="36">
        <f>MATCH(R2782,discounts!A:A)</f>
        <v/>
      </c>
      <c r="W2779" s="36">
        <f>ADDRESS(V2782,$F$7+1,,,"discounts")</f>
        <v/>
      </c>
      <c r="X2779" s="36">
        <f>ROUND(_xlfn.SINGLE(IF(ISNA(_xlfn.SINGLE(IF($F$7=0,0,INDIRECT(W2782)))),0,IF($F$7=0,0,INDIRECT(W2782)))),0)</f>
        <v/>
      </c>
    </row>
    <row r="2780" ht="15" customHeight="1">
      <c r="B2780" s="88" t="inlineStr">
        <is>
          <t>Сыроедение</t>
        </is>
      </c>
    </row>
    <row r="2781">
      <c r="B2781" s="86" t="n"/>
      <c r="C2781" s="22" t="n">
        <v>42394</v>
      </c>
      <c r="D2781" s="22" t="inlineStr">
        <is>
          <t>Мюррей-Уэйклин Дж</t>
        </is>
      </c>
      <c r="E2781" s="22" t="inlineStr">
        <is>
          <t>Время бежит. Сыроедческий ультрамарафон вокруг Австралии</t>
        </is>
      </c>
      <c r="F2781" s="105">
        <f>ROUNDUP(N2784-(N2784/100*X2784),0)</f>
        <v/>
      </c>
      <c r="H2781" s="22" t="inlineStr">
        <is>
          <t>Ганга</t>
        </is>
      </c>
      <c r="I2781" s="22" t="n">
        <v>2020</v>
      </c>
      <c r="J2781" s="75" t="inlineStr">
        <is>
          <t>9785907243194</t>
        </is>
      </c>
      <c r="K2781" s="75" t="inlineStr">
        <is>
          <t>Книги</t>
        </is>
      </c>
      <c r="L2781" s="22">
        <f>ROUND(100-(F2784/(M2784/100)),0)</f>
        <v/>
      </c>
      <c r="M2781" s="105" t="n">
        <v>553</v>
      </c>
      <c r="N2781" s="105" t="n">
        <v>482</v>
      </c>
      <c r="O2781" s="20" t="inlineStr">
        <is>
          <t>https://magic-kniga.ru/items/42394</t>
        </is>
      </c>
      <c r="Q2781" s="66" t="inlineStr">
        <is>
          <t>Мало</t>
        </is>
      </c>
      <c r="R2781" s="20" t="n">
        <v>5</v>
      </c>
      <c r="V2781" s="36">
        <f>MATCH(R2784,discounts!A:A)</f>
        <v/>
      </c>
      <c r="W2781" s="36">
        <f>ADDRESS(V2784,$F$7+1,,,"discounts")</f>
        <v/>
      </c>
      <c r="X2781" s="36">
        <f>ROUND(IF(ISNA(IF($F$7=0,0,INDIRECT(W2784))),0,IF($F$7=0,0,INDIRECT(W2784))),0)</f>
        <v/>
      </c>
    </row>
    <row r="2782" ht="15" customHeight="1">
      <c r="B2782" s="88" t="inlineStr">
        <is>
          <t>Основы Таро</t>
        </is>
      </c>
    </row>
    <row r="2783">
      <c r="B2783" s="86" t="n"/>
      <c r="C2783" s="22" t="n">
        <v>40749</v>
      </c>
      <c r="D2783" s="22" t="inlineStr">
        <is>
          <t>Шаэн Еремян</t>
        </is>
      </c>
      <c r="E2783" s="22" t="inlineStr">
        <is>
          <t>Арканы Таро. Основные элементы эзотерики. II Том. Арканы с XII по XXII</t>
        </is>
      </c>
      <c r="F2783" s="105">
        <f>ROUNDUP(N2786-(N2786/100*X2786),0)</f>
        <v/>
      </c>
      <c r="H2783" s="22" t="inlineStr">
        <is>
          <t>Энигма</t>
        </is>
      </c>
      <c r="I2783" s="22" t="n">
        <v>2020</v>
      </c>
      <c r="J2783" s="75" t="inlineStr">
        <is>
          <t>9785946982993</t>
        </is>
      </c>
      <c r="K2783" s="75" t="inlineStr">
        <is>
          <t>Книги</t>
        </is>
      </c>
      <c r="L2783" s="22">
        <f>ROUND(100-(F2786/(M2786/100)),0)</f>
        <v/>
      </c>
      <c r="M2783" s="105" t="n">
        <v>512</v>
      </c>
      <c r="N2783" s="105" t="n">
        <v>446</v>
      </c>
      <c r="O2783" s="20" t="inlineStr">
        <is>
          <t>https://magic-kniga.ru/items/40749</t>
        </is>
      </c>
      <c r="Q2783" s="66" t="inlineStr">
        <is>
          <t>Мало</t>
        </is>
      </c>
      <c r="R2783" s="20" t="n">
        <v>5</v>
      </c>
      <c r="V2783" s="36">
        <f>MATCH(R2786,discounts!A:A)</f>
        <v/>
      </c>
      <c r="W2783" s="36">
        <f>ADDRESS(V2786,$F$7+1,,,"discounts")</f>
        <v/>
      </c>
      <c r="X2783" s="36">
        <f>ROUND(IF(ISNA(IF($F$7=0,0,INDIRECT(W2786))),0,IF($F$7=0,0,INDIRECT(W2786))),0)</f>
        <v/>
      </c>
    </row>
    <row r="2784">
      <c r="B2784" s="86" t="n"/>
      <c r="C2784" s="22" t="n">
        <v>45106</v>
      </c>
      <c r="D2784" s="22" t="inlineStr">
        <is>
          <t>Подгорнов Андрей</t>
        </is>
      </c>
      <c r="E2784" s="22" t="inlineStr">
        <is>
          <t>Таро. Новое понимание. Доминанты</t>
        </is>
      </c>
      <c r="F2784" s="105">
        <f>ROUNDUP(N2787-(N2787/100*X2787),0)</f>
        <v/>
      </c>
      <c r="H2784" s="22" t="inlineStr">
        <is>
          <t>ДеЛибри</t>
        </is>
      </c>
      <c r="I2784" s="22" t="n">
        <v>2021</v>
      </c>
      <c r="J2784" s="75" t="inlineStr">
        <is>
          <t>9785449109279</t>
        </is>
      </c>
      <c r="K2784" s="75" t="inlineStr">
        <is>
          <t>Книги</t>
        </is>
      </c>
      <c r="L2784" s="22">
        <f>ROUND(100-(F2787/(M2787/100)),0)</f>
        <v/>
      </c>
      <c r="M2784" s="105" t="n">
        <v>849</v>
      </c>
      <c r="N2784" s="105" t="n">
        <v>739</v>
      </c>
      <c r="O2784" s="20" t="inlineStr">
        <is>
          <t>https://magic-kniga.ru/items/45106</t>
        </is>
      </c>
      <c r="Q2784" s="66" t="inlineStr">
        <is>
          <t>Мало</t>
        </is>
      </c>
      <c r="R2784" s="20" t="n">
        <v>5</v>
      </c>
      <c r="V2784" s="36">
        <f>MATCH(R2787,discounts!A:A)</f>
        <v/>
      </c>
      <c r="W2784" s="36">
        <f>ADDRESS(V2787,$F$7+1,,,"discounts")</f>
        <v/>
      </c>
      <c r="X2784" s="36">
        <f>ROUND(IF(ISNA(IF($F$7=0,0,INDIRECT(W2787))),0,IF($F$7=0,0,INDIRECT(W2787))),0)</f>
        <v/>
      </c>
    </row>
    <row r="2785">
      <c r="B2785" s="86" t="n"/>
      <c r="C2785" s="22" t="n">
        <v>45123</v>
      </c>
      <c r="D2785" s="22" t="inlineStr">
        <is>
          <t>Гудвин Тали</t>
        </is>
      </c>
      <c r="E2785" s="22" t="inlineStr">
        <is>
          <t>Вокруг Таро за 78 дней. Ваше личное путешествие в мир карт</t>
        </is>
      </c>
      <c r="F2785" s="105">
        <f>ROUNDUP(N2788-(N2788/100*X2788),0)</f>
        <v/>
      </c>
      <c r="H2785" s="22" t="inlineStr">
        <is>
          <t>Весь</t>
        </is>
      </c>
      <c r="I2785" s="22" t="n">
        <v>2021</v>
      </c>
      <c r="J2785" s="75" t="inlineStr">
        <is>
          <t>9785957337478</t>
        </is>
      </c>
      <c r="K2785" s="75" t="inlineStr">
        <is>
          <t>Книги</t>
        </is>
      </c>
      <c r="L2785" s="22">
        <f>ROUND(100-(F2788/(M2788/100)),0)</f>
        <v/>
      </c>
      <c r="M2785" s="105" t="n">
        <v>811</v>
      </c>
      <c r="N2785" s="105" t="n">
        <v>706</v>
      </c>
      <c r="O2785" s="20" t="inlineStr">
        <is>
          <t>https://magic-kniga.ru/items/45123</t>
        </is>
      </c>
      <c r="Q2785" s="66" t="inlineStr">
        <is>
          <t>Мало</t>
        </is>
      </c>
      <c r="R2785" s="20" t="n">
        <v>3</v>
      </c>
      <c r="S2785" s="22" t="n">
        <v>16</v>
      </c>
      <c r="V2785" s="36">
        <f>MATCH(R2788,discounts!A:A)</f>
        <v/>
      </c>
      <c r="W2785" s="36">
        <f>ADDRESS(V2788,$F$7+1,,,"discounts")</f>
        <v/>
      </c>
      <c r="X2785" s="36">
        <f>ROUND(IF(ISNA(IF($F$7=0,0,INDIRECT(W2788))),0,IF($F$7=0,0,INDIRECT(W2788))),0)</f>
        <v/>
      </c>
    </row>
    <row r="2786">
      <c r="B2786" s="86" t="n"/>
      <c r="C2786" s="22" t="n">
        <v>45432</v>
      </c>
      <c r="D2786" s="22" t="inlineStr">
        <is>
          <t>Мур Барбара</t>
        </is>
      </c>
      <c r="E2786" s="22" t="inlineStr">
        <is>
          <t>Маленькая книга Таро. Простое руководство по чтению карт и раскладов</t>
        </is>
      </c>
      <c r="F2786" s="105">
        <f>ROUNDUP(N2789-(N2789/100*X2789),0)</f>
        <v/>
      </c>
      <c r="H2786" s="22" t="inlineStr">
        <is>
          <t>Весь</t>
        </is>
      </c>
      <c r="I2786" s="22" t="n">
        <v>2021</v>
      </c>
      <c r="J2786" s="75" t="inlineStr">
        <is>
          <t>9785957338130</t>
        </is>
      </c>
      <c r="K2786" s="75" t="inlineStr">
        <is>
          <t>Книги</t>
        </is>
      </c>
      <c r="L2786" s="22">
        <f>ROUND(100-(F2789/(M2789/100)),0)</f>
        <v/>
      </c>
      <c r="M2786" s="105" t="n">
        <v>840</v>
      </c>
      <c r="N2786" s="105" t="n">
        <v>731</v>
      </c>
      <c r="O2786" s="20" t="inlineStr">
        <is>
          <t>https://magic-kniga.ru/items/45432</t>
        </is>
      </c>
      <c r="Q2786" s="66" t="inlineStr">
        <is>
          <t>Мало</t>
        </is>
      </c>
      <c r="R2786" s="20" t="n">
        <v>3</v>
      </c>
      <c r="S2786" s="22" t="n">
        <v>16</v>
      </c>
      <c r="V2786" s="36">
        <f>MATCH(R2789,discounts!A:A)</f>
        <v/>
      </c>
      <c r="W2786" s="36">
        <f>ADDRESS(V2789,$F$7+1,,,"discounts")</f>
        <v/>
      </c>
      <c r="X2786" s="36">
        <f>ROUND(IF(ISNA(IF($F$7=0,0,INDIRECT(W2789))),0,IF($F$7=0,0,INDIRECT(W2789))),0)</f>
        <v/>
      </c>
    </row>
    <row r="2787">
      <c r="B2787" s="86" t="n"/>
      <c r="C2787" s="22" t="n">
        <v>45438</v>
      </c>
      <c r="D2787" s="22" t="inlineStr">
        <is>
          <t>Кода Каталин Джетт</t>
        </is>
      </c>
      <c r="E2787" s="22" t="inlineStr">
        <is>
          <t>Тайна Таро. Как укрепить связь с картам через церемонии, расклады и медитации</t>
        </is>
      </c>
      <c r="F2787" s="105">
        <f>ROUNDUP(N2790-(N2790/100*X2790),0)</f>
        <v/>
      </c>
      <c r="H2787" s="22" t="inlineStr">
        <is>
          <t>Весь</t>
        </is>
      </c>
      <c r="I2787" s="22" t="n">
        <v>2021</v>
      </c>
      <c r="J2787" s="75" t="inlineStr">
        <is>
          <t>9785957338024</t>
        </is>
      </c>
      <c r="K2787" s="75" t="inlineStr">
        <is>
          <t>Книги</t>
        </is>
      </c>
      <c r="L2787" s="22">
        <f>ROUND(100-(F2790/(M2790/100)),0)</f>
        <v/>
      </c>
      <c r="M2787" s="105" t="n">
        <v>840</v>
      </c>
      <c r="N2787" s="105" t="n">
        <v>731</v>
      </c>
      <c r="O2787" s="20" t="inlineStr">
        <is>
          <t>https://magic-kniga.ru/items/45438</t>
        </is>
      </c>
      <c r="Q2787" s="66" t="inlineStr">
        <is>
          <t>Мало</t>
        </is>
      </c>
      <c r="R2787" s="20" t="n">
        <v>3</v>
      </c>
      <c r="S2787" s="22" t="n">
        <v>16</v>
      </c>
      <c r="V2787" s="36">
        <f>MATCH(R2790,discounts!A:A)</f>
        <v/>
      </c>
      <c r="W2787" s="36">
        <f>ADDRESS(V2790,$F$7+1,,,"discounts")</f>
        <v/>
      </c>
      <c r="X2787" s="36">
        <f>ROUND(IF(ISNA(IF($F$7=0,0,INDIRECT(W2790))),0,IF($F$7=0,0,INDIRECT(W2790))),0)</f>
        <v/>
      </c>
    </row>
    <row r="2788">
      <c r="B2788" s="86" t="n"/>
      <c r="C2788" s="22" t="n">
        <v>45476</v>
      </c>
      <c r="D2788" s="22" t="inlineStr">
        <is>
          <t>Странников В. Ю.</t>
        </is>
      </c>
      <c r="E2788" s="22" t="inlineStr">
        <is>
          <t>Сюжет судьбы на картах Таро</t>
        </is>
      </c>
      <c r="F2788" s="105">
        <f>ROUNDUP(N2791-(N2791/100*X2791),0)</f>
        <v/>
      </c>
      <c r="H2788" s="22" t="inlineStr">
        <is>
          <t>Профит-Стайл</t>
        </is>
      </c>
      <c r="I2788" s="22" t="n">
        <v>2021</v>
      </c>
      <c r="J2788" s="75" t="inlineStr">
        <is>
          <t>9785988576099</t>
        </is>
      </c>
      <c r="K2788" s="75" t="inlineStr">
        <is>
          <t>Книги</t>
        </is>
      </c>
      <c r="L2788" s="22">
        <f>ROUND(100-(F2791/(M2791/100)),0)</f>
        <v/>
      </c>
      <c r="M2788" s="105" t="n">
        <v>5369</v>
      </c>
      <c r="N2788" s="105" t="n">
        <v>4672</v>
      </c>
      <c r="O2788" s="20" t="inlineStr">
        <is>
          <t>https://magic-kniga.ru/items/45476</t>
        </is>
      </c>
      <c r="Q2788" s="66" t="inlineStr">
        <is>
          <t>Мало</t>
        </is>
      </c>
      <c r="R2788" s="20" t="n">
        <v>2</v>
      </c>
      <c r="S2788" s="22" t="n">
        <v>16</v>
      </c>
      <c r="V2788" s="36">
        <f>MATCH(R2791,discounts!A:A)</f>
        <v/>
      </c>
      <c r="W2788" s="36">
        <f>ADDRESS(V2791,$F$7+1,,,"discounts")</f>
        <v/>
      </c>
      <c r="X2788" s="36">
        <f>ROUND(IF(ISNA(IF($F$7=0,0,INDIRECT(W2791))),0,IF($F$7=0,0,INDIRECT(W2791))),0)</f>
        <v/>
      </c>
    </row>
    <row r="2789">
      <c r="B2789" s="86" t="n"/>
      <c r="C2789" s="22" t="n">
        <v>45805</v>
      </c>
      <c r="D2789" s="22" t="inlineStr">
        <is>
          <t>Уоллес Мари</t>
        </is>
      </c>
      <c r="E2789" s="22" t="inlineStr">
        <is>
          <t>Witch Таро. Колода Уэйта. Ведьмовское толкование карт и их глубинный смысл</t>
        </is>
      </c>
      <c r="F2789" s="105">
        <f>ROUNDUP(N2792-(N2792/100*X2792),0)</f>
        <v/>
      </c>
      <c r="H2789" s="22" t="inlineStr">
        <is>
          <t>АСТ</t>
        </is>
      </c>
      <c r="I2789" s="22" t="n">
        <v>2021</v>
      </c>
      <c r="J2789" s="75" t="inlineStr">
        <is>
          <t>9785171450298</t>
        </is>
      </c>
      <c r="K2789" s="75" t="inlineStr">
        <is>
          <t>Книги</t>
        </is>
      </c>
      <c r="L2789" s="22">
        <f>ROUND(100-(F2792/(M2792/100)),0)</f>
        <v/>
      </c>
      <c r="M2789" s="105" t="n">
        <v>727</v>
      </c>
      <c r="N2789" s="105" t="n">
        <v>633</v>
      </c>
      <c r="O2789" s="20" t="inlineStr">
        <is>
          <t>https://magic-kniga.ru/items/45805</t>
        </is>
      </c>
      <c r="Q2789" s="66" t="inlineStr">
        <is>
          <t>Мало</t>
        </is>
      </c>
      <c r="R2789" s="20" t="n">
        <v>5</v>
      </c>
      <c r="S2789" s="22" t="n">
        <v>16</v>
      </c>
      <c r="V2789" s="36">
        <f>MATCH(R2792,discounts!A:A)</f>
        <v/>
      </c>
      <c r="W2789" s="36">
        <f>ADDRESS(V2792,$F$7+1,,,"discounts")</f>
        <v/>
      </c>
      <c r="X2789" s="36">
        <f>ROUND(IF(ISNA(IF($F$7=0,0,INDIRECT(W2792))),0,IF($F$7=0,0,INDIRECT(W2792))),0)</f>
        <v/>
      </c>
    </row>
    <row r="2790" ht="15" customHeight="1">
      <c r="B2790" s="88" t="inlineStr">
        <is>
          <t>Суфизм</t>
        </is>
      </c>
    </row>
    <row r="2791">
      <c r="B2791" s="86" t="n"/>
      <c r="C2791" s="22" t="n">
        <v>40521</v>
      </c>
      <c r="D2791" s="22" t="inlineStr">
        <is>
          <t>Джавад Нурбахш</t>
        </is>
      </c>
      <c r="E2791" s="22" t="inlineStr">
        <is>
          <t>Собаки с точки зрения суфиев</t>
        </is>
      </c>
      <c r="F2791" s="105">
        <f>ROUNDUP(N2794-(N2794/100*X2794),0)</f>
        <v/>
      </c>
      <c r="H2791" s="22" t="inlineStr">
        <is>
          <t>Ганга</t>
        </is>
      </c>
      <c r="I2791" s="22" t="n">
        <v>2019</v>
      </c>
      <c r="J2791" s="75" t="inlineStr">
        <is>
          <t>9785907059597</t>
        </is>
      </c>
      <c r="K2791" s="75" t="inlineStr">
        <is>
          <t>Книги</t>
        </is>
      </c>
      <c r="L2791" s="22">
        <f>ROUND(100-(F2794/(M2794/100)),0)</f>
        <v/>
      </c>
      <c r="M2791" s="105" t="n">
        <v>612</v>
      </c>
      <c r="N2791" s="105" t="n">
        <v>533</v>
      </c>
      <c r="O2791" s="20" t="inlineStr">
        <is>
          <t>https://magic-kniga.ru/items/40521</t>
        </is>
      </c>
      <c r="Q2791" s="66" t="inlineStr">
        <is>
          <t>Мало</t>
        </is>
      </c>
      <c r="R2791" s="20" t="n">
        <v>5</v>
      </c>
      <c r="V2791" s="36">
        <f>MATCH(R2794,discounts!A:A)</f>
        <v/>
      </c>
      <c r="W2791" s="36">
        <f>ADDRESS(V2794,$F$7+1,,,"discounts")</f>
        <v/>
      </c>
      <c r="X2791" s="36">
        <f>ROUND(_xlfn.SINGLE(IF(ISNA(_xlfn.SINGLE(IF($F$7=0,0,INDIRECT(W2794)))),0,IF($F$7=0,0,INDIRECT(W2794)))),0)</f>
        <v/>
      </c>
    </row>
    <row r="2792">
      <c r="B2792" s="86" t="n"/>
      <c r="C2792" s="22" t="n">
        <v>40759</v>
      </c>
      <c r="D2792" s="22" t="inlineStr">
        <is>
          <t>Жуковец Руслан</t>
        </is>
      </c>
      <c r="E2792" s="22" t="inlineStr">
        <is>
          <t>Круги на воде</t>
        </is>
      </c>
      <c r="F2792" s="105">
        <f>ROUNDUP(N2795-(N2795/100*X2795),0)</f>
        <v/>
      </c>
      <c r="H2792" s="22" t="inlineStr">
        <is>
          <t>Амрита-русь</t>
        </is>
      </c>
      <c r="I2792" s="22" t="n">
        <v>2020</v>
      </c>
      <c r="J2792" s="75" t="inlineStr">
        <is>
          <t>9785413022870</t>
        </is>
      </c>
      <c r="K2792" s="75" t="inlineStr">
        <is>
          <t>Книги</t>
        </is>
      </c>
      <c r="L2792" s="22">
        <f>ROUND(100-(F2795/(M2795/100)),0)</f>
        <v/>
      </c>
      <c r="M2792" s="105" t="n">
        <v>512</v>
      </c>
      <c r="N2792" s="105" t="n">
        <v>446</v>
      </c>
      <c r="O2792" s="20" t="inlineStr">
        <is>
          <t>https://magic-kniga.ru/items/40759</t>
        </is>
      </c>
      <c r="Q2792" s="66" t="inlineStr">
        <is>
          <t>Мало</t>
        </is>
      </c>
      <c r="R2792" s="20" t="n">
        <v>5</v>
      </c>
      <c r="V2792" s="36">
        <f>MATCH(R2795,discounts!A:A)</f>
        <v/>
      </c>
      <c r="W2792" s="36">
        <f>ADDRESS(V2795,$F$7+1,,,"discounts")</f>
        <v/>
      </c>
      <c r="X2792" s="36">
        <f>ROUND(_xlfn.SINGLE(IF(ISNA(_xlfn.SINGLE(IF($F$7=0,0,INDIRECT(W2795)))),0,IF($F$7=0,0,INDIRECT(W2795)))),0)</f>
        <v/>
      </c>
    </row>
    <row r="2793">
      <c r="B2793" s="86" t="n"/>
      <c r="C2793" s="22" t="n">
        <v>42378</v>
      </c>
      <c r="E2793" s="22" t="inlineStr">
        <is>
          <t>Из реки речений: Суфийские афоризмы и истории</t>
        </is>
      </c>
      <c r="F2793" s="105">
        <f>ROUNDUP(N2796-(N2796/100*X2796),0)</f>
        <v/>
      </c>
      <c r="H2793" s="22" t="inlineStr">
        <is>
          <t>Ганга</t>
        </is>
      </c>
      <c r="I2793" s="22" t="n">
        <v>2019</v>
      </c>
      <c r="J2793" s="75" t="inlineStr">
        <is>
          <t>9785907243149</t>
        </is>
      </c>
      <c r="K2793" s="75" t="inlineStr">
        <is>
          <t>Книги</t>
        </is>
      </c>
      <c r="L2793" s="22">
        <f>ROUND(100-(F2796/(M2796/100)),0)</f>
        <v/>
      </c>
      <c r="M2793" s="105" t="n">
        <v>553</v>
      </c>
      <c r="N2793" s="105" t="n">
        <v>482</v>
      </c>
      <c r="O2793" s="20" t="inlineStr">
        <is>
          <t>https://magic-kniga.ru/items/42378</t>
        </is>
      </c>
      <c r="Q2793" s="66" t="inlineStr">
        <is>
          <t>Мало</t>
        </is>
      </c>
      <c r="R2793" s="20" t="n">
        <v>5</v>
      </c>
      <c r="V2793" s="36">
        <f>MATCH(R2796,discounts!A:A)</f>
        <v/>
      </c>
      <c r="W2793" s="36">
        <f>ADDRESS(V2796,$F$7+1,,,"discounts")</f>
        <v/>
      </c>
      <c r="X2793" s="36">
        <f>ROUND(_xlfn.SINGLE(IF(ISNA(_xlfn.SINGLE(IF($F$7=0,0,INDIRECT(W2796)))),0,IF($F$7=0,0,INDIRECT(W2796)))),0)</f>
        <v/>
      </c>
    </row>
    <row r="2794" ht="15" customHeight="1">
      <c r="B2794" s="88" t="inlineStr">
        <is>
          <t>Индуизм</t>
        </is>
      </c>
    </row>
    <row r="2795">
      <c r="B2795" s="86" t="n"/>
      <c r="C2795" s="22" t="n">
        <v>42823</v>
      </c>
      <c r="D2795" s="22" t="inlineStr">
        <is>
          <t>Игнатьев Андрей</t>
        </is>
      </c>
      <c r="E2795" s="22" t="inlineStr">
        <is>
          <t>Книга о любви и вине - Эрос и Алкоголь в Индии</t>
        </is>
      </c>
      <c r="F2795" s="105">
        <f>ROUNDUP(N2798-(N2798/100*X2798),0)</f>
        <v/>
      </c>
      <c r="H2795" s="22" t="inlineStr">
        <is>
          <t>Касталия</t>
        </is>
      </c>
      <c r="I2795" s="22" t="n">
        <v>2020</v>
      </c>
      <c r="J2795" s="75" t="inlineStr">
        <is>
          <t>9785521157860</t>
        </is>
      </c>
      <c r="K2795" s="75" t="inlineStr">
        <is>
          <t>Книги</t>
        </is>
      </c>
      <c r="L2795" s="22">
        <f>ROUND(100-(F2798/(M2798/100)),0)</f>
        <v/>
      </c>
      <c r="M2795" s="105" t="n">
        <v>571</v>
      </c>
      <c r="N2795" s="105" t="n">
        <v>497</v>
      </c>
      <c r="O2795" s="20" t="inlineStr">
        <is>
          <t>https://magic-kniga.ru/items/42823</t>
        </is>
      </c>
      <c r="Q2795" s="66" t="inlineStr">
        <is>
          <t>Мало</t>
        </is>
      </c>
      <c r="R2795" s="20" t="n">
        <v>10</v>
      </c>
      <c r="V2795" s="36">
        <f>MATCH(R2798,discounts!A:A)</f>
        <v/>
      </c>
      <c r="W2795" s="36">
        <f>ADDRESS(V2798,$F$7+1,,,"discounts")</f>
        <v/>
      </c>
      <c r="X2795" s="36">
        <f>ROUND(_xlfn.SINGLE(IF(ISNA(_xlfn.SINGLE(IF($F$7=0,0,INDIRECT(W2798)))),0,IF($F$7=0,0,INDIRECT(W2798)))),0)</f>
        <v/>
      </c>
    </row>
    <row r="2796">
      <c r="B2796" s="86" t="n"/>
      <c r="C2796" s="22" t="n">
        <v>43856</v>
      </c>
      <c r="D2796" s="22" t="inlineStr">
        <is>
          <t>Осборн Артур</t>
        </is>
      </c>
      <c r="E2796" s="22" t="inlineStr">
        <is>
          <t>Учение Бхагавана Шри Раманы Махарши в Его собственном изложении</t>
        </is>
      </c>
      <c r="F2796" s="105">
        <f>ROUNDUP(N2799-(N2799/100*X2799),0)</f>
        <v/>
      </c>
      <c r="H2796" s="22" t="inlineStr">
        <is>
          <t>Ганга</t>
        </is>
      </c>
      <c r="I2796" s="22" t="n">
        <v>2020</v>
      </c>
      <c r="J2796" s="75" t="inlineStr">
        <is>
          <t>9785907243569</t>
        </is>
      </c>
      <c r="K2796" s="75" t="inlineStr">
        <is>
          <t>Книги</t>
        </is>
      </c>
      <c r="L2796" s="22">
        <f>ROUND(100-(F2799/(M2799/100)),0)</f>
        <v/>
      </c>
      <c r="M2796" s="105" t="n">
        <v>1855</v>
      </c>
      <c r="N2796" s="105" t="n">
        <v>1614</v>
      </c>
      <c r="O2796" s="20" t="inlineStr">
        <is>
          <t>https://magic-kniga.ru/items/43856</t>
        </is>
      </c>
      <c r="Q2796" s="66" t="inlineStr">
        <is>
          <t>Мало</t>
        </is>
      </c>
      <c r="R2796" s="20" t="n">
        <v>7</v>
      </c>
      <c r="S2796" s="22" t="n">
        <v>16</v>
      </c>
      <c r="V2796" s="36">
        <f>MATCH(R2799,discounts!A:A)</f>
        <v/>
      </c>
      <c r="W2796" s="36">
        <f>ADDRESS(V2799,$F$7+1,,,"discounts")</f>
        <v/>
      </c>
      <c r="X2796" s="36">
        <f>ROUND(_xlfn.SINGLE(IF(ISNA(_xlfn.SINGLE(IF($F$7=0,0,INDIRECT(W2799)))),0,IF($F$7=0,0,INDIRECT(W2799)))),0)</f>
        <v/>
      </c>
    </row>
    <row r="2797">
      <c r="B2797" s="86" t="n"/>
      <c r="C2797" s="22" t="n">
        <v>43975</v>
      </c>
      <c r="E2797" s="22" t="inlineStr">
        <is>
          <t>Девибхагавата-пурана. Книга 3</t>
        </is>
      </c>
      <c r="F2797" s="105">
        <f>ROUNDUP(N2800-(N2800/100*X2800),0)</f>
        <v/>
      </c>
      <c r="H2797" s="22" t="inlineStr">
        <is>
          <t>Ганга</t>
        </is>
      </c>
      <c r="I2797" s="22" t="n">
        <v>2020</v>
      </c>
      <c r="J2797" s="75" t="inlineStr">
        <is>
          <t>9785907243767</t>
        </is>
      </c>
      <c r="K2797" s="75" t="inlineStr">
        <is>
          <t>Книги</t>
        </is>
      </c>
      <c r="L2797" s="22">
        <f>ROUND(100-(F2800/(M2800/100)),0)</f>
        <v/>
      </c>
      <c r="M2797" s="105" t="n">
        <v>1855</v>
      </c>
      <c r="N2797" s="105" t="n">
        <v>1614</v>
      </c>
      <c r="O2797" s="20" t="inlineStr">
        <is>
          <t>https://magic-kniga.ru/items/43975</t>
        </is>
      </c>
      <c r="Q2797" s="66" t="inlineStr">
        <is>
          <t>Мало</t>
        </is>
      </c>
      <c r="R2797" s="20" t="n">
        <v>5</v>
      </c>
      <c r="S2797" s="22" t="n">
        <v>16</v>
      </c>
      <c r="V2797" s="36">
        <f>MATCH(R2800,discounts!A:A)</f>
        <v/>
      </c>
      <c r="W2797" s="36">
        <f>ADDRESS(V2800,$F$7+1,,,"discounts")</f>
        <v/>
      </c>
      <c r="X2797" s="36">
        <f>ROUND(_xlfn.SINGLE(IF(ISNA(_xlfn.SINGLE(IF($F$7=0,0,INDIRECT(W2800)))),0,IF($F$7=0,0,INDIRECT(W2800)))),0)</f>
        <v/>
      </c>
    </row>
    <row r="2798">
      <c r="B2798" s="86" t="n"/>
      <c r="C2798" s="22" t="n">
        <v>40513</v>
      </c>
      <c r="D2798" s="22" t="inlineStr">
        <is>
          <t>Ом Шри Садху</t>
        </is>
      </c>
      <c r="E2798" s="22" t="inlineStr">
        <is>
          <t>Свет, пролитый на учение Бхагавана Шри Раманы Махарши</t>
        </is>
      </c>
      <c r="F2798" s="105">
        <f>ROUNDUP(N2801-(N2801/100*X2801),0)</f>
        <v/>
      </c>
      <c r="H2798" s="22" t="inlineStr">
        <is>
          <t>Ганга</t>
        </is>
      </c>
      <c r="I2798" s="22" t="n">
        <v>2019</v>
      </c>
      <c r="J2798" s="75" t="inlineStr">
        <is>
          <t>9785907059924</t>
        </is>
      </c>
      <c r="K2798" s="75" t="inlineStr">
        <is>
          <t>Книги</t>
        </is>
      </c>
      <c r="L2798" s="22">
        <f>ROUND(100-(F2801/(M2801/100)),0)</f>
        <v/>
      </c>
      <c r="M2798" s="105" t="n">
        <v>612</v>
      </c>
      <c r="N2798" s="105" t="n">
        <v>533</v>
      </c>
      <c r="O2798" s="20" t="inlineStr">
        <is>
          <t>https://magic-kniga.ru/items/40513</t>
        </is>
      </c>
      <c r="Q2798" s="66" t="inlineStr">
        <is>
          <t>Мало</t>
        </is>
      </c>
      <c r="R2798" s="20" t="n">
        <v>5</v>
      </c>
      <c r="V2798" s="36">
        <f>MATCH(R2801,discounts!A:A)</f>
        <v/>
      </c>
      <c r="W2798" s="36">
        <f>ADDRESS(V2801,$F$7+1,,,"discounts")</f>
        <v/>
      </c>
      <c r="X2798" s="36">
        <f>ROUND(_xlfn.SINGLE(IF(ISNA(_xlfn.SINGLE(IF($F$7=0,0,INDIRECT(W2801)))),0,IF($F$7=0,0,INDIRECT(W2801)))),0)</f>
        <v/>
      </c>
    </row>
    <row r="2799">
      <c r="B2799" s="86" t="n"/>
      <c r="C2799" s="22" t="n">
        <v>40860</v>
      </c>
      <c r="D2799" s="22" t="inlineStr">
        <is>
          <t>Двайпаяна Вьяса Шри</t>
        </is>
      </c>
      <c r="E2799" s="22" t="inlineStr">
        <is>
          <t>Шримад Бхагаватам. Книга 10. Часть 1</t>
        </is>
      </c>
      <c r="F2799" s="105">
        <f>ROUNDUP(N2802-(N2802/100*X2802),0)</f>
        <v/>
      </c>
      <c r="H2799" s="22" t="inlineStr">
        <is>
          <t>Амрита-русь</t>
        </is>
      </c>
      <c r="I2799" s="22" t="n">
        <v>2020</v>
      </c>
      <c r="J2799" s="75" t="inlineStr">
        <is>
          <t>9785413017487</t>
        </is>
      </c>
      <c r="K2799" s="75" t="inlineStr">
        <is>
          <t>Книги</t>
        </is>
      </c>
      <c r="L2799" s="22">
        <f>ROUND(100-(F2802/(M2802/100)),0)</f>
        <v/>
      </c>
      <c r="M2799" s="105" t="n">
        <v>1721</v>
      </c>
      <c r="N2799" s="105" t="n">
        <v>1498</v>
      </c>
      <c r="O2799" s="20" t="inlineStr">
        <is>
          <t>https://magic-kniga.ru/items/40860</t>
        </is>
      </c>
      <c r="Q2799" s="66" t="inlineStr">
        <is>
          <t>Мало</t>
        </is>
      </c>
      <c r="R2799" s="20" t="n">
        <v>3</v>
      </c>
      <c r="V2799" s="36">
        <f>MATCH(R2802,discounts!A:A)</f>
        <v/>
      </c>
      <c r="W2799" s="36">
        <f>ADDRESS(V2802,$F$7+1,,,"discounts")</f>
        <v/>
      </c>
      <c r="X2799" s="36">
        <f>ROUND(_xlfn.SINGLE(IF(ISNA(_xlfn.SINGLE(IF($F$7=0,0,INDIRECT(W2802)))),0,IF($F$7=0,0,INDIRECT(W2802)))),0)</f>
        <v/>
      </c>
    </row>
    <row r="2800" ht="15" customHeight="1">
      <c r="B2800" s="88" t="inlineStr">
        <is>
          <t>Социальная психология</t>
        </is>
      </c>
    </row>
    <row r="2801">
      <c r="B2801" s="86" t="n"/>
      <c r="C2801" s="22" t="n">
        <v>40734</v>
      </c>
      <c r="D2801" s="22" t="inlineStr">
        <is>
          <t>Фрея Эостре</t>
        </is>
      </c>
      <c r="E2801" s="22" t="inlineStr">
        <is>
          <t>Истинная любовь. Руководство по поиску и привлечению мужчины вашей мечты</t>
        </is>
      </c>
      <c r="F2801" s="105">
        <f>ROUNDUP(N2804-(N2804/100*X2804),0)</f>
        <v/>
      </c>
      <c r="H2801" s="22" t="inlineStr">
        <is>
          <t>Весь</t>
        </is>
      </c>
      <c r="I2801" s="22" t="n">
        <v>2020</v>
      </c>
      <c r="J2801" s="75" t="inlineStr">
        <is>
          <t>9785957323846</t>
        </is>
      </c>
      <c r="K2801" s="75" t="inlineStr">
        <is>
          <t>Книги</t>
        </is>
      </c>
      <c r="L2801" s="22">
        <f>ROUND(100-(F2804/(M2804/100)),0)</f>
        <v/>
      </c>
      <c r="M2801" s="105" t="n">
        <v>780</v>
      </c>
      <c r="N2801" s="105" t="n">
        <v>679</v>
      </c>
      <c r="O2801" s="20" t="inlineStr">
        <is>
          <t>https://magic-kniga.ru/items/40734</t>
        </is>
      </c>
      <c r="Q2801" s="66" t="inlineStr">
        <is>
          <t>Мало</t>
        </is>
      </c>
      <c r="R2801" s="20" t="n">
        <v>3</v>
      </c>
      <c r="V2801" s="36">
        <f>MATCH(R2804,discounts!A:A)</f>
        <v/>
      </c>
      <c r="W2801" s="36">
        <f>ADDRESS(V2804,$F$7+1,,,"discounts")</f>
        <v/>
      </c>
      <c r="X2801" s="36">
        <f>ROUND(IF(ISNA(IF($F$7=0,0,INDIRECT(W2804))),0,IF($F$7=0,0,INDIRECT(W2804))),0)</f>
        <v/>
      </c>
    </row>
    <row r="2802">
      <c r="B2802" s="86" t="n"/>
      <c r="C2802" s="22" t="n">
        <v>41340</v>
      </c>
      <c r="D2802" s="22" t="inlineStr">
        <is>
          <t>Рубино Джо</t>
        </is>
      </c>
      <c r="E2802" s="22" t="inlineStr">
        <is>
          <t>31 способ помочь детям развить высокую самооценку: руководство по расширению возможностей</t>
        </is>
      </c>
      <c r="F2802" s="105">
        <f>ROUNDUP(N2805-(N2805/100*X2805),0)</f>
        <v/>
      </c>
      <c r="H2802" s="22" t="inlineStr">
        <is>
          <t>Весь</t>
        </is>
      </c>
      <c r="I2802" s="22" t="n">
        <v>2020</v>
      </c>
      <c r="J2802" s="75" t="inlineStr">
        <is>
          <t>9785957335818</t>
        </is>
      </c>
      <c r="K2802" s="75" t="inlineStr">
        <is>
          <t>Книги</t>
        </is>
      </c>
      <c r="L2802" s="22">
        <f>ROUND(100-(F2805/(M2805/100)),0)</f>
        <v/>
      </c>
      <c r="M2802" s="105" t="n">
        <v>977</v>
      </c>
      <c r="N2802" s="105" t="n">
        <v>850</v>
      </c>
      <c r="O2802" s="20" t="inlineStr">
        <is>
          <t>https://magic-kniga.ru/items/41340</t>
        </is>
      </c>
      <c r="Q2802" s="66" t="inlineStr">
        <is>
          <t>Мало</t>
        </is>
      </c>
      <c r="R2802" s="20" t="n">
        <v>3</v>
      </c>
      <c r="S2802" s="22" t="n">
        <v>16</v>
      </c>
      <c r="V2802" s="36">
        <f>MATCH(R2805,discounts!A:A)</f>
        <v/>
      </c>
      <c r="W2802" s="36">
        <f>ADDRESS(V2805,$F$7+1,,,"discounts")</f>
        <v/>
      </c>
      <c r="X2802" s="36">
        <f>ROUND(IF(ISNA(IF($F$7=0,0,INDIRECT(W2805))),0,IF($F$7=0,0,INDIRECT(W2805))),0)</f>
        <v/>
      </c>
    </row>
    <row r="2803">
      <c r="B2803" s="86" t="n"/>
      <c r="C2803" s="22" t="n">
        <v>42344</v>
      </c>
      <c r="D2803" s="22" t="inlineStr">
        <is>
          <t>Борисенко Дж.</t>
        </is>
      </c>
      <c r="E2803" s="22" t="inlineStr">
        <is>
          <t>Внутренний покой деловой женщины</t>
        </is>
      </c>
      <c r="F2803" s="105">
        <f>ROUNDUP(N2806-(N2806/100*X2806),0)</f>
        <v/>
      </c>
      <c r="H2803" s="22" t="inlineStr">
        <is>
          <t>Весь</t>
        </is>
      </c>
      <c r="I2803" s="22" t="n">
        <v>2020</v>
      </c>
      <c r="J2803" s="75" t="inlineStr">
        <is>
          <t>9785957317470</t>
        </is>
      </c>
      <c r="K2803" s="75" t="inlineStr">
        <is>
          <t>Книги</t>
        </is>
      </c>
      <c r="L2803" s="22">
        <f>ROUND(100-(F2806/(M2806/100)),0)</f>
        <v/>
      </c>
      <c r="M2803" s="105" t="n">
        <v>614</v>
      </c>
      <c r="N2803" s="105" t="n">
        <v>535</v>
      </c>
      <c r="O2803" s="20" t="inlineStr">
        <is>
          <t>https://magic-kniga.ru/items/42344</t>
        </is>
      </c>
      <c r="Q2803" s="66" t="inlineStr">
        <is>
          <t>Мало</t>
        </is>
      </c>
      <c r="R2803" s="20" t="n">
        <v>3</v>
      </c>
      <c r="S2803" s="22" t="n">
        <v>16</v>
      </c>
      <c r="V2803" s="36">
        <f>MATCH(R2806,discounts!A:A)</f>
        <v/>
      </c>
      <c r="W2803" s="36">
        <f>ADDRESS(V2806,$F$7+1,,,"discounts")</f>
        <v/>
      </c>
      <c r="X2803" s="36">
        <f>ROUND(IF(ISNA(IF($F$7=0,0,INDIRECT(W2806))),0,IF($F$7=0,0,INDIRECT(W2806))),0)</f>
        <v/>
      </c>
    </row>
    <row r="2804">
      <c r="B2804" s="86" t="n"/>
      <c r="C2804" s="22" t="n">
        <v>42822</v>
      </c>
      <c r="D2804" s="22" t="inlineStr">
        <is>
          <t>Коуэн Лин</t>
        </is>
      </c>
      <c r="E2804" s="22" t="inlineStr">
        <is>
          <t>Меланхолия - Портрет Печальной Леди</t>
        </is>
      </c>
      <c r="F2804" s="105">
        <f>ROUNDUP(N2807-(N2807/100*X2807),0)</f>
        <v/>
      </c>
      <c r="H2804" s="22" t="inlineStr">
        <is>
          <t>Касталия</t>
        </is>
      </c>
      <c r="I2804" s="22" t="n">
        <v>2020</v>
      </c>
      <c r="J2804" s="75" t="inlineStr">
        <is>
          <t>9785521157877</t>
        </is>
      </c>
      <c r="K2804" s="75" t="inlineStr">
        <is>
          <t>Книги</t>
        </is>
      </c>
      <c r="L2804" s="22">
        <f>ROUND(100-(F2807/(M2807/100)),0)</f>
        <v/>
      </c>
      <c r="M2804" s="105" t="n">
        <v>571</v>
      </c>
      <c r="N2804" s="105" t="n">
        <v>497</v>
      </c>
      <c r="O2804" s="20" t="inlineStr">
        <is>
          <t>https://magic-kniga.ru/items/42822</t>
        </is>
      </c>
      <c r="Q2804" s="66" t="inlineStr">
        <is>
          <t>Мало</t>
        </is>
      </c>
      <c r="R2804" s="20" t="n">
        <v>10</v>
      </c>
      <c r="V2804" s="36">
        <f>MATCH(R2807,discounts!A:A)</f>
        <v/>
      </c>
      <c r="W2804" s="36">
        <f>ADDRESS(V2807,$F$7+1,,,"discounts")</f>
        <v/>
      </c>
      <c r="X2804" s="36">
        <f>ROUND(IF(ISNA(IF($F$7=0,0,INDIRECT(W2807))),0,IF($F$7=0,0,INDIRECT(W2807))),0)</f>
        <v/>
      </c>
    </row>
    <row r="2805">
      <c r="B2805" s="86" t="n"/>
      <c r="C2805" s="22" t="n">
        <v>45434</v>
      </c>
      <c r="D2805" s="22" t="inlineStr">
        <is>
          <t>Чоран Александра</t>
        </is>
      </c>
      <c r="E2805" s="22" t="inlineStr">
        <is>
          <t>Пройти через это: восстановить и перестроить свою жизнь после невзгод, перемен или травм</t>
        </is>
      </c>
      <c r="F2805" s="105">
        <f>ROUNDUP(N2808-(N2808/100*X2808),0)</f>
        <v/>
      </c>
      <c r="H2805" s="22" t="inlineStr">
        <is>
          <t>Весь</t>
        </is>
      </c>
      <c r="I2805" s="22" t="n">
        <v>2021</v>
      </c>
      <c r="J2805" s="75" t="inlineStr">
        <is>
          <t>9785957338031</t>
        </is>
      </c>
      <c r="K2805" s="75" t="inlineStr">
        <is>
          <t>Книги</t>
        </is>
      </c>
      <c r="L2805" s="22">
        <f>ROUND(100-(F2808/(M2808/100)),0)</f>
        <v/>
      </c>
      <c r="M2805" s="105" t="n">
        <v>840</v>
      </c>
      <c r="N2805" s="105" t="n">
        <v>731</v>
      </c>
      <c r="O2805" s="20" t="inlineStr">
        <is>
          <t>https://magic-kniga.ru/items/45434</t>
        </is>
      </c>
      <c r="Q2805" s="66" t="inlineStr">
        <is>
          <t>Мало</t>
        </is>
      </c>
      <c r="R2805" s="20" t="n">
        <v>3</v>
      </c>
      <c r="S2805" s="22" t="n">
        <v>16</v>
      </c>
      <c r="V2805" s="36">
        <f>MATCH(R2808,discounts!A:A)</f>
        <v/>
      </c>
      <c r="W2805" s="36">
        <f>ADDRESS(V2808,$F$7+1,,,"discounts")</f>
        <v/>
      </c>
      <c r="X2805" s="36">
        <f>ROUND(IF(ISNA(IF($F$7=0,0,INDIRECT(W2808))),0,IF($F$7=0,0,INDIRECT(W2808))),0)</f>
        <v/>
      </c>
    </row>
    <row r="2806">
      <c r="B2806" s="86" t="n"/>
      <c r="C2806" s="22" t="n">
        <v>45506</v>
      </c>
      <c r="D2806" s="22" t="inlineStr">
        <is>
          <t>Некто (Nobody)</t>
        </is>
      </c>
      <c r="E2806" s="22" t="inlineStr">
        <is>
          <t>Спираль денежного изобилия. Пошаговый план увеличения дохода за 44 дня. Рабочая тетрадь</t>
        </is>
      </c>
      <c r="F2806" s="105">
        <f>ROUNDUP(N2809-(N2809/100*X2809),0)</f>
        <v/>
      </c>
      <c r="H2806" s="22" t="inlineStr">
        <is>
          <t>Весь</t>
        </is>
      </c>
      <c r="I2806" s="22" t="n">
        <v>2021</v>
      </c>
      <c r="J2806" s="75" t="inlineStr">
        <is>
          <t>9785957338604</t>
        </is>
      </c>
      <c r="K2806" s="75" t="inlineStr">
        <is>
          <t>Книги</t>
        </is>
      </c>
      <c r="L2806" s="22">
        <f>ROUND(100-(F2809/(M2809/100)),0)</f>
        <v/>
      </c>
      <c r="M2806" s="105" t="n">
        <v>637</v>
      </c>
      <c r="N2806" s="105" t="n">
        <v>555</v>
      </c>
      <c r="O2806" s="20" t="inlineStr">
        <is>
          <t>https://magic-kniga.ru/items/45506</t>
        </is>
      </c>
      <c r="Q2806" s="66" t="inlineStr">
        <is>
          <t>Мало</t>
        </is>
      </c>
      <c r="R2806" s="20" t="n">
        <v>2</v>
      </c>
      <c r="S2806" s="22" t="n">
        <v>16</v>
      </c>
      <c r="V2806" s="36">
        <f>MATCH(R2809,discounts!A:A)</f>
        <v/>
      </c>
      <c r="W2806" s="36">
        <f>ADDRESS(V2809,$F$7+1,,,"discounts")</f>
        <v/>
      </c>
      <c r="X2806" s="36">
        <f>ROUND(IF(ISNA(IF($F$7=0,0,INDIRECT(W2809))),0,IF($F$7=0,0,INDIRECT(W2809))),0)</f>
        <v/>
      </c>
    </row>
    <row r="2807">
      <c r="B2807" s="86" t="n"/>
      <c r="C2807" s="22" t="n">
        <v>45776</v>
      </c>
      <c r="D2807" s="22" t="inlineStr">
        <is>
          <t>Адамс Майкл Ванной</t>
        </is>
      </c>
      <c r="E2807" s="22" t="inlineStr">
        <is>
          <t xml:space="preserve">Принцип Фантазии </t>
        </is>
      </c>
      <c r="F2807" s="105">
        <f>ROUNDUP(N2810-(N2810/100*X2810),0)</f>
        <v/>
      </c>
      <c r="H2807" s="22" t="inlineStr">
        <is>
          <t>Касталия</t>
        </is>
      </c>
      <c r="I2807" s="22" t="n">
        <v>2021</v>
      </c>
      <c r="J2807" s="75" t="inlineStr">
        <is>
          <t>9785521162086</t>
        </is>
      </c>
      <c r="K2807" s="75" t="inlineStr">
        <is>
          <t>Книги</t>
        </is>
      </c>
      <c r="L2807" s="22">
        <f>ROUND(100-(F2810/(M2810/100)),0)</f>
        <v/>
      </c>
      <c r="M2807" s="105" t="n">
        <v>1705</v>
      </c>
      <c r="N2807" s="105" t="n">
        <v>1484</v>
      </c>
      <c r="O2807" s="20" t="inlineStr">
        <is>
          <t>https://magic-kniga.ru/items/45776</t>
        </is>
      </c>
      <c r="Q2807" s="66" t="inlineStr">
        <is>
          <t>Мало</t>
        </is>
      </c>
      <c r="R2807" s="20" t="n">
        <v>8</v>
      </c>
      <c r="V2807" s="36">
        <f>MATCH(R2810,discounts!A:A)</f>
        <v/>
      </c>
      <c r="W2807" s="36">
        <f>ADDRESS(V2810,$F$7+1,,,"discounts")</f>
        <v/>
      </c>
      <c r="X2807" s="36">
        <f>ROUND(IF(ISNA(IF($F$7=0,0,INDIRECT(W2810))),0,IF($F$7=0,0,INDIRECT(W2810))),0)</f>
        <v/>
      </c>
    </row>
    <row r="2808">
      <c r="B2808" s="86" t="n"/>
      <c r="C2808" s="22" t="n">
        <v>45784</v>
      </c>
      <c r="D2808" s="22" t="inlineStr">
        <is>
          <t>Роберт Сарделло</t>
        </is>
      </c>
      <c r="E2808" s="22" t="inlineStr">
        <is>
          <t>Освобождение души от страха</t>
        </is>
      </c>
      <c r="F2808" s="105">
        <f>ROUNDUP(N2811-(N2811/100*X2811),0)</f>
        <v/>
      </c>
      <c r="H2808" s="22" t="inlineStr">
        <is>
          <t>Касталия</t>
        </is>
      </c>
      <c r="I2808" s="22" t="n">
        <v>2021</v>
      </c>
      <c r="J2808" s="75" t="inlineStr">
        <is>
          <t>9785521162215</t>
        </is>
      </c>
      <c r="K2808" s="75" t="inlineStr">
        <is>
          <t>Книги</t>
        </is>
      </c>
      <c r="L2808" s="22">
        <f>ROUND(100-(F2811/(M2811/100)),0)</f>
        <v/>
      </c>
      <c r="M2808" s="105" t="n">
        <v>710</v>
      </c>
      <c r="N2808" s="105" t="n">
        <v>618</v>
      </c>
      <c r="O2808" s="20" t="inlineStr">
        <is>
          <t>https://magic-kniga.ru/items/45784</t>
        </is>
      </c>
      <c r="Q2808" s="66" t="inlineStr">
        <is>
          <t>Мало</t>
        </is>
      </c>
      <c r="R2808" s="20" t="n">
        <v>8</v>
      </c>
      <c r="V2808" s="36">
        <f>MATCH(R2811,discounts!A:A)</f>
        <v/>
      </c>
      <c r="W2808" s="36">
        <f>ADDRESS(V2811,$F$7+1,,,"discounts")</f>
        <v/>
      </c>
      <c r="X2808" s="36">
        <f>ROUND(IF(ISNA(IF($F$7=0,0,INDIRECT(W2811))),0,IF($F$7=0,0,INDIRECT(W2811))),0)</f>
        <v/>
      </c>
    </row>
    <row r="2809">
      <c r="B2809" s="86" t="n"/>
      <c r="C2809" s="22" t="n">
        <v>50101</v>
      </c>
      <c r="D2809" s="22" t="inlineStr">
        <is>
          <t>Подводный Авессалом</t>
        </is>
      </c>
      <c r="E2809" s="22" t="inlineStr">
        <is>
          <t>Психология и астрология. Том II. Эволюция личности</t>
        </is>
      </c>
      <c r="F2809" s="105">
        <f>ROUNDUP(N2812-(N2812/100*X2812),0)</f>
        <v/>
      </c>
      <c r="H2809" s="22" t="inlineStr">
        <is>
          <t>Magic-Kniga</t>
        </is>
      </c>
      <c r="J2809" s="75" t="inlineStr">
        <is>
          <t>9785605088523</t>
        </is>
      </c>
      <c r="K2809" s="75" t="inlineStr">
        <is>
          <t>Книги</t>
        </is>
      </c>
      <c r="L2809" s="22">
        <f>ROUND(100-(F2812/(M2812/100)),0)</f>
        <v/>
      </c>
      <c r="M2809" s="105" t="n">
        <v>766</v>
      </c>
      <c r="N2809" s="105" t="n">
        <v>667</v>
      </c>
      <c r="O2809" s="20" t="inlineStr">
        <is>
          <t>https://magic-kniga.ru/items/50101</t>
        </is>
      </c>
      <c r="P2809" s="22" t="n">
        <v>273</v>
      </c>
      <c r="Q2809" s="66" t="inlineStr">
        <is>
          <t>Больше 10</t>
        </is>
      </c>
      <c r="R2809" s="20" t="n">
        <v>1</v>
      </c>
      <c r="S2809" s="22" t="n">
        <v>16</v>
      </c>
      <c r="V2809" s="36">
        <f>MATCH(R2812,discounts!A:A)</f>
        <v/>
      </c>
      <c r="W2809" s="36">
        <f>ADDRESS(V2812,$F$7+1,,,"discounts")</f>
        <v/>
      </c>
      <c r="X2809" s="36">
        <f>ROUND(IF(ISNA(IF($F$7=0,0,INDIRECT(W2812))),0,IF($F$7=0,0,INDIRECT(W2812))),0)</f>
        <v/>
      </c>
    </row>
    <row r="2810">
      <c r="B2810" s="86" t="n"/>
      <c r="C2810" s="22" t="n">
        <v>44420</v>
      </c>
      <c r="D2810" s="22" t="inlineStr">
        <is>
          <t>Набокова Ника</t>
        </is>
      </c>
      <c r="E2810" s="22" t="inlineStr">
        <is>
          <t>Ссы, но делай. Счастье, блин, заждалось!</t>
        </is>
      </c>
      <c r="F2810" s="105">
        <f>ROUNDUP(N2813-(N2813/100*X2813),0)</f>
        <v/>
      </c>
      <c r="H2810" s="22" t="inlineStr">
        <is>
          <t>АСТ</t>
        </is>
      </c>
      <c r="I2810" s="22" t="n">
        <v>2020</v>
      </c>
      <c r="J2810" s="75" t="inlineStr">
        <is>
          <t>9785171231477</t>
        </is>
      </c>
      <c r="K2810" s="75" t="inlineStr">
        <is>
          <t>Книги</t>
        </is>
      </c>
      <c r="L2810" s="22">
        <f>ROUND(100-(F2813/(M2813/100)),0)</f>
        <v/>
      </c>
      <c r="M2810" s="105" t="n">
        <v>493</v>
      </c>
      <c r="N2810" s="105" t="n">
        <v>429</v>
      </c>
      <c r="O2810" s="20" t="inlineStr">
        <is>
          <t>https://magic-kniga.ru/items/44420</t>
        </is>
      </c>
      <c r="Q2810" s="66" t="inlineStr">
        <is>
          <t>Мало</t>
        </is>
      </c>
      <c r="R2810" s="20" t="n">
        <v>5</v>
      </c>
      <c r="S2810" s="22" t="n">
        <v>18</v>
      </c>
      <c r="V2810" s="36">
        <f>MATCH(R2813,discounts!A:A)</f>
        <v/>
      </c>
      <c r="W2810" s="36">
        <f>ADDRESS(V2813,$F$7+1,,,"discounts")</f>
        <v/>
      </c>
      <c r="X2810" s="36">
        <f>ROUND(IF(ISNA(IF($F$7=0,0,INDIRECT(W2813))),0,IF($F$7=0,0,INDIRECT(W2813))),0)</f>
        <v/>
      </c>
    </row>
    <row r="2811">
      <c r="B2811" s="86" t="n"/>
      <c r="C2811" s="22" t="n">
        <v>44531</v>
      </c>
      <c r="D2811" s="22" t="inlineStr">
        <is>
          <t>Кононова Екатерина</t>
        </is>
      </c>
      <c r="E2811" s="22" t="inlineStr">
        <is>
          <t>Конструктор идеальной жизни</t>
        </is>
      </c>
      <c r="F2811" s="105">
        <f>ROUNDUP(N2814-(N2814/100*X2814),0)</f>
        <v/>
      </c>
      <c r="H2811" s="22" t="inlineStr">
        <is>
          <t>АСТ</t>
        </is>
      </c>
      <c r="I2811" s="22" t="n">
        <v>2019</v>
      </c>
      <c r="J2811" s="75" t="inlineStr">
        <is>
          <t>9785171151188</t>
        </is>
      </c>
      <c r="K2811" s="75" t="inlineStr">
        <is>
          <t>Книги</t>
        </is>
      </c>
      <c r="L2811" s="22">
        <f>ROUND(100-(F2814/(M2814/100)),0)</f>
        <v/>
      </c>
      <c r="M2811" s="105" t="n">
        <v>549</v>
      </c>
      <c r="N2811" s="105" t="n">
        <v>478</v>
      </c>
      <c r="O2811" s="20" t="inlineStr">
        <is>
          <t>https://magic-kniga.ru/items/44531</t>
        </is>
      </c>
      <c r="Q2811" s="66" t="inlineStr">
        <is>
          <t>Мало</t>
        </is>
      </c>
      <c r="R2811" s="20" t="n">
        <v>5</v>
      </c>
      <c r="S2811" s="22" t="n">
        <v>16</v>
      </c>
      <c r="V2811" s="36">
        <f>MATCH(R2814,discounts!A:A)</f>
        <v/>
      </c>
      <c r="W2811" s="36">
        <f>ADDRESS(V2814,$F$7+1,,,"discounts")</f>
        <v/>
      </c>
      <c r="X2811" s="36">
        <f>ROUND(IF(ISNA(IF($F$7=0,0,INDIRECT(W2814))),0,IF($F$7=0,0,INDIRECT(W2814))),0)</f>
        <v/>
      </c>
    </row>
    <row r="2812">
      <c r="B2812" s="86" t="n"/>
      <c r="C2812" s="22" t="n">
        <v>44688</v>
      </c>
      <c r="D2812" s="22" t="inlineStr">
        <is>
          <t>Коротаева</t>
        </is>
      </c>
      <c r="E2812" s="22" t="inlineStr">
        <is>
          <t>Педагогические технологии</t>
        </is>
      </c>
      <c r="F2812" s="105">
        <f>ROUNDUP(N2815-(N2815/100*X2815),0)</f>
        <v/>
      </c>
      <c r="H2812" s="22" t="inlineStr">
        <is>
          <t>Профит-Стайл</t>
        </is>
      </c>
      <c r="I2812" s="22" t="n">
        <v>2021</v>
      </c>
      <c r="J2812" s="75" t="inlineStr">
        <is>
          <t>9785988575559</t>
        </is>
      </c>
      <c r="K2812" s="75" t="inlineStr">
        <is>
          <t>Книги</t>
        </is>
      </c>
      <c r="L2812" s="22">
        <f>ROUND(100-(F2815/(M2815/100)),0)</f>
        <v/>
      </c>
      <c r="M2812" s="105" t="n">
        <v>1394</v>
      </c>
      <c r="N2812" s="105" t="n">
        <v>1213</v>
      </c>
      <c r="O2812" s="20" t="inlineStr">
        <is>
          <t>https://magic-kniga.ru/items/44688</t>
        </is>
      </c>
      <c r="Q2812" s="66" t="inlineStr">
        <is>
          <t>Мало</t>
        </is>
      </c>
      <c r="R2812" s="20" t="n">
        <v>3</v>
      </c>
      <c r="S2812" s="22" t="n">
        <v>16</v>
      </c>
      <c r="V2812" s="36">
        <f>MATCH(R2815,discounts!A:A)</f>
        <v/>
      </c>
      <c r="W2812" s="36">
        <f>ADDRESS(V2815,$F$7+1,,,"discounts")</f>
        <v/>
      </c>
      <c r="X2812" s="36">
        <f>ROUND(IF(ISNA(IF($F$7=0,0,INDIRECT(W2815))),0,IF($F$7=0,0,INDIRECT(W2815))),0)</f>
        <v/>
      </c>
    </row>
    <row r="2813">
      <c r="B2813" s="86" t="n"/>
      <c r="C2813" s="22" t="n">
        <v>44923</v>
      </c>
      <c r="D2813" s="22" t="inlineStr">
        <is>
          <t>Ребекка Ладайн</t>
        </is>
      </c>
      <c r="E2813" s="22" t="inlineStr">
        <is>
          <t>Как победить стресс. Телесные практики для уменьшения подавленности и улучшения самочувствия</t>
        </is>
      </c>
      <c r="F2813" s="105">
        <f>ROUNDUP(N2816-(N2816/100*X2816),0)</f>
        <v/>
      </c>
      <c r="H2813" s="22" t="inlineStr">
        <is>
          <t>Весь</t>
        </is>
      </c>
      <c r="I2813" s="22" t="n">
        <v>2021</v>
      </c>
      <c r="J2813" s="75" t="inlineStr">
        <is>
          <t>9785957337003</t>
        </is>
      </c>
      <c r="K2813" s="75" t="inlineStr">
        <is>
          <t>Книги</t>
        </is>
      </c>
      <c r="L2813" s="22">
        <f>ROUND(100-(F2816/(M2816/100)),0)</f>
        <v/>
      </c>
      <c r="M2813" s="105" t="n">
        <v>552</v>
      </c>
      <c r="N2813" s="105" t="n">
        <v>481</v>
      </c>
      <c r="O2813" s="20" t="inlineStr">
        <is>
          <t>https://magic-kniga.ru/items/44923</t>
        </is>
      </c>
      <c r="Q2813" s="66" t="inlineStr">
        <is>
          <t>Мало</t>
        </is>
      </c>
      <c r="R2813" s="20" t="n">
        <v>3</v>
      </c>
      <c r="S2813" s="22" t="n">
        <v>16</v>
      </c>
      <c r="V2813" s="36">
        <f>MATCH(R2816,discounts!A:A)</f>
        <v/>
      </c>
      <c r="W2813" s="36">
        <f>ADDRESS(V2816,$F$7+1,,,"discounts")</f>
        <v/>
      </c>
      <c r="X2813" s="36">
        <f>ROUND(IF(ISNA(IF($F$7=0,0,INDIRECT(W2816))),0,IF($F$7=0,0,INDIRECT(W2816))),0)</f>
        <v/>
      </c>
    </row>
    <row r="2814">
      <c r="B2814" s="86" t="n"/>
      <c r="C2814" s="22" t="n">
        <v>44925</v>
      </c>
      <c r="D2814" s="22" t="inlineStr">
        <is>
          <t>Слом Джанет</t>
        </is>
      </c>
      <c r="E2814" s="22" t="inlineStr">
        <is>
          <t>Творческий путь к осознанности. Креативные способы снизить стресс</t>
        </is>
      </c>
      <c r="F2814" s="105">
        <f>ROUNDUP(N2817-(N2817/100*X2817),0)</f>
        <v/>
      </c>
      <c r="H2814" s="22" t="inlineStr">
        <is>
          <t>Весь</t>
        </is>
      </c>
      <c r="I2814" s="22" t="n">
        <v>2021</v>
      </c>
      <c r="J2814" s="75" t="inlineStr">
        <is>
          <t>9785957337164</t>
        </is>
      </c>
      <c r="K2814" s="75" t="inlineStr">
        <is>
          <t>Книги</t>
        </is>
      </c>
      <c r="L2814" s="22">
        <f>ROUND(100-(F2817/(M2817/100)),0)</f>
        <v/>
      </c>
      <c r="M2814" s="105" t="n">
        <v>552</v>
      </c>
      <c r="N2814" s="105" t="n">
        <v>481</v>
      </c>
      <c r="O2814" s="20" t="inlineStr">
        <is>
          <t>https://magic-kniga.ru/items/44925</t>
        </is>
      </c>
      <c r="Q2814" s="66" t="inlineStr">
        <is>
          <t>Мало</t>
        </is>
      </c>
      <c r="R2814" s="20" t="n">
        <v>3</v>
      </c>
      <c r="S2814" s="22" t="n">
        <v>16</v>
      </c>
      <c r="V2814" s="36">
        <f>MATCH(R2817,discounts!A:A)</f>
        <v/>
      </c>
      <c r="W2814" s="36">
        <f>ADDRESS(V2817,$F$7+1,,,"discounts")</f>
        <v/>
      </c>
      <c r="X2814" s="36">
        <f>ROUND(IF(ISNA(IF($F$7=0,0,INDIRECT(W2817))),0,IF($F$7=0,0,INDIRECT(W2817))),0)</f>
        <v/>
      </c>
    </row>
    <row r="2815">
      <c r="B2815" s="86" t="n"/>
      <c r="C2815" s="22" t="n">
        <v>44928</v>
      </c>
      <c r="D2815" s="22" t="inlineStr">
        <is>
          <t>Марта Олдерсон</t>
        </is>
      </c>
      <c r="E2815" s="22" t="inlineStr">
        <is>
          <t>Безграничное творчество: духовные практики по преодолению неуверенности в себе</t>
        </is>
      </c>
      <c r="F2815" s="105">
        <f>ROUNDUP(N2818-(N2818/100*X2818),0)</f>
        <v/>
      </c>
      <c r="H2815" s="22" t="inlineStr">
        <is>
          <t>Весь</t>
        </is>
      </c>
      <c r="I2815" s="22" t="n">
        <v>2021</v>
      </c>
      <c r="J2815" s="75" t="inlineStr">
        <is>
          <t>9785957337157</t>
        </is>
      </c>
      <c r="K2815" s="75" t="inlineStr">
        <is>
          <t>Книги</t>
        </is>
      </c>
      <c r="L2815" s="22">
        <f>ROUND(100-(F2818/(M2818/100)),0)</f>
        <v/>
      </c>
      <c r="M2815" s="105" t="n">
        <v>552</v>
      </c>
      <c r="N2815" s="105" t="n">
        <v>481</v>
      </c>
      <c r="O2815" s="20" t="inlineStr">
        <is>
          <t>https://magic-kniga.ru/items/44928</t>
        </is>
      </c>
      <c r="Q2815" s="66" t="inlineStr">
        <is>
          <t>Мало</t>
        </is>
      </c>
      <c r="R2815" s="20" t="n">
        <v>3</v>
      </c>
      <c r="S2815" s="22" t="n">
        <v>16</v>
      </c>
      <c r="V2815" s="36">
        <f>MATCH(R2818,discounts!A:A)</f>
        <v/>
      </c>
      <c r="W2815" s="36">
        <f>ADDRESS(V2818,$F$7+1,,,"discounts")</f>
        <v/>
      </c>
      <c r="X2815" s="36">
        <f>ROUND(IF(ISNA(IF($F$7=0,0,INDIRECT(W2818))),0,IF($F$7=0,0,INDIRECT(W2818))),0)</f>
        <v/>
      </c>
    </row>
    <row r="2816">
      <c r="B2816" s="86" t="n"/>
      <c r="C2816" s="22" t="n">
        <v>44947</v>
      </c>
      <c r="D2816" s="22" t="inlineStr">
        <is>
          <t>Джоэл Минден</t>
        </is>
      </c>
      <c r="E2816" s="22" t="inlineStr">
        <is>
          <t>Покажи своей тревоге, кто здесь босс. Программа КПТ: три шага для освобождения от тревожных мыслей</t>
        </is>
      </c>
      <c r="F2816" s="105">
        <f>ROUNDUP(N2819-(N2819/100*X2819),0)</f>
        <v/>
      </c>
      <c r="H2816" s="22" t="inlineStr">
        <is>
          <t>Весь</t>
        </is>
      </c>
      <c r="I2816" s="22" t="n">
        <v>2021</v>
      </c>
      <c r="J2816" s="75" t="inlineStr">
        <is>
          <t>9785957337010</t>
        </is>
      </c>
      <c r="K2816" s="75" t="inlineStr">
        <is>
          <t>Книги</t>
        </is>
      </c>
      <c r="L2816" s="22">
        <f>ROUND(100-(F2819/(M2819/100)),0)</f>
        <v/>
      </c>
      <c r="M2816" s="105" t="n">
        <v>552</v>
      </c>
      <c r="N2816" s="105" t="n">
        <v>481</v>
      </c>
      <c r="O2816" s="20" t="inlineStr">
        <is>
          <t>https://magic-kniga.ru/items/44947</t>
        </is>
      </c>
      <c r="Q2816" s="66" t="inlineStr">
        <is>
          <t>Мало</t>
        </is>
      </c>
      <c r="R2816" s="20" t="n">
        <v>3</v>
      </c>
      <c r="S2816" s="22" t="n">
        <v>16</v>
      </c>
      <c r="V2816" s="36">
        <f>MATCH(R2819,discounts!A:A)</f>
        <v/>
      </c>
      <c r="W2816" s="36">
        <f>ADDRESS(V2819,$F$7+1,,,"discounts")</f>
        <v/>
      </c>
      <c r="X2816" s="36">
        <f>ROUND(IF(ISNA(IF($F$7=0,0,INDIRECT(W2819))),0,IF($F$7=0,0,INDIRECT(W2819))),0)</f>
        <v/>
      </c>
    </row>
    <row r="2817">
      <c r="B2817" s="86" t="n"/>
      <c r="C2817" s="22" t="n">
        <v>44997</v>
      </c>
      <c r="D2817" s="22" t="inlineStr">
        <is>
          <t>Мишал Карамчандани</t>
        </is>
      </c>
      <c r="E2817" s="22" t="inlineStr">
        <is>
          <t>Книга проявлений практические приемы осуществления своих самых заветных желаний</t>
        </is>
      </c>
      <c r="F2817" s="105">
        <f>ROUNDUP(N2820-(N2820/100*X2820),0)</f>
        <v/>
      </c>
      <c r="H2817" s="22" t="inlineStr">
        <is>
          <t>Велигор</t>
        </is>
      </c>
      <c r="I2817" s="22" t="n">
        <v>2021</v>
      </c>
      <c r="J2817" s="75" t="inlineStr">
        <is>
          <t>9785888759530</t>
        </is>
      </c>
      <c r="K2817" s="75" t="inlineStr">
        <is>
          <t>Книги</t>
        </is>
      </c>
      <c r="L2817" s="22">
        <f>ROUND(100-(F2820/(M2820/100)),0)</f>
        <v/>
      </c>
      <c r="M2817" s="105" t="n">
        <v>552</v>
      </c>
      <c r="N2817" s="105" t="n">
        <v>481</v>
      </c>
      <c r="O2817" s="20" t="inlineStr">
        <is>
          <t>https://magic-kniga.ru/items/44997</t>
        </is>
      </c>
      <c r="Q2817" s="66" t="inlineStr">
        <is>
          <t>Мало</t>
        </is>
      </c>
      <c r="R2817" s="20" t="n">
        <v>10</v>
      </c>
      <c r="V2817" s="36">
        <f>MATCH(R2820,discounts!A:A)</f>
        <v/>
      </c>
      <c r="W2817" s="36">
        <f>ADDRESS(V2820,$F$7+1,,,"discounts")</f>
        <v/>
      </c>
      <c r="X2817" s="36">
        <f>ROUND(IF(ISNA(IF($F$7=0,0,INDIRECT(W2820))),0,IF($F$7=0,0,INDIRECT(W2820))),0)</f>
        <v/>
      </c>
    </row>
    <row r="2818">
      <c r="B2818" s="86" t="n"/>
      <c r="C2818" s="22" t="n">
        <v>45161</v>
      </c>
      <c r="D2818" s="22" t="inlineStr">
        <is>
          <t>Берснев П.В.</t>
        </is>
      </c>
      <c r="E2818" s="22" t="inlineStr">
        <is>
          <t>Лабиринты Ума</t>
        </is>
      </c>
      <c r="F2818" s="105">
        <f>ROUNDUP(N2821-(N2821/100*X2821),0)</f>
        <v/>
      </c>
      <c r="H2818" s="22" t="inlineStr">
        <is>
          <t>Велигор</t>
        </is>
      </c>
      <c r="I2818" s="22" t="n">
        <v>2021</v>
      </c>
      <c r="J2818" s="75" t="inlineStr">
        <is>
          <t>9785888758380</t>
        </is>
      </c>
      <c r="K2818" s="75" t="inlineStr">
        <is>
          <t>Книги</t>
        </is>
      </c>
      <c r="L2818" s="22">
        <f>ROUND(100-(F2821/(M2821/100)),0)</f>
        <v/>
      </c>
      <c r="M2818" s="105" t="n">
        <v>1686</v>
      </c>
      <c r="N2818" s="105" t="n">
        <v>1467</v>
      </c>
      <c r="O2818" s="20" t="inlineStr">
        <is>
          <t>https://magic-kniga.ru/items/45161</t>
        </is>
      </c>
      <c r="Q2818" s="66" t="inlineStr">
        <is>
          <t>Мало</t>
        </is>
      </c>
      <c r="R2818" s="20" t="n">
        <v>10</v>
      </c>
      <c r="V2818" s="36">
        <f>MATCH(R2821,discounts!A:A)</f>
        <v/>
      </c>
      <c r="W2818" s="36">
        <f>ADDRESS(V2821,$F$7+1,,,"discounts")</f>
        <v/>
      </c>
      <c r="X2818" s="36">
        <f>ROUND(IF(ISNA(IF($F$7=0,0,INDIRECT(W2821))),0,IF($F$7=0,0,INDIRECT(W2821))),0)</f>
        <v/>
      </c>
    </row>
    <row r="2819">
      <c r="B2819" s="86" t="n"/>
      <c r="C2819" s="22" t="n">
        <v>45163</v>
      </c>
      <c r="D2819" s="22" t="inlineStr">
        <is>
          <t>Джон Айзод</t>
        </is>
      </c>
      <c r="E2819" s="22" t="inlineStr">
        <is>
          <t>Миф, разум и большой экран</t>
        </is>
      </c>
      <c r="F2819" s="105">
        <f>ROUNDUP(N2822-(N2822/100*X2822),0)</f>
        <v/>
      </c>
      <c r="H2819" s="22" t="inlineStr">
        <is>
          <t>Касталия</t>
        </is>
      </c>
      <c r="I2819" s="22" t="n">
        <v>2018</v>
      </c>
      <c r="J2819" s="75" t="inlineStr">
        <is>
          <t>9785519606530</t>
        </is>
      </c>
      <c r="K2819" s="75" t="inlineStr">
        <is>
          <t>Книги</t>
        </is>
      </c>
      <c r="L2819" s="22">
        <f>ROUND(100-(F2822/(M2822/100)),0)</f>
        <v/>
      </c>
      <c r="M2819" s="105" t="n">
        <v>1686</v>
      </c>
      <c r="N2819" s="105" t="n">
        <v>1467</v>
      </c>
      <c r="O2819" s="20" t="inlineStr">
        <is>
          <t>https://magic-kniga.ru/items/45163</t>
        </is>
      </c>
      <c r="Q2819" s="66" t="inlineStr">
        <is>
          <t>Мало</t>
        </is>
      </c>
      <c r="R2819" s="20" t="n">
        <v>10</v>
      </c>
      <c r="V2819" s="36">
        <f>MATCH(R2822,discounts!A:A)</f>
        <v/>
      </c>
      <c r="W2819" s="36">
        <f>ADDRESS(V2822,$F$7+1,,,"discounts")</f>
        <v/>
      </c>
      <c r="X2819" s="36">
        <f>ROUND(IF(ISNA(IF($F$7=0,0,INDIRECT(W2822))),0,IF($F$7=0,0,INDIRECT(W2822))),0)</f>
        <v/>
      </c>
    </row>
    <row r="2820">
      <c r="B2820" s="86" t="n"/>
      <c r="C2820" s="22" t="n">
        <v>45196</v>
      </c>
      <c r="D2820" s="22" t="inlineStr">
        <is>
          <t>Никифорова Любовь (Отила)</t>
        </is>
      </c>
      <c r="E2820" s="22" t="inlineStr">
        <is>
          <t>Лицо как открытая книга</t>
        </is>
      </c>
      <c r="F2820" s="105">
        <f>ROUNDUP(N2823-(N2823/100*X2823),0)</f>
        <v/>
      </c>
      <c r="H2820" s="22" t="inlineStr">
        <is>
          <t>Велигор</t>
        </is>
      </c>
      <c r="I2820" s="22" t="n">
        <v>2021</v>
      </c>
      <c r="J2820" s="75" t="inlineStr">
        <is>
          <t>9785888759646</t>
        </is>
      </c>
      <c r="K2820" s="75" t="inlineStr">
        <is>
          <t>Книги</t>
        </is>
      </c>
      <c r="L2820" s="22">
        <f>ROUND(100-(F2823/(M2823/100)),0)</f>
        <v/>
      </c>
      <c r="M2820" s="105" t="n">
        <v>2912</v>
      </c>
      <c r="N2820" s="105" t="n">
        <v>2534</v>
      </c>
      <c r="O2820" s="20" t="inlineStr">
        <is>
          <t>https://magic-kniga.ru/items/45196</t>
        </is>
      </c>
      <c r="Q2820" s="66" t="inlineStr">
        <is>
          <t>Мало</t>
        </is>
      </c>
      <c r="R2820" s="20" t="n">
        <v>10</v>
      </c>
      <c r="V2820" s="36">
        <f>MATCH(R2823,discounts!A:A)</f>
        <v/>
      </c>
      <c r="W2820" s="36">
        <f>ADDRESS(V2823,$F$7+1,,,"discounts")</f>
        <v/>
      </c>
      <c r="X2820" s="36">
        <f>ROUND(IF(ISNA(IF($F$7=0,0,INDIRECT(W2823))),0,IF($F$7=0,0,INDIRECT(W2823))),0)</f>
        <v/>
      </c>
    </row>
    <row r="2821">
      <c r="B2821" s="86" t="n"/>
      <c r="C2821" s="22" t="n">
        <v>45288</v>
      </c>
      <c r="D2821" s="22" t="inlineStr">
        <is>
          <t>Вебер Ана</t>
        </is>
      </c>
      <c r="E2821" s="22" t="inlineStr">
        <is>
          <t>Освободи свой денежный поток</t>
        </is>
      </c>
      <c r="F2821" s="105">
        <f>ROUNDUP(N2824-(N2824/100*X2824),0)</f>
        <v/>
      </c>
      <c r="H2821" s="22" t="inlineStr">
        <is>
          <t>Весь</t>
        </is>
      </c>
      <c r="I2821" s="22" t="n">
        <v>2021</v>
      </c>
      <c r="J2821" s="75" t="inlineStr">
        <is>
          <t>9785957337256</t>
        </is>
      </c>
      <c r="K2821" s="75" t="inlineStr">
        <is>
          <t>Книги</t>
        </is>
      </c>
      <c r="L2821" s="22">
        <f>ROUND(100-(F2824/(M2824/100)),0)</f>
        <v/>
      </c>
      <c r="M2821" s="105" t="n">
        <v>5062</v>
      </c>
      <c r="N2821" s="105" t="n">
        <v>4404</v>
      </c>
      <c r="O2821" s="20" t="inlineStr">
        <is>
          <t>https://magic-kniga.ru/items/45288</t>
        </is>
      </c>
      <c r="Q2821" s="66" t="inlineStr">
        <is>
          <t>Мало</t>
        </is>
      </c>
      <c r="R2821" s="20" t="n">
        <v>3</v>
      </c>
      <c r="S2821" s="22" t="n">
        <v>16</v>
      </c>
      <c r="V2821" s="36">
        <f>MATCH(R2824,discounts!A:A)</f>
        <v/>
      </c>
      <c r="W2821" s="36">
        <f>ADDRESS(V2824,$F$7+1,,,"discounts")</f>
        <v/>
      </c>
      <c r="X2821" s="36">
        <f>ROUND(IF(ISNA(IF($F$7=0,0,INDIRECT(W2824))),0,IF($F$7=0,0,INDIRECT(W2824))),0)</f>
        <v/>
      </c>
    </row>
    <row r="2822" ht="15" customHeight="1">
      <c r="B2822" s="88" t="inlineStr">
        <is>
          <t>Психология общения</t>
        </is>
      </c>
    </row>
    <row r="2823">
      <c r="B2823" s="86" t="n"/>
      <c r="C2823" s="22" t="n">
        <v>44197</v>
      </c>
      <c r="D2823" s="22" t="inlineStr">
        <is>
          <t>Кристина Берц</t>
        </is>
      </c>
      <c r="E2823" s="22" t="inlineStr">
        <is>
          <t>Универсальные эмоции. Стихи</t>
        </is>
      </c>
      <c r="F2823" s="105">
        <f>ROUNDUP(N2826-(N2826/100*X2826),0)</f>
        <v/>
      </c>
      <c r="H2823" s="22" t="inlineStr">
        <is>
          <t>Велигор</t>
        </is>
      </c>
      <c r="I2823" s="22" t="n">
        <v>2019</v>
      </c>
      <c r="J2823" s="75" t="inlineStr">
        <is>
          <t>9785888756539</t>
        </is>
      </c>
      <c r="K2823" s="75" t="inlineStr">
        <is>
          <t>Книги</t>
        </is>
      </c>
      <c r="L2823" s="22">
        <f>ROUND(100-(F2826/(M2826/100)),0)</f>
        <v/>
      </c>
      <c r="M2823" s="105" t="n">
        <v>1445</v>
      </c>
      <c r="N2823" s="105" t="n">
        <v>1258</v>
      </c>
      <c r="O2823" s="20" t="inlineStr">
        <is>
          <t>https://magic-kniga.ru/items/44197</t>
        </is>
      </c>
      <c r="Q2823" s="66" t="inlineStr">
        <is>
          <t>Мало</t>
        </is>
      </c>
      <c r="R2823" s="20" t="n">
        <v>10</v>
      </c>
      <c r="V2823" s="36">
        <f>MATCH(R2826,discounts!A:A)</f>
        <v/>
      </c>
      <c r="W2823" s="36">
        <f>ADDRESS(V2826,$F$7+1,,,"discounts")</f>
        <v/>
      </c>
      <c r="X2823" s="36">
        <f>ROUND(IF(ISNA(IF($F$7=0,0,INDIRECT(W2826))),0,IF($F$7=0,0,INDIRECT(W2826))),0)</f>
        <v/>
      </c>
    </row>
    <row r="2824">
      <c r="B2824" s="86" t="n"/>
      <c r="C2824" s="22" t="n">
        <v>44341</v>
      </c>
      <c r="D2824" s="22" t="inlineStr">
        <is>
          <t>Морана Морена</t>
        </is>
      </c>
      <c r="E2824" s="22" t="inlineStr">
        <is>
          <t>Любовь, секс, мужики. Перевоспитание плохих мальчиков на дому</t>
        </is>
      </c>
      <c r="F2824" s="105">
        <f>ROUNDUP(N2827-(N2827/100*X2827),0)</f>
        <v/>
      </c>
      <c r="H2824" s="22" t="inlineStr">
        <is>
          <t>АСТ</t>
        </is>
      </c>
      <c r="I2824" s="22" t="n">
        <v>2018</v>
      </c>
      <c r="J2824" s="75" t="inlineStr">
        <is>
          <t>9785171051006</t>
        </is>
      </c>
      <c r="K2824" s="75" t="inlineStr">
        <is>
          <t>Книги</t>
        </is>
      </c>
      <c r="L2824" s="22">
        <f>ROUND(100-(F2827/(M2827/100)),0)</f>
        <v/>
      </c>
      <c r="M2824" s="105" t="n">
        <v>597</v>
      </c>
      <c r="N2824" s="105" t="n">
        <v>520</v>
      </c>
      <c r="O2824" s="20" t="inlineStr">
        <is>
          <t>https://magic-kniga.ru/items/44341</t>
        </is>
      </c>
      <c r="Q2824" s="66" t="inlineStr">
        <is>
          <t>Мало</t>
        </is>
      </c>
      <c r="R2824" s="20" t="n">
        <v>5</v>
      </c>
      <c r="S2824" s="22" t="n">
        <v>18</v>
      </c>
      <c r="V2824" s="36">
        <f>MATCH(R2827,discounts!A:A)</f>
        <v/>
      </c>
      <c r="W2824" s="36">
        <f>ADDRESS(V2827,$F$7+1,,,"discounts")</f>
        <v/>
      </c>
      <c r="X2824" s="36">
        <f>ROUND(IF(ISNA(IF($F$7=0,0,INDIRECT(W2827))),0,IF($F$7=0,0,INDIRECT(W2827))),0)</f>
        <v/>
      </c>
    </row>
    <row r="2825">
      <c r="B2825" s="86" t="n"/>
      <c r="C2825" s="22" t="n">
        <v>44410</v>
      </c>
      <c r="D2825" s="22" t="inlineStr">
        <is>
          <t>Набокова Ника</t>
        </is>
      </c>
      <c r="E2825" s="22" t="inlineStr">
        <is>
          <t>Мозгоеды. Что в головах у тех, кто сводит нас с ума. Волшебный пинок</t>
        </is>
      </c>
      <c r="F2825" s="105">
        <f>ROUNDUP(N2828-(N2828/100*X2828),0)</f>
        <v/>
      </c>
      <c r="H2825" s="22" t="inlineStr">
        <is>
          <t>АСТ</t>
        </is>
      </c>
      <c r="I2825" s="22" t="n">
        <v>2019</v>
      </c>
      <c r="J2825" s="75" t="inlineStr">
        <is>
          <t>9785171090166</t>
        </is>
      </c>
      <c r="K2825" s="75" t="inlineStr">
        <is>
          <t>Книги</t>
        </is>
      </c>
      <c r="L2825" s="22">
        <f>ROUND(100-(F2828/(M2828/100)),0)</f>
        <v/>
      </c>
      <c r="M2825" s="105" t="n">
        <v>493</v>
      </c>
      <c r="N2825" s="105" t="n">
        <v>429</v>
      </c>
      <c r="O2825" s="20" t="inlineStr">
        <is>
          <t>https://magic-kniga.ru/items/44410</t>
        </is>
      </c>
      <c r="Q2825" s="66" t="inlineStr">
        <is>
          <t>Мало</t>
        </is>
      </c>
      <c r="R2825" s="20" t="n">
        <v>5</v>
      </c>
      <c r="S2825" s="22" t="n">
        <v>18</v>
      </c>
      <c r="V2825" s="36">
        <f>MATCH(R2828,discounts!A:A)</f>
        <v/>
      </c>
      <c r="W2825" s="36">
        <f>ADDRESS(V2828,$F$7+1,,,"discounts")</f>
        <v/>
      </c>
      <c r="X2825" s="36">
        <f>ROUND(IF(ISNA(IF($F$7=0,0,INDIRECT(W2828))),0,IF($F$7=0,0,INDIRECT(W2828))),0)</f>
        <v/>
      </c>
    </row>
    <row r="2826">
      <c r="B2826" s="86" t="n"/>
      <c r="C2826" s="22" t="n">
        <v>44426</v>
      </c>
      <c r="D2826" s="22" t="inlineStr">
        <is>
          <t>Андреа Оуэн</t>
        </is>
      </c>
      <c r="E2826" s="22" t="inlineStr">
        <is>
          <t>Идеальных не бывает Как научиться принимать себя</t>
        </is>
      </c>
      <c r="F2826" s="105">
        <f>ROUNDUP(N2829-(N2829/100*X2829),0)</f>
        <v/>
      </c>
      <c r="H2826" s="22" t="inlineStr">
        <is>
          <t>Эксмо пресс</t>
        </is>
      </c>
      <c r="I2826" s="22" t="n">
        <v>2020</v>
      </c>
      <c r="J2826" s="75" t="inlineStr">
        <is>
          <t>9785040982769</t>
        </is>
      </c>
      <c r="K2826" s="75" t="inlineStr">
        <is>
          <t>Книги</t>
        </is>
      </c>
      <c r="L2826" s="22">
        <f>ROUND(100-(F2829/(M2829/100)),0)</f>
        <v/>
      </c>
      <c r="M2826" s="105" t="n">
        <v>493</v>
      </c>
      <c r="N2826" s="105" t="n">
        <v>429</v>
      </c>
      <c r="O2826" s="20" t="inlineStr">
        <is>
          <t>https://magic-kniga.ru/items/44426</t>
        </is>
      </c>
      <c r="Q2826" s="66" t="inlineStr">
        <is>
          <t>Мало</t>
        </is>
      </c>
      <c r="R2826" s="20" t="n">
        <v>5</v>
      </c>
      <c r="S2826" s="22" t="n">
        <v>16</v>
      </c>
      <c r="V2826" s="36">
        <f>MATCH(R2829,discounts!A:A)</f>
        <v/>
      </c>
      <c r="W2826" s="36">
        <f>ADDRESS(V2829,$F$7+1,,,"discounts")</f>
        <v/>
      </c>
      <c r="X2826" s="36">
        <f>ROUND(IF(ISNA(IF($F$7=0,0,INDIRECT(W2829))),0,IF($F$7=0,0,INDIRECT(W2829))),0)</f>
        <v/>
      </c>
    </row>
    <row r="2827">
      <c r="B2827" s="86" t="n"/>
      <c r="C2827" s="22" t="n">
        <v>44544</v>
      </c>
      <c r="D2827" s="22" t="inlineStr">
        <is>
          <t>Шао Хэ</t>
        </is>
      </c>
      <c r="E2827" s="22" t="inlineStr">
        <is>
          <t>Синастрия Магия отношений</t>
        </is>
      </c>
      <c r="F2827" s="105">
        <f>ROUNDUP(N2830-(N2830/100*X2830),0)</f>
        <v/>
      </c>
      <c r="H2827" s="22" t="inlineStr">
        <is>
          <t>Профит-Стайл</t>
        </is>
      </c>
      <c r="I2827" s="22" t="n">
        <v>2021</v>
      </c>
      <c r="J2827" s="75" t="inlineStr">
        <is>
          <t>9785988575887</t>
        </is>
      </c>
      <c r="K2827" s="75" t="inlineStr">
        <is>
          <t>Книги</t>
        </is>
      </c>
      <c r="L2827" s="22">
        <f>ROUND(100-(F2830/(M2830/100)),0)</f>
        <v/>
      </c>
      <c r="M2827" s="105" t="n">
        <v>461</v>
      </c>
      <c r="N2827" s="105" t="n">
        <v>402</v>
      </c>
      <c r="O2827" s="20" t="inlineStr">
        <is>
          <t>https://magic-kniga.ru/items/44544</t>
        </is>
      </c>
      <c r="Q2827" s="66" t="inlineStr">
        <is>
          <t>Мало</t>
        </is>
      </c>
      <c r="R2827" s="20" t="n">
        <v>3</v>
      </c>
      <c r="S2827" s="22" t="n">
        <v>16</v>
      </c>
      <c r="V2827" s="36">
        <f>MATCH(R2830,discounts!A:A)</f>
        <v/>
      </c>
      <c r="W2827" s="36">
        <f>ADDRESS(V2830,$F$7+1,,,"discounts")</f>
        <v/>
      </c>
      <c r="X2827" s="36">
        <f>ROUND(IF(ISNA(IF($F$7=0,0,INDIRECT(W2830))),0,IF($F$7=0,0,INDIRECT(W2830))),0)</f>
        <v/>
      </c>
    </row>
    <row r="2828">
      <c r="B2828" s="86" t="n"/>
      <c r="C2828" s="22" t="n">
        <v>44706</v>
      </c>
      <c r="D2828" s="22" t="inlineStr">
        <is>
          <t>Иваницкий Александр</t>
        </is>
      </c>
      <c r="E2828" s="22" t="inlineStr">
        <is>
          <t>АнтиВзлом Матрицы. Как выйти на тот уровень жизни, когда все получается</t>
        </is>
      </c>
      <c r="F2828" s="105">
        <f>ROUNDUP(N2831-(N2831/100*X2831),0)</f>
        <v/>
      </c>
      <c r="H2828" s="22" t="inlineStr">
        <is>
          <t>АСТ</t>
        </is>
      </c>
      <c r="I2828" s="22" t="n">
        <v>2018</v>
      </c>
      <c r="J2828" s="75" t="inlineStr">
        <is>
          <t>9785171117221</t>
        </is>
      </c>
      <c r="K2828" s="75" t="inlineStr">
        <is>
          <t>Книги</t>
        </is>
      </c>
      <c r="L2828" s="22">
        <f>ROUND(100-(F2831/(M2831/100)),0)</f>
        <v/>
      </c>
      <c r="M2828" s="105" t="n">
        <v>915</v>
      </c>
      <c r="N2828" s="105" t="n">
        <v>797</v>
      </c>
      <c r="O2828" s="20" t="inlineStr">
        <is>
          <t>https://magic-kniga.ru/items/44706</t>
        </is>
      </c>
      <c r="Q2828" s="66" t="inlineStr">
        <is>
          <t>Мало</t>
        </is>
      </c>
      <c r="R2828" s="20" t="n">
        <v>5</v>
      </c>
      <c r="S2828" s="22" t="n">
        <v>12</v>
      </c>
      <c r="V2828" s="36">
        <f>MATCH(R2831,discounts!A:A)</f>
        <v/>
      </c>
      <c r="W2828" s="36">
        <f>ADDRESS(V2831,$F$7+1,,,"discounts")</f>
        <v/>
      </c>
      <c r="X2828" s="36">
        <f>ROUND(IF(ISNA(IF($F$7=0,0,INDIRECT(W2831))),0,IF($F$7=0,0,INDIRECT(W2831))),0)</f>
        <v/>
      </c>
    </row>
    <row r="2829">
      <c r="B2829" s="86" t="n"/>
      <c r="C2829" s="22" t="n">
        <v>45435</v>
      </c>
      <c r="D2829" s="22" t="inlineStr">
        <is>
          <t>Мамонова Маша</t>
        </is>
      </c>
      <c r="E2829" s="22" t="inlineStr">
        <is>
          <t>Работа мечты. Сектор карьеры</t>
        </is>
      </c>
      <c r="F2829" s="105">
        <f>ROUNDUP(N2832-(N2832/100*X2832),0)</f>
        <v/>
      </c>
      <c r="H2829" s="22" t="inlineStr">
        <is>
          <t>Весь</t>
        </is>
      </c>
      <c r="I2829" s="22" t="n">
        <v>2021</v>
      </c>
      <c r="J2829" s="75" t="inlineStr">
        <is>
          <t>9785957337300</t>
        </is>
      </c>
      <c r="K2829" s="75" t="inlineStr">
        <is>
          <t>Книги</t>
        </is>
      </c>
      <c r="L2829" s="22">
        <f>ROUND(100-(F2832/(M2832/100)),0)</f>
        <v/>
      </c>
      <c r="M2829" s="105" t="n">
        <v>840</v>
      </c>
      <c r="N2829" s="105" t="n">
        <v>731</v>
      </c>
      <c r="O2829" s="20" t="inlineStr">
        <is>
          <t>https://magic-kniga.ru/items/45435</t>
        </is>
      </c>
      <c r="Q2829" s="66" t="inlineStr">
        <is>
          <t>Мало</t>
        </is>
      </c>
      <c r="R2829" s="20" t="n">
        <v>3</v>
      </c>
      <c r="S2829" s="22" t="n">
        <v>16</v>
      </c>
      <c r="V2829" s="36">
        <f>MATCH(R2832,discounts!A:A)</f>
        <v/>
      </c>
      <c r="W2829" s="36">
        <f>ADDRESS(V2832,$F$7+1,,,"discounts")</f>
        <v/>
      </c>
      <c r="X2829" s="36">
        <f>ROUND(IF(ISNA(IF($F$7=0,0,INDIRECT(W2832))),0,IF($F$7=0,0,INDIRECT(W2832))),0)</f>
        <v/>
      </c>
    </row>
    <row r="2830">
      <c r="B2830" s="86" t="n"/>
      <c r="C2830" s="22" t="n">
        <v>45629</v>
      </c>
      <c r="D2830" s="22" t="inlineStr">
        <is>
          <t>Джелберт Уилл</t>
        </is>
      </c>
      <c r="E2830" s="22" t="inlineStr">
        <is>
          <t>Слово не воробей: говорите, что вы имеете в виду, укрепляйте отношения и переходите к сути</t>
        </is>
      </c>
      <c r="F2830" s="105">
        <f>ROUNDUP(N2833-(N2833/100*X2833),0)</f>
        <v/>
      </c>
      <c r="H2830" s="22" t="inlineStr">
        <is>
          <t>Весь</t>
        </is>
      </c>
      <c r="I2830" s="22" t="n">
        <v>2021</v>
      </c>
      <c r="J2830" s="75" t="inlineStr">
        <is>
          <t>9785957338796</t>
        </is>
      </c>
      <c r="K2830" s="75" t="inlineStr">
        <is>
          <t>Книги</t>
        </is>
      </c>
      <c r="L2830" s="22">
        <f>ROUND(100-(F2833/(M2833/100)),0)</f>
        <v/>
      </c>
      <c r="M2830" s="105" t="n">
        <v>50</v>
      </c>
      <c r="N2830" s="105" t="n">
        <v>44</v>
      </c>
      <c r="O2830" s="20" t="inlineStr">
        <is>
          <t>https://magic-kniga.ru/items/45629</t>
        </is>
      </c>
      <c r="Q2830" s="66" t="inlineStr">
        <is>
          <t>Мало</t>
        </is>
      </c>
      <c r="R2830" s="20" t="n">
        <v>2</v>
      </c>
      <c r="S2830" s="22" t="n">
        <v>16</v>
      </c>
      <c r="V2830" s="36">
        <f>MATCH(R2833,discounts!A:A)</f>
        <v/>
      </c>
      <c r="W2830" s="36">
        <f>ADDRESS(V2833,$F$7+1,,,"discounts")</f>
        <v/>
      </c>
      <c r="X2830" s="36">
        <f>ROUND(IF(ISNA(IF($F$7=0,0,INDIRECT(W2833))),0,IF($F$7=0,0,INDIRECT(W2833))),0)</f>
        <v/>
      </c>
    </row>
    <row r="2831">
      <c r="B2831" s="86" t="n"/>
      <c r="C2831" s="22" t="n">
        <v>41308</v>
      </c>
      <c r="D2831" s="22" t="inlineStr">
        <is>
          <t>Стоддард А. Джилл</t>
        </is>
      </c>
      <c r="E2831" s="22" t="inlineStr">
        <is>
          <t>Будь сильной. Руководство для женщин по избавлению от тревоги и стресса с помощью принятия</t>
        </is>
      </c>
      <c r="F2831" s="105">
        <f>ROUNDUP(N2834-(N2834/100*X2834),0)</f>
        <v/>
      </c>
      <c r="H2831" s="22" t="inlineStr">
        <is>
          <t>Весь</t>
        </is>
      </c>
      <c r="I2831" s="22" t="n">
        <v>2020</v>
      </c>
      <c r="J2831" s="75" t="inlineStr">
        <is>
          <t>9785957336464</t>
        </is>
      </c>
      <c r="K2831" s="75" t="inlineStr">
        <is>
          <t>Книги</t>
        </is>
      </c>
      <c r="L2831" s="22">
        <f>ROUND(100-(F2834/(M2834/100)),0)</f>
        <v/>
      </c>
      <c r="M2831" s="105" t="n">
        <v>1057</v>
      </c>
      <c r="N2831" s="105" t="n">
        <v>920</v>
      </c>
      <c r="O2831" s="20" t="inlineStr">
        <is>
          <t>https://magic-kniga.ru/items/41308</t>
        </is>
      </c>
      <c r="Q2831" s="66" t="inlineStr">
        <is>
          <t>Мало</t>
        </is>
      </c>
      <c r="R2831" s="20" t="n">
        <v>3</v>
      </c>
      <c r="S2831" s="22" t="n">
        <v>16</v>
      </c>
      <c r="V2831" s="36">
        <f>MATCH(R2834,discounts!A:A)</f>
        <v/>
      </c>
      <c r="W2831" s="36">
        <f>ADDRESS(V2834,$F$7+1,,,"discounts")</f>
        <v/>
      </c>
      <c r="X2831" s="36">
        <f>ROUND(IF(ISNA(IF($F$7=0,0,INDIRECT(W2834))),0,IF($F$7=0,0,INDIRECT(W2834))),0)</f>
        <v/>
      </c>
    </row>
    <row r="2832">
      <c r="B2832" s="86" t="n"/>
      <c r="C2832" s="22" t="n">
        <v>41321</v>
      </c>
      <c r="D2832" s="22" t="inlineStr">
        <is>
          <t>Дэвис Чики</t>
        </is>
      </c>
      <c r="E2832" s="22" t="inlineStr">
        <is>
          <t>Перехитрите свой смартфон: сознательные технические навыки для поиска счастья, баланса и отношений</t>
        </is>
      </c>
      <c r="F2832" s="105">
        <f>ROUNDUP(N2835-(N2835/100*X2835),0)</f>
        <v/>
      </c>
      <c r="H2832" s="22" t="inlineStr">
        <is>
          <t>Весь</t>
        </is>
      </c>
      <c r="I2832" s="22" t="n">
        <v>2020</v>
      </c>
      <c r="J2832" s="75" t="inlineStr">
        <is>
          <t>9785957336471</t>
        </is>
      </c>
      <c r="K2832" s="75" t="inlineStr">
        <is>
          <t>Книги</t>
        </is>
      </c>
      <c r="L2832" s="22">
        <f>ROUND(100-(F2835/(M2835/100)),0)</f>
        <v/>
      </c>
      <c r="M2832" s="105" t="n">
        <v>1057</v>
      </c>
      <c r="N2832" s="105" t="n">
        <v>920</v>
      </c>
      <c r="O2832" s="20" t="inlineStr">
        <is>
          <t>https://magic-kniga.ru/items/41321</t>
        </is>
      </c>
      <c r="Q2832" s="66" t="inlineStr">
        <is>
          <t>Мало</t>
        </is>
      </c>
      <c r="R2832" s="20" t="n">
        <v>3</v>
      </c>
      <c r="S2832" s="22" t="n">
        <v>16</v>
      </c>
      <c r="V2832" s="36">
        <f>MATCH(R2835,discounts!A:A)</f>
        <v/>
      </c>
      <c r="W2832" s="36">
        <f>ADDRESS(V2835,$F$7+1,,,"discounts")</f>
        <v/>
      </c>
      <c r="X2832" s="36">
        <f>ROUND(IF(ISNA(IF($F$7=0,0,INDIRECT(W2835))),0,IF($F$7=0,0,INDIRECT(W2835))),0)</f>
        <v/>
      </c>
    </row>
    <row r="2833">
      <c r="B2833" s="86" t="n"/>
      <c r="C2833" s="22" t="n">
        <v>41350</v>
      </c>
      <c r="D2833" s="22" t="inlineStr">
        <is>
          <t>Соломон Александра</t>
        </is>
      </c>
      <c r="E2833" s="22" t="inlineStr">
        <is>
          <t>Смелость любить: 20 уроков самопознания, которые помогут найти любовь вашей мечты</t>
        </is>
      </c>
      <c r="F2833" s="105">
        <f>ROUNDUP(N2836-(N2836/100*X2836),0)</f>
        <v/>
      </c>
      <c r="H2833" s="22" t="inlineStr">
        <is>
          <t>Весь</t>
        </is>
      </c>
      <c r="I2833" s="22" t="n">
        <v>2020</v>
      </c>
      <c r="J2833" s="75" t="inlineStr">
        <is>
          <t>9785957336457</t>
        </is>
      </c>
      <c r="K2833" s="75" t="inlineStr">
        <is>
          <t>Книги</t>
        </is>
      </c>
      <c r="L2833" s="22">
        <f>ROUND(100-(F2836/(M2836/100)),0)</f>
        <v/>
      </c>
      <c r="M2833" s="105" t="n">
        <v>977</v>
      </c>
      <c r="N2833" s="105" t="n">
        <v>850</v>
      </c>
      <c r="O2833" s="20" t="inlineStr">
        <is>
          <t>https://magic-kniga.ru/items/41350</t>
        </is>
      </c>
      <c r="Q2833" s="66" t="inlineStr">
        <is>
          <t>Мало</t>
        </is>
      </c>
      <c r="R2833" s="20" t="n">
        <v>3</v>
      </c>
      <c r="S2833" s="22" t="n">
        <v>16</v>
      </c>
      <c r="V2833" s="36">
        <f>MATCH(R2836,discounts!A:A)</f>
        <v/>
      </c>
      <c r="W2833" s="36">
        <f>ADDRESS(V2836,$F$7+1,,,"discounts")</f>
        <v/>
      </c>
      <c r="X2833" s="36">
        <f>ROUND(IF(ISNA(IF($F$7=0,0,INDIRECT(W2836))),0,IF($F$7=0,0,INDIRECT(W2836))),0)</f>
        <v/>
      </c>
    </row>
    <row r="2834">
      <c r="B2834" s="86" t="n"/>
      <c r="C2834" s="22" t="n">
        <v>41427</v>
      </c>
      <c r="D2834" s="22" t="inlineStr">
        <is>
          <t>Лион Бонни</t>
        </is>
      </c>
      <c r="E2834" s="22" t="inlineStr">
        <is>
          <t>Через туннель: открой боль прошлого, чтобы найти мужество жить</t>
        </is>
      </c>
      <c r="F2834" s="105">
        <f>ROUNDUP(N2837-(N2837/100*X2837),0)</f>
        <v/>
      </c>
      <c r="H2834" s="22" t="inlineStr">
        <is>
          <t>Весь</t>
        </is>
      </c>
      <c r="I2834" s="22" t="n">
        <v>2020</v>
      </c>
      <c r="J2834" s="75" t="inlineStr">
        <is>
          <t>9785957335795</t>
        </is>
      </c>
      <c r="K2834" s="75" t="inlineStr">
        <is>
          <t>Книги</t>
        </is>
      </c>
      <c r="L2834" s="22">
        <f>ROUND(100-(F2837/(M2837/100)),0)</f>
        <v/>
      </c>
      <c r="M2834" s="105" t="n">
        <v>1299</v>
      </c>
      <c r="N2834" s="105" t="n">
        <v>1131</v>
      </c>
      <c r="O2834" s="20" t="inlineStr">
        <is>
          <t>https://magic-kniga.ru/items/41427</t>
        </is>
      </c>
      <c r="Q2834" s="66" t="inlineStr">
        <is>
          <t>Мало</t>
        </is>
      </c>
      <c r="R2834" s="20" t="n">
        <v>3</v>
      </c>
      <c r="V2834" s="36">
        <f>MATCH(R2837,discounts!A:A)</f>
        <v/>
      </c>
      <c r="W2834" s="36">
        <f>ADDRESS(V2837,$F$7+1,,,"discounts")</f>
        <v/>
      </c>
      <c r="X2834" s="36">
        <f>ROUND(IF(ISNA(IF($F$7=0,0,INDIRECT(W2837))),0,IF($F$7=0,0,INDIRECT(W2837))),0)</f>
        <v/>
      </c>
    </row>
    <row r="2835">
      <c r="B2835" s="86" t="n"/>
      <c r="C2835" s="22" t="n">
        <v>41429</v>
      </c>
      <c r="D2835" s="22" t="inlineStr">
        <is>
          <t>Бадмаев Александр</t>
        </is>
      </c>
      <c r="E2835" s="22" t="inlineStr">
        <is>
          <t>Хватит ныть! Счастлив на работе. Книга-тренинг</t>
        </is>
      </c>
      <c r="F2835" s="105">
        <f>ROUNDUP(N2838-(N2838/100*X2838),0)</f>
        <v/>
      </c>
      <c r="H2835" s="22" t="inlineStr">
        <is>
          <t>Весь</t>
        </is>
      </c>
      <c r="I2835" s="22" t="n">
        <v>2020</v>
      </c>
      <c r="J2835" s="75" t="inlineStr">
        <is>
          <t>9785957335269</t>
        </is>
      </c>
      <c r="K2835" s="75" t="inlineStr">
        <is>
          <t>Книги</t>
        </is>
      </c>
      <c r="L2835" s="22">
        <f>ROUND(100-(F2838/(M2838/100)),0)</f>
        <v/>
      </c>
      <c r="M2835" s="105" t="n">
        <v>1299</v>
      </c>
      <c r="N2835" s="105" t="n">
        <v>1131</v>
      </c>
      <c r="O2835" s="20" t="inlineStr">
        <is>
          <t>https://magic-kniga.ru/items/41429</t>
        </is>
      </c>
      <c r="Q2835" s="66" t="inlineStr">
        <is>
          <t>Мало</t>
        </is>
      </c>
      <c r="R2835" s="20" t="n">
        <v>3</v>
      </c>
      <c r="V2835" s="36">
        <f>MATCH(R2838,discounts!A:A)</f>
        <v/>
      </c>
      <c r="W2835" s="36">
        <f>ADDRESS(V2838,$F$7+1,,,"discounts")</f>
        <v/>
      </c>
      <c r="X2835" s="36">
        <f>ROUND(IF(ISNA(IF($F$7=0,0,INDIRECT(W2838))),0,IF($F$7=0,0,INDIRECT(W2838))),0)</f>
        <v/>
      </c>
    </row>
    <row r="2836">
      <c r="B2836" s="86" t="n"/>
      <c r="C2836" s="22" t="n">
        <v>41430</v>
      </c>
      <c r="D2836" s="22" t="inlineStr">
        <is>
          <t>Ведо Виктория</t>
        </is>
      </c>
      <c r="E2836" s="22" t="inlineStr">
        <is>
          <t>Твое уникальное счастье. Простые и эффективные практики для счастливой жизни</t>
        </is>
      </c>
      <c r="F2836" s="105">
        <f>ROUNDUP(N2839-(N2839/100*X2839),0)</f>
        <v/>
      </c>
      <c r="H2836" s="22" t="inlineStr">
        <is>
          <t>Весь</t>
        </is>
      </c>
      <c r="I2836" s="22" t="n">
        <v>2020</v>
      </c>
      <c r="J2836" s="75" t="inlineStr">
        <is>
          <t>9785957335696</t>
        </is>
      </c>
      <c r="K2836" s="75" t="inlineStr">
        <is>
          <t>Книги</t>
        </is>
      </c>
      <c r="L2836" s="22">
        <f>ROUND(100-(F2839/(M2839/100)),0)</f>
        <v/>
      </c>
      <c r="M2836" s="105" t="n">
        <v>1299</v>
      </c>
      <c r="N2836" s="105" t="n">
        <v>1131</v>
      </c>
      <c r="O2836" s="20" t="inlineStr">
        <is>
          <t>https://magic-kniga.ru/items/41430</t>
        </is>
      </c>
      <c r="Q2836" s="66" t="inlineStr">
        <is>
          <t>Мало</t>
        </is>
      </c>
      <c r="R2836" s="20" t="n">
        <v>3</v>
      </c>
      <c r="V2836" s="36">
        <f>MATCH(R2839,discounts!A:A)</f>
        <v/>
      </c>
      <c r="W2836" s="36">
        <f>ADDRESS(V2839,$F$7+1,,,"discounts")</f>
        <v/>
      </c>
      <c r="X2836" s="36">
        <f>ROUND(IF(ISNA(IF($F$7=0,0,INDIRECT(W2839))),0,IF($F$7=0,0,INDIRECT(W2839))),0)</f>
        <v/>
      </c>
    </row>
    <row r="2837">
      <c r="B2837" s="86" t="n"/>
      <c r="C2837" s="22" t="n">
        <v>41523</v>
      </c>
      <c r="D2837" s="22" t="inlineStr">
        <is>
          <t>Медведева Ирина</t>
        </is>
      </c>
      <c r="E2837" s="22" t="inlineStr">
        <is>
          <t>15 типов личности и сексуальности. Стратегии обретения взаимопонимания</t>
        </is>
      </c>
      <c r="F2837" s="105">
        <f>ROUNDUP(N2840-(N2840/100*X2840),0)</f>
        <v/>
      </c>
      <c r="H2837" s="22" t="inlineStr">
        <is>
          <t>Амрита-русь</t>
        </is>
      </c>
      <c r="I2837" s="22" t="n">
        <v>2020</v>
      </c>
      <c r="J2837" s="75" t="inlineStr">
        <is>
          <t>9785413021705</t>
        </is>
      </c>
      <c r="K2837" s="75" t="inlineStr">
        <is>
          <t>Книги</t>
        </is>
      </c>
      <c r="L2837" s="22">
        <f>ROUND(100-(F2840/(M2840/100)),0)</f>
        <v/>
      </c>
      <c r="M2837" s="105" t="n">
        <v>345</v>
      </c>
      <c r="N2837" s="105" t="n">
        <v>301</v>
      </c>
      <c r="O2837" s="20" t="inlineStr">
        <is>
          <t>https://magic-kniga.ru/items/41523</t>
        </is>
      </c>
      <c r="Q2837" s="66" t="inlineStr">
        <is>
          <t>Мало</t>
        </is>
      </c>
      <c r="R2837" s="20" t="n">
        <v>5</v>
      </c>
      <c r="V2837" s="36">
        <f>MATCH(R2840,discounts!A:A)</f>
        <v/>
      </c>
      <c r="W2837" s="36">
        <f>ADDRESS(V2840,$F$7+1,,,"discounts")</f>
        <v/>
      </c>
      <c r="X2837" s="36">
        <f>ROUND(IF(ISNA(IF($F$7=0,0,INDIRECT(W2840))),0,IF($F$7=0,0,INDIRECT(W2840))),0)</f>
        <v/>
      </c>
    </row>
    <row r="2838">
      <c r="B2838" s="86" t="n"/>
      <c r="C2838" s="22" t="n">
        <v>41558</v>
      </c>
      <c r="D2838" s="22" t="inlineStr">
        <is>
          <t>Кевхишвили В.</t>
        </is>
      </c>
      <c r="E2838" s="22" t="inlineStr">
        <is>
          <t>Тишина истины</t>
        </is>
      </c>
      <c r="F2838" s="105">
        <f>ROUNDUP(N2841-(N2841/100*X2841),0)</f>
        <v/>
      </c>
      <c r="H2838" s="22" t="inlineStr">
        <is>
          <t>ИПЛ</t>
        </is>
      </c>
      <c r="I2838" s="22" t="n">
        <v>2020</v>
      </c>
      <c r="J2838" s="75" t="inlineStr">
        <is>
          <t>2100000415588</t>
        </is>
      </c>
      <c r="K2838" s="75" t="inlineStr">
        <is>
          <t>Книги</t>
        </is>
      </c>
      <c r="L2838" s="22">
        <f>ROUND(100-(F2841/(M2841/100)),0)</f>
        <v/>
      </c>
      <c r="M2838" s="105" t="n">
        <v>998</v>
      </c>
      <c r="N2838" s="105" t="n">
        <v>869</v>
      </c>
      <c r="O2838" s="20" t="inlineStr">
        <is>
          <t>https://magic-kniga.ru/items/41558</t>
        </is>
      </c>
      <c r="Q2838" s="66" t="inlineStr">
        <is>
          <t>Мало</t>
        </is>
      </c>
      <c r="R2838" s="20" t="n">
        <v>3</v>
      </c>
      <c r="V2838" s="36">
        <f>MATCH(R2841,discounts!A:A)</f>
        <v/>
      </c>
      <c r="W2838" s="36">
        <f>ADDRESS(V2841,$F$7+1,,,"discounts")</f>
        <v/>
      </c>
      <c r="X2838" s="36">
        <f>ROUND(IF(ISNA(IF($F$7=0,0,INDIRECT(W2841))),0,IF($F$7=0,0,INDIRECT(W2841))),0)</f>
        <v/>
      </c>
    </row>
    <row r="2839">
      <c r="B2839" s="86" t="n"/>
      <c r="C2839" s="22" t="n">
        <v>41858</v>
      </c>
      <c r="D2839" s="22" t="inlineStr">
        <is>
          <t>Флеминг Кэрол</t>
        </is>
      </c>
      <c r="E2839" s="22" t="inlineStr">
        <is>
          <t>Говорите ясно и убедительно</t>
        </is>
      </c>
      <c r="F2839" s="105">
        <f>ROUNDUP(N2842-(N2842/100*X2842),0)</f>
        <v/>
      </c>
      <c r="H2839" s="22" t="inlineStr">
        <is>
          <t>Питер</t>
        </is>
      </c>
      <c r="I2839" s="22" t="n">
        <v>2020</v>
      </c>
      <c r="J2839" s="75" t="inlineStr">
        <is>
          <t>9785446116058</t>
        </is>
      </c>
      <c r="K2839" s="75" t="inlineStr">
        <is>
          <t>Книги</t>
        </is>
      </c>
      <c r="L2839" s="22">
        <f>ROUND(100-(F2842/(M2842/100)),0)</f>
        <v/>
      </c>
      <c r="M2839" s="105" t="n">
        <v>1333</v>
      </c>
      <c r="N2839" s="105" t="n">
        <v>1160</v>
      </c>
      <c r="O2839" s="20" t="inlineStr">
        <is>
          <t>https://magic-kniga.ru/items/41858</t>
        </is>
      </c>
      <c r="Q2839" s="66" t="inlineStr">
        <is>
          <t>Мало</t>
        </is>
      </c>
      <c r="R2839" s="20" t="n">
        <v>5</v>
      </c>
      <c r="V2839" s="36">
        <f>MATCH(R2842,discounts!A:A)</f>
        <v/>
      </c>
      <c r="W2839" s="36">
        <f>ADDRESS(V2842,$F$7+1,,,"discounts")</f>
        <v/>
      </c>
      <c r="X2839" s="36">
        <f>ROUND(IF(ISNA(IF($F$7=0,0,INDIRECT(W2842))),0,IF($F$7=0,0,INDIRECT(W2842))),0)</f>
        <v/>
      </c>
    </row>
    <row r="2840">
      <c r="B2840" s="86" t="n"/>
      <c r="C2840" s="22" t="n">
        <v>41944</v>
      </c>
      <c r="D2840" s="22" t="inlineStr">
        <is>
          <t>Синельников Валерий</t>
        </is>
      </c>
      <c r="E2840" s="22" t="inlineStr">
        <is>
          <t>Возлюби болезнь свою (подарочная)</t>
        </is>
      </c>
      <c r="F2840" s="105">
        <f>ROUNDUP(N2843-(N2843/100*X2843),0)</f>
        <v/>
      </c>
      <c r="H2840" s="22" t="inlineStr">
        <is>
          <t>Центрполиграф</t>
        </is>
      </c>
      <c r="I2840" s="22" t="n">
        <v>2020</v>
      </c>
      <c r="J2840" s="75" t="inlineStr">
        <is>
          <t>9785227088772</t>
        </is>
      </c>
      <c r="K2840" s="75" t="inlineStr">
        <is>
          <t>Книги</t>
        </is>
      </c>
      <c r="L2840" s="22">
        <f>ROUND(100-(F2843/(M2843/100)),0)</f>
        <v/>
      </c>
      <c r="M2840" s="105" t="n">
        <v>735</v>
      </c>
      <c r="N2840" s="105" t="n">
        <v>640</v>
      </c>
      <c r="O2840" s="20" t="inlineStr">
        <is>
          <t>https://magic-kniga.ru/items/41944</t>
        </is>
      </c>
      <c r="Q2840" s="66" t="inlineStr">
        <is>
          <t>Мало</t>
        </is>
      </c>
      <c r="R2840" s="20" t="n">
        <v>5</v>
      </c>
      <c r="V2840" s="36">
        <f>MATCH(R2843,discounts!A:A)</f>
        <v/>
      </c>
      <c r="W2840" s="36">
        <f>ADDRESS(V2843,$F$7+1,,,"discounts")</f>
        <v/>
      </c>
      <c r="X2840" s="36">
        <f>ROUND(IF(ISNA(IF($F$7=0,0,INDIRECT(W2843))),0,IF($F$7=0,0,INDIRECT(W2843))),0)</f>
        <v/>
      </c>
    </row>
    <row r="2841">
      <c r="B2841" s="86" t="n"/>
      <c r="C2841" s="22" t="n">
        <v>42228</v>
      </c>
      <c r="D2841" s="22" t="inlineStr">
        <is>
          <t>Джелберт Уилл</t>
        </is>
      </c>
      <c r="E2841" s="22" t="inlineStr">
        <is>
          <t>Мускулатура счастья и как ее тренировать</t>
        </is>
      </c>
      <c r="F2841" s="105">
        <f>ROUNDUP(N2844-(N2844/100*X2844),0)</f>
        <v/>
      </c>
      <c r="H2841" s="22" t="inlineStr">
        <is>
          <t>Весь</t>
        </is>
      </c>
      <c r="I2841" s="22" t="n">
        <v>2020</v>
      </c>
      <c r="J2841" s="75" t="inlineStr">
        <is>
          <t>9785957335566</t>
        </is>
      </c>
      <c r="K2841" s="75" t="inlineStr">
        <is>
          <t>Книги</t>
        </is>
      </c>
      <c r="L2841" s="22">
        <f>ROUND(100-(F2844/(M2844/100)),0)</f>
        <v/>
      </c>
      <c r="M2841" s="105" t="n">
        <v>113</v>
      </c>
      <c r="N2841" s="105" t="n">
        <v>99</v>
      </c>
      <c r="O2841" s="20" t="inlineStr">
        <is>
          <t>https://magic-kniga.ru/items/42228</t>
        </is>
      </c>
      <c r="Q2841" s="66" t="inlineStr">
        <is>
          <t>Мало</t>
        </is>
      </c>
      <c r="R2841" s="20" t="n">
        <v>3</v>
      </c>
      <c r="S2841" s="22" t="n">
        <v>16</v>
      </c>
      <c r="V2841" s="36">
        <f>MATCH(R2844,discounts!A:A)</f>
        <v/>
      </c>
      <c r="W2841" s="36">
        <f>ADDRESS(V2844,$F$7+1,,,"discounts")</f>
        <v/>
      </c>
      <c r="X2841" s="36">
        <f>ROUND(IF(ISNA(IF($F$7=0,0,INDIRECT(W2844))),0,IF($F$7=0,0,INDIRECT(W2844))),0)</f>
        <v/>
      </c>
    </row>
    <row r="2842">
      <c r="B2842" s="86" t="n"/>
      <c r="C2842" s="22" t="n">
        <v>42724</v>
      </c>
      <c r="D2842" s="22" t="inlineStr">
        <is>
          <t>Бэнкс Соня</t>
        </is>
      </c>
      <c r="E2842" s="22" t="inlineStr">
        <is>
          <t>Пойми меня, если сможешь. Почему нас не слышат близкие и как это прекратить</t>
        </is>
      </c>
      <c r="F2842" s="105">
        <f>ROUNDUP(N2845-(N2845/100*X2845),0)</f>
        <v/>
      </c>
      <c r="H2842" s="22" t="inlineStr">
        <is>
          <t>Питер</t>
        </is>
      </c>
      <c r="I2842" s="22" t="n">
        <v>2020</v>
      </c>
      <c r="J2842" s="75" t="inlineStr">
        <is>
          <t>9785446115426</t>
        </is>
      </c>
      <c r="K2842" s="75" t="inlineStr">
        <is>
          <t>Книги</t>
        </is>
      </c>
      <c r="L2842" s="22">
        <f>ROUND(100-(F2845/(M2845/100)),0)</f>
        <v/>
      </c>
      <c r="M2842" s="105" t="n">
        <v>1420</v>
      </c>
      <c r="N2842" s="105" t="n">
        <v>1236</v>
      </c>
      <c r="O2842" s="20" t="inlineStr">
        <is>
          <t>https://magic-kniga.ru/items/42724</t>
        </is>
      </c>
      <c r="Q2842" s="66" t="inlineStr">
        <is>
          <t>Мало</t>
        </is>
      </c>
      <c r="R2842" s="20" t="n">
        <v>5</v>
      </c>
      <c r="V2842" s="36">
        <f>MATCH(R2845,discounts!A:A)</f>
        <v/>
      </c>
      <c r="W2842" s="36">
        <f>ADDRESS(V2845,$F$7+1,,,"discounts")</f>
        <v/>
      </c>
      <c r="X2842" s="36">
        <f>ROUND(IF(ISNA(IF($F$7=0,0,INDIRECT(W2845))),0,IF($F$7=0,0,INDIRECT(W2845))),0)</f>
        <v/>
      </c>
    </row>
    <row r="2843">
      <c r="B2843" s="86" t="n"/>
      <c r="C2843" s="22" t="n">
        <v>42858</v>
      </c>
      <c r="D2843" s="22" t="inlineStr">
        <is>
          <t>Теодор Абт</t>
        </is>
      </c>
      <c r="E2843" s="22" t="inlineStr">
        <is>
          <t>Тёмные тучи над Европой</t>
        </is>
      </c>
      <c r="F2843" s="105">
        <f>ROUNDUP(N2846-(N2846/100*X2846),0)</f>
        <v/>
      </c>
      <c r="H2843" s="22" t="inlineStr">
        <is>
          <t>Касталия</t>
        </is>
      </c>
      <c r="I2843" s="22" t="n">
        <v>2018</v>
      </c>
      <c r="J2843" s="75" t="inlineStr">
        <is>
          <t>9785519658348</t>
        </is>
      </c>
      <c r="K2843" s="75" t="inlineStr">
        <is>
          <t>Книги</t>
        </is>
      </c>
      <c r="L2843" s="22">
        <f>ROUND(100-(F2846/(M2846/100)),0)</f>
        <v/>
      </c>
      <c r="M2843" s="105" t="n">
        <v>571</v>
      </c>
      <c r="N2843" s="105" t="n">
        <v>497</v>
      </c>
      <c r="O2843" s="20" t="inlineStr">
        <is>
          <t>https://magic-kniga.ru/items/42858</t>
        </is>
      </c>
      <c r="Q2843" s="66" t="inlineStr">
        <is>
          <t>Мало</t>
        </is>
      </c>
      <c r="R2843" s="20" t="n">
        <v>10</v>
      </c>
      <c r="V2843" s="36">
        <f>MATCH(R2846,discounts!A:A)</f>
        <v/>
      </c>
      <c r="W2843" s="36">
        <f>ADDRESS(V2846,$F$7+1,,,"discounts")</f>
        <v/>
      </c>
      <c r="X2843" s="36">
        <f>ROUND(IF(ISNA(IF($F$7=0,0,INDIRECT(W2846))),0,IF($F$7=0,0,INDIRECT(W2846))),0)</f>
        <v/>
      </c>
    </row>
    <row r="2844">
      <c r="B2844" s="86" t="n"/>
      <c r="C2844" s="22" t="n">
        <v>42861</v>
      </c>
      <c r="D2844" s="22" t="inlineStr">
        <is>
          <t>Энтони Стивенс</t>
        </is>
      </c>
      <c r="E2844" s="22" t="inlineStr">
        <is>
          <t>Возвращение к архетипу</t>
        </is>
      </c>
      <c r="F2844" s="105">
        <f>ROUNDUP(N2847-(N2847/100*X2847),0)</f>
        <v/>
      </c>
      <c r="H2844" s="22" t="inlineStr">
        <is>
          <t>Касталия</t>
        </is>
      </c>
      <c r="I2844" s="22" t="n">
        <v>2019</v>
      </c>
      <c r="J2844" s="75" t="inlineStr">
        <is>
          <t>9785519668620</t>
        </is>
      </c>
      <c r="K2844" s="75" t="inlineStr">
        <is>
          <t>Книги</t>
        </is>
      </c>
      <c r="L2844" s="22">
        <f>ROUND(100-(F2847/(M2847/100)),0)</f>
        <v/>
      </c>
      <c r="M2844" s="105" t="n">
        <v>571</v>
      </c>
      <c r="N2844" s="105" t="n">
        <v>497</v>
      </c>
      <c r="O2844" s="20" t="inlineStr">
        <is>
          <t>https://magic-kniga.ru/items/42861</t>
        </is>
      </c>
      <c r="Q2844" s="66" t="inlineStr">
        <is>
          <t>Мало</t>
        </is>
      </c>
      <c r="R2844" s="20" t="n">
        <v>10</v>
      </c>
      <c r="V2844" s="36">
        <f>MATCH(R2847,discounts!A:A)</f>
        <v/>
      </c>
      <c r="W2844" s="36">
        <f>ADDRESS(V2847,$F$7+1,,,"discounts")</f>
        <v/>
      </c>
      <c r="X2844" s="36">
        <f>ROUND(IF(ISNA(IF($F$7=0,0,INDIRECT(W2847))),0,IF($F$7=0,0,INDIRECT(W2847))),0)</f>
        <v/>
      </c>
    </row>
    <row r="2845">
      <c r="B2845" s="86" t="n"/>
      <c r="C2845" s="22" t="n">
        <v>43849</v>
      </c>
      <c r="D2845" s="22" t="inlineStr">
        <is>
          <t>Беляева Ю.Н.</t>
        </is>
      </c>
      <c r="E2845" s="22" t="inlineStr">
        <is>
          <t>Антистресс. Универсальный справочник</t>
        </is>
      </c>
      <c r="F2845" s="105">
        <f>ROUNDUP(N2848-(N2848/100*X2848),0)</f>
        <v/>
      </c>
      <c r="H2845" s="22" t="inlineStr">
        <is>
          <t>Т8 RUGRAM</t>
        </is>
      </c>
      <c r="I2845" s="22" t="n">
        <v>2017</v>
      </c>
      <c r="J2845" s="75" t="inlineStr">
        <is>
          <t>9785521056088</t>
        </is>
      </c>
      <c r="K2845" s="75" t="inlineStr">
        <is>
          <t>Книги</t>
        </is>
      </c>
      <c r="L2845" s="22">
        <f>ROUND(100-(F2848/(M2848/100)),0)</f>
        <v/>
      </c>
      <c r="M2845" s="105" t="n">
        <v>1855</v>
      </c>
      <c r="N2845" s="105" t="n">
        <v>1614</v>
      </c>
      <c r="O2845" s="20" t="inlineStr">
        <is>
          <t>https://magic-kniga.ru/items/43849</t>
        </is>
      </c>
      <c r="Q2845" s="66" t="inlineStr">
        <is>
          <t>Мало</t>
        </is>
      </c>
      <c r="R2845" s="20" t="n">
        <v>5</v>
      </c>
      <c r="S2845" s="22" t="n">
        <v>16</v>
      </c>
      <c r="V2845" s="36">
        <f>MATCH(R2848,discounts!A:A)</f>
        <v/>
      </c>
      <c r="W2845" s="36">
        <f>ADDRESS(V2848,$F$7+1,,,"discounts")</f>
        <v/>
      </c>
      <c r="X2845" s="36">
        <f>ROUND(IF(ISNA(IF($F$7=0,0,INDIRECT(W2848))),0,IF($F$7=0,0,INDIRECT(W2848))),0)</f>
        <v/>
      </c>
    </row>
    <row r="2846">
      <c r="B2846" s="86" t="n"/>
      <c r="C2846" s="22" t="n">
        <v>43888</v>
      </c>
      <c r="D2846" s="22" t="inlineStr">
        <is>
          <t>Королева З.</t>
        </is>
      </c>
      <c r="E2846" s="22" t="inlineStr">
        <is>
          <t>Твоя колдовская сила</t>
        </is>
      </c>
      <c r="F2846" s="105">
        <f>ROUNDUP(N2849-(N2849/100*X2849),0)</f>
        <v/>
      </c>
      <c r="H2846" s="22" t="inlineStr">
        <is>
          <t>Т8 RUGRAM</t>
        </is>
      </c>
      <c r="I2846" s="22" t="n">
        <v>2017</v>
      </c>
      <c r="J2846" s="75" t="inlineStr">
        <is>
          <t>9785521058792</t>
        </is>
      </c>
      <c r="K2846" s="75" t="inlineStr">
        <is>
          <t>Книги</t>
        </is>
      </c>
      <c r="L2846" s="22">
        <f>ROUND(100-(F2849/(M2849/100)),0)</f>
        <v/>
      </c>
      <c r="M2846" s="105" t="n">
        <v>1855</v>
      </c>
      <c r="N2846" s="105" t="n">
        <v>1614</v>
      </c>
      <c r="O2846" s="20" t="inlineStr">
        <is>
          <t>https://magic-kniga.ru/items/43888</t>
        </is>
      </c>
      <c r="Q2846" s="66" t="inlineStr">
        <is>
          <t>Мало</t>
        </is>
      </c>
      <c r="R2846" s="20" t="n">
        <v>5</v>
      </c>
      <c r="S2846" s="22" t="n">
        <v>16</v>
      </c>
      <c r="V2846" s="36">
        <f>MATCH(R2849,discounts!A:A)</f>
        <v/>
      </c>
      <c r="W2846" s="36">
        <f>ADDRESS(V2849,$F$7+1,,,"discounts")</f>
        <v/>
      </c>
      <c r="X2846" s="36">
        <f>ROUND(IF(ISNA(IF($F$7=0,0,INDIRECT(W2849))),0,IF($F$7=0,0,INDIRECT(W2849))),0)</f>
        <v/>
      </c>
    </row>
    <row r="2847" ht="15" customHeight="1">
      <c r="B2847" s="88" t="inlineStr">
        <is>
          <t>Традиционная медицина</t>
        </is>
      </c>
    </row>
    <row r="2848">
      <c r="B2848" s="86" t="n"/>
      <c r="C2848" s="22" t="n">
        <v>40508</v>
      </c>
      <c r="D2848" s="22" t="inlineStr">
        <is>
          <t>Бернацкий А.С.</t>
        </is>
      </c>
      <c r="E2848" s="22" t="inlineStr">
        <is>
          <t>Человеческий организм. Тайны и загадки</t>
        </is>
      </c>
      <c r="F2848" s="105">
        <f>ROUNDUP(N2851-(N2851/100*X2851),0)</f>
        <v/>
      </c>
      <c r="H2848" s="22" t="inlineStr">
        <is>
          <t>Вече</t>
        </is>
      </c>
      <c r="I2848" s="22" t="n">
        <v>2020</v>
      </c>
      <c r="J2848" s="75" t="inlineStr">
        <is>
          <t>9785448415494</t>
        </is>
      </c>
      <c r="K2848" s="75" t="inlineStr">
        <is>
          <t>Книги</t>
        </is>
      </c>
      <c r="L2848" s="22">
        <f>ROUND(100-(F2851/(M2851/100)),0)</f>
        <v/>
      </c>
      <c r="M2848" s="105" t="n">
        <v>612</v>
      </c>
      <c r="N2848" s="105" t="n">
        <v>533</v>
      </c>
      <c r="O2848" s="20" t="inlineStr">
        <is>
          <t>https://magic-kniga.ru/items/40508</t>
        </is>
      </c>
      <c r="Q2848" s="66" t="inlineStr">
        <is>
          <t>Мало</t>
        </is>
      </c>
      <c r="R2848" s="20" t="n">
        <v>5</v>
      </c>
      <c r="V2848" s="36">
        <f>MATCH(R2851,discounts!A:A)</f>
        <v/>
      </c>
      <c r="W2848" s="36">
        <f>ADDRESS(V2851,$F$7+1,,,"discounts")</f>
        <v/>
      </c>
      <c r="X2848" s="36">
        <f>ROUND(IF(ISNA(IF($F$7=0,0,INDIRECT(W2851))),0,IF($F$7=0,0,INDIRECT(W2851))),0)</f>
        <v/>
      </c>
    </row>
    <row r="2849" ht="15" customHeight="1">
      <c r="B2849" s="88" t="inlineStr">
        <is>
          <t>Нетрадиционная медицина</t>
        </is>
      </c>
    </row>
    <row r="2850">
      <c r="B2850" s="86" t="n"/>
      <c r="C2850" s="22" t="n">
        <v>40433</v>
      </c>
      <c r="D2850" s="22" t="inlineStr">
        <is>
          <t>Константинов Юрий</t>
        </is>
      </c>
      <c r="E2850" s="22" t="inlineStr">
        <is>
          <t>Лечение простуды народными методами</t>
        </is>
      </c>
      <c r="F2850" s="105">
        <f>ROUNDUP(N2853-(N2853/100*X2853),0)</f>
        <v/>
      </c>
      <c r="H2850" s="22" t="inlineStr">
        <is>
          <t>Центрполиграф</t>
        </is>
      </c>
      <c r="I2850" s="22" t="n">
        <v>2019</v>
      </c>
      <c r="J2850" s="75" t="inlineStr">
        <is>
          <t>9785227088666</t>
        </is>
      </c>
      <c r="K2850" s="75" t="inlineStr">
        <is>
          <t>Книги</t>
        </is>
      </c>
      <c r="L2850" s="22">
        <f>ROUND(100-(F2853/(M2853/100)),0)</f>
        <v/>
      </c>
      <c r="M2850" s="105" t="n">
        <v>599</v>
      </c>
      <c r="N2850" s="105" t="n">
        <v>522</v>
      </c>
      <c r="O2850" s="20" t="inlineStr">
        <is>
          <t>https://magic-kniga.ru/items/40433</t>
        </is>
      </c>
      <c r="Q2850" s="66" t="inlineStr">
        <is>
          <t>Мало</t>
        </is>
      </c>
      <c r="R2850" s="20" t="n">
        <v>5</v>
      </c>
      <c r="V2850" s="36">
        <f>MATCH(R2853,discounts!A:A)</f>
        <v/>
      </c>
      <c r="W2850" s="36">
        <f>ADDRESS(V2853,$F$7+1,,,"discounts")</f>
        <v/>
      </c>
      <c r="X2850" s="36">
        <f>ROUND(IF(ISNA(IF($F$7=0,0,INDIRECT(W2853))),0,IF($F$7=0,0,INDIRECT(W2853))),0)</f>
        <v/>
      </c>
    </row>
    <row r="2851">
      <c r="B2851" s="86" t="n"/>
      <c r="C2851" s="22" t="n">
        <v>40435</v>
      </c>
      <c r="D2851" s="22" t="inlineStr">
        <is>
          <t>Константинов Юрий</t>
        </is>
      </c>
      <c r="E2851" s="22" t="inlineStr">
        <is>
          <t>Лечение цитрусовыми.  От авитаминоза, простуды, гипертонии, ожирения, атеросклероза, сердечно-сосудистых заболеваний. Константинов Ю</t>
        </is>
      </c>
      <c r="F2851" s="105">
        <f>ROUNDUP(N2854-(N2854/100*X2854),0)</f>
        <v/>
      </c>
      <c r="H2851" s="22" t="inlineStr">
        <is>
          <t>Центрполиграф</t>
        </is>
      </c>
      <c r="I2851" s="22" t="n">
        <v>2019</v>
      </c>
      <c r="J2851" s="75" t="inlineStr">
        <is>
          <t>9785227082985</t>
        </is>
      </c>
      <c r="K2851" s="75" t="inlineStr">
        <is>
          <t>Книги</t>
        </is>
      </c>
      <c r="L2851" s="22">
        <f>ROUND(100-(F2854/(M2854/100)),0)</f>
        <v/>
      </c>
      <c r="M2851" s="105" t="n">
        <v>599</v>
      </c>
      <c r="N2851" s="105" t="n">
        <v>522</v>
      </c>
      <c r="O2851" s="20" t="inlineStr">
        <is>
          <t>https://magic-kniga.ru/items/40435</t>
        </is>
      </c>
      <c r="Q2851" s="66" t="inlineStr">
        <is>
          <t>Мало</t>
        </is>
      </c>
      <c r="R2851" s="20" t="n">
        <v>5</v>
      </c>
      <c r="V2851" s="36">
        <f>MATCH(R2854,discounts!A:A)</f>
        <v/>
      </c>
      <c r="W2851" s="36">
        <f>ADDRESS(V2854,$F$7+1,,,"discounts")</f>
        <v/>
      </c>
      <c r="X2851" s="36">
        <f>ROUND(IF(ISNA(IF($F$7=0,0,INDIRECT(W2854))),0,IF($F$7=0,0,INDIRECT(W2854))),0)</f>
        <v/>
      </c>
    </row>
    <row r="2852">
      <c r="B2852" s="86" t="n"/>
      <c r="C2852" s="22" t="n">
        <v>40555</v>
      </c>
      <c r="D2852" s="22" t="inlineStr">
        <is>
          <t>Раманантата Йог</t>
        </is>
      </c>
      <c r="E2852" s="22" t="inlineStr">
        <is>
          <t>Наука дышать</t>
        </is>
      </c>
      <c r="F2852" s="105">
        <f>ROUNDUP(N2855-(N2855/100*X2855),0)</f>
        <v/>
      </c>
      <c r="H2852" s="22" t="inlineStr">
        <is>
          <t>Magic-Kniga</t>
        </is>
      </c>
      <c r="I2852" s="22" t="n">
        <v>2020</v>
      </c>
      <c r="J2852" s="75" t="inlineStr">
        <is>
          <t>9785604282212</t>
        </is>
      </c>
      <c r="K2852" s="75" t="inlineStr">
        <is>
          <t>Книги</t>
        </is>
      </c>
      <c r="L2852" s="22">
        <f>ROUND(100-(F2855/(M2855/100)),0)</f>
        <v/>
      </c>
      <c r="M2852" s="105" t="n">
        <v>1096</v>
      </c>
      <c r="N2852" s="105" t="n">
        <v>954</v>
      </c>
      <c r="O2852" s="20" t="inlineStr">
        <is>
          <t>https://magic-kniga.ru/items/40555</t>
        </is>
      </c>
      <c r="P2852" s="22" t="n">
        <v>203</v>
      </c>
      <c r="Q2852" s="66" t="inlineStr">
        <is>
          <t>Больше 10</t>
        </is>
      </c>
      <c r="R2852" s="20" t="n">
        <v>1</v>
      </c>
      <c r="V2852" s="36">
        <f>MATCH(R2855,discounts!A:A)</f>
        <v/>
      </c>
      <c r="W2852" s="36">
        <f>ADDRESS(V2855,$F$7+1,,,"discounts")</f>
        <v/>
      </c>
      <c r="X2852" s="36">
        <f>ROUND(IF(ISNA(IF($F$7=0,0,INDIRECT(W2855))),0,IF($F$7=0,0,INDIRECT(W2855))),0)</f>
        <v/>
      </c>
    </row>
    <row r="2853">
      <c r="B2853" s="86" t="n"/>
      <c r="C2853" s="22" t="n">
        <v>40709</v>
      </c>
      <c r="D2853" s="22" t="inlineStr">
        <is>
          <t>Ольга Боярская</t>
        </is>
      </c>
      <c r="E2853" s="22" t="inlineStr">
        <is>
          <t>Таволга: проверенное средство от простуды и гриппа</t>
        </is>
      </c>
      <c r="F2853" s="105">
        <f>ROUNDUP(N2856-(N2856/100*X2856),0)</f>
        <v/>
      </c>
      <c r="H2853" s="22" t="inlineStr">
        <is>
          <t>Весь</t>
        </is>
      </c>
      <c r="I2853" s="22" t="n">
        <v>2020</v>
      </c>
      <c r="J2853" s="75" t="inlineStr">
        <is>
          <t>9785957337096</t>
        </is>
      </c>
      <c r="K2853" s="75" t="inlineStr">
        <is>
          <t>Книги</t>
        </is>
      </c>
      <c r="L2853" s="22">
        <f>ROUND(100-(F2856/(M2856/100)),0)</f>
        <v/>
      </c>
      <c r="M2853" s="105" t="n">
        <v>780</v>
      </c>
      <c r="N2853" s="105" t="n">
        <v>679</v>
      </c>
      <c r="O2853" s="20" t="inlineStr">
        <is>
          <t>https://magic-kniga.ru/items/40709</t>
        </is>
      </c>
      <c r="Q2853" s="66" t="inlineStr">
        <is>
          <t>Мало</t>
        </is>
      </c>
      <c r="R2853" s="20" t="n">
        <v>3</v>
      </c>
      <c r="S2853" s="22" t="n">
        <v>16</v>
      </c>
      <c r="V2853" s="36">
        <f>MATCH(R2856,discounts!A:A)</f>
        <v/>
      </c>
      <c r="W2853" s="36">
        <f>ADDRESS(V2856,$F$7+1,,,"discounts")</f>
        <v/>
      </c>
      <c r="X2853" s="36">
        <f>ROUND(IF(ISNA(IF($F$7=0,0,INDIRECT(W2856))),0,IF($F$7=0,0,INDIRECT(W2856))),0)</f>
        <v/>
      </c>
    </row>
    <row r="2854">
      <c r="B2854" s="86" t="n"/>
      <c r="C2854" s="22" t="n">
        <v>40814</v>
      </c>
      <c r="D2854" s="22" t="inlineStr">
        <is>
          <t>Полевая М.</t>
        </is>
      </c>
      <c r="E2854" s="22" t="inlineStr">
        <is>
          <t>Элеутерококк против импотенции и хронической усталости</t>
        </is>
      </c>
      <c r="F2854" s="105">
        <f>ROUNDUP(N2857-(N2857/100*X2857),0)</f>
        <v/>
      </c>
      <c r="H2854" s="22" t="inlineStr">
        <is>
          <t>Весь</t>
        </is>
      </c>
      <c r="I2854" s="22" t="n">
        <v>2020</v>
      </c>
      <c r="J2854" s="75" t="inlineStr">
        <is>
          <t>9785957337133</t>
        </is>
      </c>
      <c r="K2854" s="75" t="inlineStr">
        <is>
          <t>Книги</t>
        </is>
      </c>
      <c r="L2854" s="22">
        <f>ROUND(100-(F2857/(M2857/100)),0)</f>
        <v/>
      </c>
      <c r="M2854" s="105" t="n">
        <v>1721</v>
      </c>
      <c r="N2854" s="105" t="n">
        <v>1498</v>
      </c>
      <c r="O2854" s="20" t="inlineStr">
        <is>
          <t>https://magic-kniga.ru/items/40814</t>
        </is>
      </c>
      <c r="Q2854" s="66" t="inlineStr">
        <is>
          <t>Мало</t>
        </is>
      </c>
      <c r="R2854" s="20" t="n">
        <v>5</v>
      </c>
      <c r="S2854" s="22" t="n">
        <v>16</v>
      </c>
      <c r="V2854" s="36">
        <f>MATCH(R2857,discounts!A:A)</f>
        <v/>
      </c>
      <c r="W2854" s="36">
        <f>ADDRESS(V2857,$F$7+1,,,"discounts")</f>
        <v/>
      </c>
      <c r="X2854" s="36">
        <f>ROUND(IF(ISNA(IF($F$7=0,0,INDIRECT(W2857))),0,IF($F$7=0,0,INDIRECT(W2857))),0)</f>
        <v/>
      </c>
    </row>
    <row r="2855">
      <c r="B2855" s="86" t="n"/>
      <c r="C2855" s="22" t="n">
        <v>41303</v>
      </c>
      <c r="D2855" s="22" t="inlineStr">
        <is>
          <t>Неумывакин И.П.</t>
        </is>
      </c>
      <c r="E2855" s="22" t="inlineStr">
        <is>
          <t>Зверобой. Мифы и реальность</t>
        </is>
      </c>
      <c r="F2855" s="105">
        <f>ROUNDUP(N2858-(N2858/100*X2858),0)</f>
        <v/>
      </c>
      <c r="H2855" s="22" t="inlineStr">
        <is>
          <t>Диля</t>
        </is>
      </c>
      <c r="I2855" s="22" t="n">
        <v>2017</v>
      </c>
      <c r="J2855" s="75" t="inlineStr">
        <is>
          <t>9785885033954</t>
        </is>
      </c>
      <c r="K2855" s="75" t="inlineStr">
        <is>
          <t>Книги</t>
        </is>
      </c>
      <c r="L2855" s="22">
        <f>ROUND(100-(F2858/(M2858/100)),0)</f>
        <v/>
      </c>
      <c r="M2855" s="105" t="n">
        <v>1057</v>
      </c>
      <c r="N2855" s="105" t="n">
        <v>920</v>
      </c>
      <c r="O2855" s="20" t="inlineStr">
        <is>
          <t>https://magic-kniga.ru/items/41303</t>
        </is>
      </c>
      <c r="Q2855" s="66" t="inlineStr">
        <is>
          <t>Мало</t>
        </is>
      </c>
      <c r="R2855" s="20" t="n">
        <v>5</v>
      </c>
      <c r="V2855" s="36">
        <f>MATCH(R2858,discounts!A:A)</f>
        <v/>
      </c>
      <c r="W2855" s="36">
        <f>ADDRESS(V2858,$F$7+1,,,"discounts")</f>
        <v/>
      </c>
      <c r="X2855" s="36">
        <f>ROUND(IF(ISNA(IF($F$7=0,0,INDIRECT(W2858))),0,IF($F$7=0,0,INDIRECT(W2858))),0)</f>
        <v/>
      </c>
    </row>
    <row r="2856">
      <c r="B2856" s="86" t="n"/>
      <c r="C2856" s="22" t="n">
        <v>41343</v>
      </c>
      <c r="D2856" s="22" t="inlineStr">
        <is>
          <t>Полевая М.</t>
        </is>
      </c>
      <c r="E2856" s="22" t="inlineStr">
        <is>
          <t>Соль, сода - естественное лечение</t>
        </is>
      </c>
      <c r="F2856" s="105">
        <f>ROUNDUP(N2859-(N2859/100*X2859),0)</f>
        <v/>
      </c>
      <c r="H2856" s="22" t="inlineStr">
        <is>
          <t>Весь</t>
        </is>
      </c>
      <c r="I2856" s="22" t="n">
        <v>2020</v>
      </c>
      <c r="J2856" s="75" t="inlineStr">
        <is>
          <t>9785957334439</t>
        </is>
      </c>
      <c r="K2856" s="75" t="inlineStr">
        <is>
          <t>Книги</t>
        </is>
      </c>
      <c r="L2856" s="22">
        <f>ROUND(100-(F2859/(M2859/100)),0)</f>
        <v/>
      </c>
      <c r="M2856" s="105" t="n">
        <v>977</v>
      </c>
      <c r="N2856" s="105" t="n">
        <v>850</v>
      </c>
      <c r="O2856" s="20" t="inlineStr">
        <is>
          <t>https://magic-kniga.ru/items/41343</t>
        </is>
      </c>
      <c r="Q2856" s="66" t="inlineStr">
        <is>
          <t>Мало</t>
        </is>
      </c>
      <c r="R2856" s="20" t="n">
        <v>3</v>
      </c>
      <c r="S2856" s="22" t="n">
        <v>16</v>
      </c>
      <c r="V2856" s="36">
        <f>MATCH(R2859,discounts!A:A)</f>
        <v/>
      </c>
      <c r="W2856" s="36">
        <f>ADDRESS(V2859,$F$7+1,,,"discounts")</f>
        <v/>
      </c>
      <c r="X2856" s="36">
        <f>ROUND(IF(ISNA(IF($F$7=0,0,INDIRECT(W2859))),0,IF($F$7=0,0,INDIRECT(W2859))),0)</f>
        <v/>
      </c>
    </row>
    <row r="2857">
      <c r="B2857" s="86" t="n"/>
      <c r="C2857" s="22" t="n">
        <v>41844</v>
      </c>
      <c r="D2857" s="22" t="inlineStr">
        <is>
          <t>Коновалова М.</t>
        </is>
      </c>
      <c r="E2857" s="22" t="inlineStr">
        <is>
          <t>Боровая матка - сибирское лекарство от женских болезней</t>
        </is>
      </c>
      <c r="F2857" s="105">
        <f>ROUNDUP(N2860-(N2860/100*X2860),0)</f>
        <v/>
      </c>
      <c r="H2857" s="22" t="inlineStr">
        <is>
          <t>Весь</t>
        </is>
      </c>
      <c r="I2857" s="22" t="n">
        <v>2020</v>
      </c>
      <c r="J2857" s="75" t="inlineStr">
        <is>
          <t>9785957335955</t>
        </is>
      </c>
      <c r="K2857" s="75" t="inlineStr">
        <is>
          <t>Книги</t>
        </is>
      </c>
      <c r="L2857" s="22">
        <f>ROUND(100-(F2860/(M2860/100)),0)</f>
        <v/>
      </c>
      <c r="M2857" s="105" t="n">
        <v>1333</v>
      </c>
      <c r="N2857" s="105" t="n">
        <v>1160</v>
      </c>
      <c r="O2857" s="20" t="inlineStr">
        <is>
          <t>https://magic-kniga.ru/items/41844</t>
        </is>
      </c>
      <c r="Q2857" s="66" t="inlineStr">
        <is>
          <t>Мало</t>
        </is>
      </c>
      <c r="R2857" s="20" t="n">
        <v>3</v>
      </c>
      <c r="S2857" s="22" t="n">
        <v>16</v>
      </c>
      <c r="V2857" s="36">
        <f>MATCH(R2860,discounts!A:A)</f>
        <v/>
      </c>
      <c r="W2857" s="36">
        <f>ADDRESS(V2860,$F$7+1,,,"discounts")</f>
        <v/>
      </c>
      <c r="X2857" s="36">
        <f>ROUND(IF(ISNA(IF($F$7=0,0,INDIRECT(W2860))),0,IF($F$7=0,0,INDIRECT(W2860))),0)</f>
        <v/>
      </c>
    </row>
    <row r="2858">
      <c r="B2858" s="86" t="n"/>
      <c r="C2858" s="22" t="n">
        <v>41852</v>
      </c>
      <c r="D2858" s="22" t="inlineStr">
        <is>
          <t>Озерова В.</t>
        </is>
      </c>
      <c r="E2858" s="22" t="inlineStr">
        <is>
          <t>Водоросли - здоровье из морских глубин</t>
        </is>
      </c>
      <c r="F2858" s="105">
        <f>ROUNDUP(N2861-(N2861/100*X2861),0)</f>
        <v/>
      </c>
      <c r="H2858" s="22" t="inlineStr">
        <is>
          <t>Весь</t>
        </is>
      </c>
      <c r="I2858" s="22" t="n">
        <v>2020</v>
      </c>
      <c r="J2858" s="75" t="inlineStr">
        <is>
          <t>9785957335962</t>
        </is>
      </c>
      <c r="K2858" s="75" t="inlineStr">
        <is>
          <t>Книги</t>
        </is>
      </c>
      <c r="L2858" s="22">
        <f>ROUND(100-(F2861/(M2861/100)),0)</f>
        <v/>
      </c>
      <c r="M2858" s="105" t="n">
        <v>1333</v>
      </c>
      <c r="N2858" s="105" t="n">
        <v>1160</v>
      </c>
      <c r="O2858" s="20" t="inlineStr">
        <is>
          <t>https://magic-kniga.ru/items/41852</t>
        </is>
      </c>
      <c r="Q2858" s="66" t="inlineStr">
        <is>
          <t>Мало</t>
        </is>
      </c>
      <c r="R2858" s="20" t="n">
        <v>3</v>
      </c>
      <c r="S2858" s="22" t="n">
        <v>16</v>
      </c>
      <c r="V2858" s="36">
        <f>MATCH(R2861,discounts!A:A)</f>
        <v/>
      </c>
      <c r="W2858" s="36">
        <f>ADDRESS(V2861,$F$7+1,,,"discounts")</f>
        <v/>
      </c>
      <c r="X2858" s="36">
        <f>ROUND(IF(ISNA(IF($F$7=0,0,INDIRECT(W2861))),0,IF($F$7=0,0,INDIRECT(W2861))),0)</f>
        <v/>
      </c>
    </row>
    <row r="2859">
      <c r="B2859" s="86" t="n"/>
      <c r="C2859" s="22" t="n">
        <v>41908</v>
      </c>
      <c r="D2859" s="22" t="inlineStr">
        <is>
          <t>Озерова В.</t>
        </is>
      </c>
      <c r="E2859" s="22" t="inlineStr">
        <is>
          <t>Бадан толстолистный - в лечении болезней внутренних органов</t>
        </is>
      </c>
      <c r="F2859" s="105">
        <f>ROUNDUP(N2862-(N2862/100*X2862),0)</f>
        <v/>
      </c>
      <c r="H2859" s="22" t="inlineStr">
        <is>
          <t>Весь</t>
        </is>
      </c>
      <c r="I2859" s="22" t="n">
        <v>2020</v>
      </c>
      <c r="J2859" s="75" t="inlineStr">
        <is>
          <t>9785957335948</t>
        </is>
      </c>
      <c r="K2859" s="75" t="inlineStr">
        <is>
          <t>Книги</t>
        </is>
      </c>
      <c r="L2859" s="22">
        <f>ROUND(100-(F2862/(M2862/100)),0)</f>
        <v/>
      </c>
      <c r="M2859" s="105" t="n">
        <v>331</v>
      </c>
      <c r="N2859" s="105" t="n">
        <v>288</v>
      </c>
      <c r="O2859" s="20" t="inlineStr">
        <is>
          <t>https://magic-kniga.ru/items/41908</t>
        </is>
      </c>
      <c r="Q2859" s="66" t="inlineStr">
        <is>
          <t>Мало</t>
        </is>
      </c>
      <c r="R2859" s="20" t="n">
        <v>3</v>
      </c>
      <c r="V2859" s="36">
        <f>MATCH(R2862,discounts!A:A)</f>
        <v/>
      </c>
      <c r="W2859" s="36">
        <f>ADDRESS(V2862,$F$7+1,,,"discounts")</f>
        <v/>
      </c>
      <c r="X2859" s="36">
        <f>ROUND(IF(ISNA(IF($F$7=0,0,INDIRECT(W2862))),0,IF($F$7=0,0,INDIRECT(W2862))),0)</f>
        <v/>
      </c>
    </row>
    <row r="2860">
      <c r="B2860" s="86" t="n"/>
      <c r="C2860" s="22" t="n">
        <v>41912</v>
      </c>
      <c r="D2860" s="22" t="inlineStr">
        <is>
          <t>Озерова Вера</t>
        </is>
      </c>
      <c r="E2860" s="22" t="inlineStr">
        <is>
          <t>Капустный лист против кожных болезней и заболеваний ЖКТ.</t>
        </is>
      </c>
      <c r="F2860" s="105">
        <f>ROUNDUP(N2863-(N2863/100*X2863),0)</f>
        <v/>
      </c>
      <c r="H2860" s="22" t="inlineStr">
        <is>
          <t>Весь</t>
        </is>
      </c>
      <c r="I2860" s="22" t="n">
        <v>2020</v>
      </c>
      <c r="J2860" s="75" t="inlineStr">
        <is>
          <t>9785957332251</t>
        </is>
      </c>
      <c r="K2860" s="75" t="inlineStr">
        <is>
          <t>Книги</t>
        </is>
      </c>
      <c r="L2860" s="22">
        <f>ROUND(100-(F2863/(M2863/100)),0)</f>
        <v/>
      </c>
      <c r="M2860" s="105" t="n">
        <v>816</v>
      </c>
      <c r="N2860" s="105" t="n">
        <v>710</v>
      </c>
      <c r="O2860" s="20" t="inlineStr">
        <is>
          <t>https://magic-kniga.ru/items/41912</t>
        </is>
      </c>
      <c r="Q2860" s="66" t="inlineStr">
        <is>
          <t>Мало</t>
        </is>
      </c>
      <c r="R2860" s="20" t="n">
        <v>3</v>
      </c>
      <c r="S2860" s="22" t="n">
        <v>16</v>
      </c>
      <c r="V2860" s="36">
        <f>MATCH(R2863,discounts!A:A)</f>
        <v/>
      </c>
      <c r="W2860" s="36">
        <f>ADDRESS(V2863,$F$7+1,,,"discounts")</f>
        <v/>
      </c>
      <c r="X2860" s="36">
        <f>ROUND(IF(ISNA(IF($F$7=0,0,INDIRECT(W2863))),0,IF($F$7=0,0,INDIRECT(W2863))),0)</f>
        <v/>
      </c>
    </row>
    <row r="2861">
      <c r="B2861" s="86" t="n"/>
      <c r="C2861" s="22" t="n">
        <v>41986</v>
      </c>
      <c r="D2861" s="22" t="inlineStr">
        <is>
          <t>Полевая М.</t>
        </is>
      </c>
      <c r="E2861" s="22" t="inlineStr">
        <is>
          <t>Женьшень против полового бессилия и нервных расстройств</t>
        </is>
      </c>
      <c r="F2861" s="105">
        <f>ROUNDUP(N2864-(N2864/100*X2864),0)</f>
        <v/>
      </c>
      <c r="H2861" s="22" t="inlineStr">
        <is>
          <t>Весь</t>
        </is>
      </c>
      <c r="I2861" s="22" t="n">
        <v>2020</v>
      </c>
      <c r="J2861" s="75" t="inlineStr">
        <is>
          <t>9785957331889</t>
        </is>
      </c>
      <c r="K2861" s="75" t="inlineStr">
        <is>
          <t>Книги</t>
        </is>
      </c>
      <c r="L2861" s="22">
        <f>ROUND(100-(F2864/(M2864/100)),0)</f>
        <v/>
      </c>
      <c r="M2861" s="105" t="n">
        <v>735</v>
      </c>
      <c r="N2861" s="105" t="n">
        <v>640</v>
      </c>
      <c r="O2861" s="20" t="inlineStr">
        <is>
          <t>https://magic-kniga.ru/items/41986</t>
        </is>
      </c>
      <c r="Q2861" s="66" t="inlineStr">
        <is>
          <t>Мало</t>
        </is>
      </c>
      <c r="R2861" s="20" t="n">
        <v>3</v>
      </c>
      <c r="S2861" s="22" t="n">
        <v>16</v>
      </c>
      <c r="V2861" s="36">
        <f>MATCH(R2864,discounts!A:A)</f>
        <v/>
      </c>
      <c r="W2861" s="36">
        <f>ADDRESS(V2864,$F$7+1,,,"discounts")</f>
        <v/>
      </c>
      <c r="X2861" s="36">
        <f>ROUND(IF(ISNA(IF($F$7=0,0,INDIRECT(W2864))),0,IF($F$7=0,0,INDIRECT(W2864))),0)</f>
        <v/>
      </c>
    </row>
    <row r="2862">
      <c r="B2862" s="86" t="n"/>
      <c r="C2862" s="22" t="n">
        <v>42107</v>
      </c>
      <c r="D2862" s="22" t="inlineStr">
        <is>
          <t>Озерова Вера</t>
        </is>
      </c>
      <c r="E2862" s="22" t="inlineStr">
        <is>
          <t>Камфора. Скорая помощь при сердечной недостаточности, одышке, неврозах</t>
        </is>
      </c>
      <c r="F2862" s="105">
        <f>ROUNDUP(N2865-(N2865/100*X2865),0)</f>
        <v/>
      </c>
      <c r="H2862" s="22" t="inlineStr">
        <is>
          <t>Весь</t>
        </is>
      </c>
      <c r="I2862" s="22" t="n">
        <v>2020</v>
      </c>
      <c r="J2862" s="75" t="inlineStr">
        <is>
          <t>9785957336419</t>
        </is>
      </c>
      <c r="K2862" s="75" t="inlineStr">
        <is>
          <t>Книги</t>
        </is>
      </c>
      <c r="L2862" s="22">
        <f>ROUND(100-(F2865/(M2865/100)),0)</f>
        <v/>
      </c>
      <c r="M2862" s="105" t="n">
        <v>999</v>
      </c>
      <c r="N2862" s="105" t="n">
        <v>870</v>
      </c>
      <c r="O2862" s="20" t="inlineStr">
        <is>
          <t>https://magic-kniga.ru/items/42107</t>
        </is>
      </c>
      <c r="Q2862" s="66" t="inlineStr">
        <is>
          <t>Мало</t>
        </is>
      </c>
      <c r="R2862" s="20" t="n">
        <v>3</v>
      </c>
      <c r="S2862" s="22" t="n">
        <v>16</v>
      </c>
      <c r="V2862" s="36">
        <f>MATCH(R2865,discounts!A:A)</f>
        <v/>
      </c>
      <c r="W2862" s="36">
        <f>ADDRESS(V2865,$F$7+1,,,"discounts")</f>
        <v/>
      </c>
      <c r="X2862" s="36">
        <f>ROUND(IF(ISNA(IF($F$7=0,0,INDIRECT(W2865))),0,IF($F$7=0,0,INDIRECT(W2865))),0)</f>
        <v/>
      </c>
    </row>
    <row r="2863">
      <c r="B2863" s="86" t="n"/>
      <c r="C2863" s="22" t="n">
        <v>42223</v>
      </c>
      <c r="D2863" s="22" t="inlineStr">
        <is>
          <t>Полевая М.</t>
        </is>
      </c>
      <c r="E2863" s="22" t="inlineStr">
        <is>
          <t>Морковь против опухолей и мочекаменной болезни</t>
        </is>
      </c>
      <c r="F2863" s="105">
        <f>ROUNDUP(N2866-(N2866/100*X2866),0)</f>
        <v/>
      </c>
      <c r="H2863" s="22" t="inlineStr">
        <is>
          <t>Весь</t>
        </is>
      </c>
      <c r="I2863" s="22" t="n">
        <v>2020</v>
      </c>
      <c r="J2863" s="75" t="inlineStr">
        <is>
          <t>9785957332404</t>
        </is>
      </c>
      <c r="K2863" s="75" t="inlineStr">
        <is>
          <t>Книги</t>
        </is>
      </c>
      <c r="L2863" s="22">
        <f>ROUND(100-(F2866/(M2866/100)),0)</f>
        <v/>
      </c>
      <c r="M2863" s="105" t="n">
        <v>113</v>
      </c>
      <c r="N2863" s="105" t="n">
        <v>99</v>
      </c>
      <c r="O2863" s="20" t="inlineStr">
        <is>
          <t>https://magic-kniga.ru/items/42223</t>
        </is>
      </c>
      <c r="Q2863" s="66" t="inlineStr">
        <is>
          <t>Мало</t>
        </is>
      </c>
      <c r="R2863" s="20" t="n">
        <v>3</v>
      </c>
      <c r="S2863" s="22" t="n">
        <v>16</v>
      </c>
      <c r="V2863" s="36">
        <f>MATCH(R2866,discounts!A:A)</f>
        <v/>
      </c>
      <c r="W2863" s="36">
        <f>ADDRESS(V2866,$F$7+1,,,"discounts")</f>
        <v/>
      </c>
      <c r="X2863" s="36">
        <f>ROUND(IF(ISNA(IF($F$7=0,0,INDIRECT(W2866))),0,IF($F$7=0,0,INDIRECT(W2866))),0)</f>
        <v/>
      </c>
    </row>
    <row r="2864">
      <c r="B2864" s="86" t="n"/>
      <c r="C2864" s="22" t="n">
        <v>42350</v>
      </c>
      <c r="D2864" s="22" t="inlineStr">
        <is>
          <t>Полевая М.</t>
        </is>
      </c>
      <c r="E2864" s="22" t="inlineStr">
        <is>
          <t>Редька, хрен и горчица от болезней помогут лечиться</t>
        </is>
      </c>
      <c r="F2864" s="105">
        <f>ROUNDUP(N2867-(N2867/100*X2867),0)</f>
        <v/>
      </c>
      <c r="H2864" s="22" t="inlineStr">
        <is>
          <t>Весь</t>
        </is>
      </c>
      <c r="I2864" s="22" t="n">
        <v>2019</v>
      </c>
      <c r="J2864" s="75" t="inlineStr">
        <is>
          <t>9785957334408</t>
        </is>
      </c>
      <c r="K2864" s="75" t="inlineStr">
        <is>
          <t>Книги</t>
        </is>
      </c>
      <c r="L2864" s="22">
        <f>ROUND(100-(F2867/(M2867/100)),0)</f>
        <v/>
      </c>
      <c r="M2864" s="105" t="n">
        <v>553</v>
      </c>
      <c r="N2864" s="105" t="n">
        <v>482</v>
      </c>
      <c r="O2864" s="20" t="inlineStr">
        <is>
          <t>https://magic-kniga.ru/items/42350</t>
        </is>
      </c>
      <c r="Q2864" s="66" t="inlineStr">
        <is>
          <t>Мало</t>
        </is>
      </c>
      <c r="R2864" s="20" t="n">
        <v>3</v>
      </c>
      <c r="S2864" s="22" t="n">
        <v>16</v>
      </c>
      <c r="V2864" s="36">
        <f>MATCH(R2867,discounts!A:A)</f>
        <v/>
      </c>
      <c r="W2864" s="36">
        <f>ADDRESS(V2867,$F$7+1,,,"discounts")</f>
        <v/>
      </c>
      <c r="X2864" s="36">
        <f>ROUND(IF(ISNA(IF($F$7=0,0,INDIRECT(W2867))),0,IF($F$7=0,0,INDIRECT(W2867))),0)</f>
        <v/>
      </c>
    </row>
    <row r="2865">
      <c r="B2865" s="86" t="n"/>
      <c r="C2865" s="22" t="n">
        <v>44062</v>
      </c>
      <c r="D2865" s="22" t="inlineStr">
        <is>
          <t>Зайцев В.Б.</t>
        </is>
      </c>
      <c r="E2865" s="22" t="inlineStr">
        <is>
          <t>Древний славянский целитель иван-чай. Уникальное практическое руководство</t>
        </is>
      </c>
      <c r="F2865" s="105">
        <f>ROUNDUP(N2868-(N2868/100*X2868),0)</f>
        <v/>
      </c>
      <c r="H2865" s="22" t="inlineStr">
        <is>
          <t>Рипол Классик</t>
        </is>
      </c>
      <c r="I2865" s="22" t="n">
        <v>2020</v>
      </c>
      <c r="J2865" s="75" t="inlineStr">
        <is>
          <t>9785386138431</t>
        </is>
      </c>
      <c r="K2865" s="75" t="inlineStr">
        <is>
          <t>Книги</t>
        </is>
      </c>
      <c r="L2865" s="22">
        <f>ROUND(100-(F2868/(M2868/100)),0)</f>
        <v/>
      </c>
      <c r="M2865" s="105" t="n">
        <v>748</v>
      </c>
      <c r="N2865" s="105" t="n">
        <v>651</v>
      </c>
      <c r="O2865" s="20" t="inlineStr">
        <is>
          <t>https://magic-kniga.ru/items/44062</t>
        </is>
      </c>
      <c r="Q2865" s="66" t="inlineStr">
        <is>
          <t>Мало</t>
        </is>
      </c>
      <c r="R2865" s="20" t="n">
        <v>5</v>
      </c>
      <c r="S2865" s="22" t="n">
        <v>12</v>
      </c>
      <c r="V2865" s="36">
        <f>MATCH(R2868,discounts!A:A)</f>
        <v/>
      </c>
      <c r="W2865" s="36">
        <f>ADDRESS(V2868,$F$7+1,,,"discounts")</f>
        <v/>
      </c>
      <c r="X2865" s="36">
        <f>ROUND(IF(ISNA(IF($F$7=0,0,INDIRECT(W2868))),0,IF($F$7=0,0,INDIRECT(W2868))),0)</f>
        <v/>
      </c>
    </row>
    <row r="2866">
      <c r="B2866" s="86" t="n"/>
      <c r="C2866" s="22" t="n">
        <v>44082</v>
      </c>
      <c r="D2866" s="22" t="inlineStr">
        <is>
          <t>Николаева Ю.Н.</t>
        </is>
      </c>
      <c r="E2866" s="22" t="inlineStr">
        <is>
          <t>Самые ценные плоды для здоровья. Ягоды годжи. Исцеление и долголетие</t>
        </is>
      </c>
      <c r="F2866" s="105">
        <f>ROUNDUP(N2869-(N2869/100*X2869),0)</f>
        <v/>
      </c>
      <c r="H2866" s="22" t="inlineStr">
        <is>
          <t>Рипол Классик</t>
        </is>
      </c>
      <c r="I2866" s="22" t="n">
        <v>2020</v>
      </c>
      <c r="J2866" s="75" t="inlineStr">
        <is>
          <t>9785386139155</t>
        </is>
      </c>
      <c r="K2866" s="75" t="inlineStr">
        <is>
          <t>Книги</t>
        </is>
      </c>
      <c r="L2866" s="22">
        <f>ROUND(100-(F2869/(M2869/100)),0)</f>
        <v/>
      </c>
      <c r="M2866" s="105" t="n">
        <v>1530</v>
      </c>
      <c r="N2866" s="105" t="n">
        <v>1332</v>
      </c>
      <c r="O2866" s="20" t="inlineStr">
        <is>
          <t>https://magic-kniga.ru/items/44082</t>
        </is>
      </c>
      <c r="Q2866" s="66" t="inlineStr">
        <is>
          <t>Мало</t>
        </is>
      </c>
      <c r="R2866" s="20" t="n">
        <v>5</v>
      </c>
      <c r="V2866" s="36">
        <f>MATCH(R2869,discounts!A:A)</f>
        <v/>
      </c>
      <c r="W2866" s="36">
        <f>ADDRESS(V2869,$F$7+1,,,"discounts")</f>
        <v/>
      </c>
      <c r="X2866" s="36">
        <f>ROUND(IF(ISNA(IF($F$7=0,0,INDIRECT(W2869))),0,IF($F$7=0,0,INDIRECT(W2869))),0)</f>
        <v/>
      </c>
    </row>
    <row r="2867">
      <c r="B2867" s="86" t="n"/>
      <c r="C2867" s="22" t="n">
        <v>44090</v>
      </c>
      <c r="D2867" s="22" t="inlineStr">
        <is>
          <t>Нестерова Д.В.</t>
        </is>
      </c>
      <c r="E2867" s="22" t="inlineStr">
        <is>
          <t>Природный защитник. Лечимся овощами. Целители с грядок</t>
        </is>
      </c>
      <c r="F2867" s="105">
        <f>ROUNDUP(N2870-(N2870/100*X2870),0)</f>
        <v/>
      </c>
      <c r="H2867" s="22" t="inlineStr">
        <is>
          <t>Энтраст Трейдинг</t>
        </is>
      </c>
      <c r="I2867" s="22" t="n">
        <v>2015</v>
      </c>
      <c r="J2867" s="75" t="inlineStr">
        <is>
          <t>9785386083632</t>
        </is>
      </c>
      <c r="K2867" s="75" t="inlineStr">
        <is>
          <t>Книги</t>
        </is>
      </c>
      <c r="L2867" s="22">
        <f>ROUND(100-(F2870/(M2870/100)),0)</f>
        <v/>
      </c>
      <c r="M2867" s="105" t="n">
        <v>1530</v>
      </c>
      <c r="N2867" s="105" t="n">
        <v>1332</v>
      </c>
      <c r="O2867" s="20" t="inlineStr">
        <is>
          <t>https://magic-kniga.ru/items/44090</t>
        </is>
      </c>
      <c r="Q2867" s="66" t="inlineStr">
        <is>
          <t>Мало</t>
        </is>
      </c>
      <c r="R2867" s="20" t="n">
        <v>5</v>
      </c>
      <c r="V2867" s="36">
        <f>MATCH(R2870,discounts!A:A)</f>
        <v/>
      </c>
      <c r="W2867" s="36">
        <f>ADDRESS(V2870,$F$7+1,,,"discounts")</f>
        <v/>
      </c>
      <c r="X2867" s="36">
        <f>ROUND(IF(ISNA(IF($F$7=0,0,INDIRECT(W2870))),0,IF($F$7=0,0,INDIRECT(W2870))),0)</f>
        <v/>
      </c>
    </row>
    <row r="2868">
      <c r="B2868" s="86" t="n"/>
      <c r="C2868" s="22" t="n">
        <v>44091</v>
      </c>
      <c r="D2868" s="22" t="inlineStr">
        <is>
          <t>Николаева Ю.Н.</t>
        </is>
      </c>
      <c r="E2868" s="22" t="inlineStr">
        <is>
          <t>Волшебники здоровья. Глина, шунгит, соль. Уникальное практическое руководство</t>
        </is>
      </c>
      <c r="F2868" s="105">
        <f>ROUNDUP(N2871-(N2871/100*X2871),0)</f>
        <v/>
      </c>
      <c r="H2868" s="22" t="inlineStr">
        <is>
          <t>Рипол Классик</t>
        </is>
      </c>
      <c r="I2868" s="22" t="n">
        <v>2020</v>
      </c>
      <c r="J2868" s="75" t="inlineStr">
        <is>
          <t>9785386138448</t>
        </is>
      </c>
      <c r="K2868" s="75" t="inlineStr">
        <is>
          <t>Книги</t>
        </is>
      </c>
      <c r="L2868" s="22">
        <f>ROUND(100-(F2871/(M2871/100)),0)</f>
        <v/>
      </c>
      <c r="M2868" s="105" t="n">
        <v>1530</v>
      </c>
      <c r="N2868" s="105" t="n">
        <v>1332</v>
      </c>
      <c r="O2868" s="20" t="inlineStr">
        <is>
          <t>https://magic-kniga.ru/items/44091</t>
        </is>
      </c>
      <c r="Q2868" s="66" t="inlineStr">
        <is>
          <t>Мало</t>
        </is>
      </c>
      <c r="R2868" s="20" t="n">
        <v>5</v>
      </c>
      <c r="V2868" s="36">
        <f>MATCH(R2871,discounts!A:A)</f>
        <v/>
      </c>
      <c r="W2868" s="36">
        <f>ADDRESS(V2871,$F$7+1,,,"discounts")</f>
        <v/>
      </c>
      <c r="X2868" s="36">
        <f>ROUND(IF(ISNA(IF($F$7=0,0,INDIRECT(W2871))),0,IF($F$7=0,0,INDIRECT(W2871))),0)</f>
        <v/>
      </c>
    </row>
    <row r="2869">
      <c r="B2869" s="86" t="n"/>
      <c r="C2869" s="22" t="n">
        <v>45358</v>
      </c>
      <c r="D2869" s="22" t="inlineStr">
        <is>
          <t>Никовски Жанна</t>
        </is>
      </c>
      <c r="E2869" s="22" t="inlineStr">
        <is>
          <t>12 Волшебных собачек или собачья магия</t>
        </is>
      </c>
      <c r="F2869" s="105">
        <f>ROUNDUP(N2872-(N2872/100*X2872),0)</f>
        <v/>
      </c>
      <c r="H2869" s="22" t="inlineStr">
        <is>
          <t>Велигор</t>
        </is>
      </c>
      <c r="I2869" s="22" t="n">
        <v>2021</v>
      </c>
      <c r="J2869" s="75" t="inlineStr">
        <is>
          <t>9785888759721</t>
        </is>
      </c>
      <c r="K2869" s="75" t="inlineStr">
        <is>
          <t>Книги</t>
        </is>
      </c>
      <c r="L2869" s="22">
        <f>ROUND(100-(F2872/(M2872/100)),0)</f>
        <v/>
      </c>
      <c r="M2869" s="105" t="n">
        <v>450</v>
      </c>
      <c r="N2869" s="105" t="n">
        <v>392</v>
      </c>
      <c r="O2869" s="20" t="inlineStr">
        <is>
          <t>https://magic-kniga.ru/items/45358</t>
        </is>
      </c>
      <c r="Q2869" s="66" t="inlineStr">
        <is>
          <t>Мало</t>
        </is>
      </c>
      <c r="R2869" s="20" t="n">
        <v>10</v>
      </c>
      <c r="S2869" s="22" t="n">
        <v>12</v>
      </c>
      <c r="V2869" s="36">
        <f>MATCH(R2872,discounts!A:A)</f>
        <v/>
      </c>
      <c r="W2869" s="36">
        <f>ADDRESS(V2872,$F$7+1,,,"discounts")</f>
        <v/>
      </c>
      <c r="X2869" s="36">
        <f>ROUND(IF(ISNA(IF($F$7=0,0,INDIRECT(W2872))),0,IF($F$7=0,0,INDIRECT(W2872))),0)</f>
        <v/>
      </c>
    </row>
    <row r="2870" ht="15" customHeight="1">
      <c r="B2870" s="88" t="inlineStr">
        <is>
          <t>Очищение организма</t>
        </is>
      </c>
    </row>
    <row r="2871">
      <c r="B2871" s="86" t="n"/>
      <c r="C2871" s="22" t="n">
        <v>40639</v>
      </c>
      <c r="D2871" s="22" t="inlineStr">
        <is>
          <t>Дубровин И.</t>
        </is>
      </c>
      <c r="E2871" s="22" t="inlineStr">
        <is>
          <t>Целительная магия чая</t>
        </is>
      </c>
      <c r="F2871" s="105">
        <f>ROUNDUP(N2874-(N2874/100*X2874),0)</f>
        <v/>
      </c>
      <c r="H2871" s="22" t="inlineStr">
        <is>
          <t>Т8 RUGRAM</t>
        </is>
      </c>
      <c r="I2871" s="22" t="n">
        <v>2020</v>
      </c>
      <c r="J2871" s="75" t="inlineStr">
        <is>
          <t>9785517025074</t>
        </is>
      </c>
      <c r="K2871" s="75" t="inlineStr">
        <is>
          <t>Книги</t>
        </is>
      </c>
      <c r="L2871" s="22">
        <f>ROUND(100-(F2874/(M2874/100)),0)</f>
        <v/>
      </c>
      <c r="M2871" s="105" t="n">
        <v>813</v>
      </c>
      <c r="N2871" s="105" t="n">
        <v>708</v>
      </c>
      <c r="O2871" s="20" t="inlineStr">
        <is>
          <t>https://magic-kniga.ru/items/40639</t>
        </is>
      </c>
      <c r="Q2871" s="66" t="inlineStr">
        <is>
          <t>Мало</t>
        </is>
      </c>
      <c r="R2871" s="20" t="n">
        <v>5</v>
      </c>
      <c r="V2871" s="36">
        <f>MATCH(R2874,discounts!A:A)</f>
        <v/>
      </c>
      <c r="W2871" s="36">
        <f>ADDRESS(V2874,$F$7+1,,,"discounts")</f>
        <v/>
      </c>
      <c r="X2871" s="36">
        <f>ROUND(IF(ISNA(IF($F$7=0,0,INDIRECT(W2874))),0,IF($F$7=0,0,INDIRECT(W2874))),0)</f>
        <v/>
      </c>
    </row>
    <row r="2872" ht="15" customHeight="1">
      <c r="B2872" s="88" t="inlineStr">
        <is>
          <t>Профилактика болезней</t>
        </is>
      </c>
    </row>
    <row r="2873">
      <c r="B2873" s="86" t="n"/>
      <c r="C2873" s="22" t="n">
        <v>44940</v>
      </c>
      <c r="D2873" s="22" t="inlineStr">
        <is>
          <t>Ватутин Юрий</t>
        </is>
      </c>
      <c r="E2873" s="22" t="inlineStr">
        <is>
          <t>Как оставаться молодым. Настольная книга для желающих сохранить радость жизни в любом возрасте</t>
        </is>
      </c>
      <c r="F2873" s="105">
        <f>ROUNDUP(N2876-(N2876/100*X2876),0)</f>
        <v/>
      </c>
      <c r="H2873" s="22" t="inlineStr">
        <is>
          <t>Весь</t>
        </is>
      </c>
      <c r="I2873" s="22" t="n">
        <v>2019</v>
      </c>
      <c r="J2873" s="75" t="inlineStr">
        <is>
          <t>9785957335382</t>
        </is>
      </c>
      <c r="K2873" s="75" t="inlineStr">
        <is>
          <t>Книги</t>
        </is>
      </c>
      <c r="L2873" s="22">
        <f>ROUND(100-(F2876/(M2876/100)),0)</f>
        <v/>
      </c>
      <c r="M2873" s="105" t="n">
        <v>552</v>
      </c>
      <c r="N2873" s="105" t="n">
        <v>481</v>
      </c>
      <c r="O2873" s="20" t="inlineStr">
        <is>
          <t>https://magic-kniga.ru/items/44940</t>
        </is>
      </c>
      <c r="Q2873" s="66" t="inlineStr">
        <is>
          <t>Мало</t>
        </is>
      </c>
      <c r="R2873" s="20" t="n">
        <v>3</v>
      </c>
      <c r="S2873" s="22" t="n">
        <v>16</v>
      </c>
      <c r="V2873" s="36">
        <f>MATCH(R2876,discounts!A:A)</f>
        <v/>
      </c>
      <c r="W2873" s="36">
        <f>ADDRESS(V2876,$F$7+1,,,"discounts")</f>
        <v/>
      </c>
      <c r="X2873" s="36">
        <f>ROUND(_xlfn.SINGLE(IF(ISNA(_xlfn.SINGLE(IF($F$7=0,0,INDIRECT(W2876)))),0,IF($F$7=0,0,INDIRECT(W2876)))),0)</f>
        <v/>
      </c>
    </row>
    <row r="2874">
      <c r="B2874" s="86" t="n"/>
      <c r="C2874" s="22" t="n">
        <v>45406</v>
      </c>
      <c r="D2874" s="22" t="inlineStr">
        <is>
          <t>Володимирская Ирина В.</t>
        </is>
      </c>
      <c r="E2874" s="22" t="inlineStr">
        <is>
          <t>Магия цветов</t>
        </is>
      </c>
      <c r="F2874" s="105">
        <f>ROUNDUP(N2877-(N2877/100*X2877),0)</f>
        <v/>
      </c>
      <c r="H2874" s="22" t="inlineStr">
        <is>
          <t>Профит-Стайл</t>
        </is>
      </c>
      <c r="I2874" s="22" t="n">
        <v>2021</v>
      </c>
      <c r="J2874" s="75" t="inlineStr">
        <is>
          <t>9785988575825</t>
        </is>
      </c>
      <c r="K2874" s="75" t="inlineStr">
        <is>
          <t>Книги</t>
        </is>
      </c>
      <c r="L2874" s="22">
        <f>ROUND(100-(F2877/(M2877/100)),0)</f>
        <v/>
      </c>
      <c r="M2874" s="105" t="n">
        <v>840</v>
      </c>
      <c r="N2874" s="105" t="n">
        <v>731</v>
      </c>
      <c r="O2874" s="20" t="inlineStr">
        <is>
          <t>https://magic-kniga.ru/items/45406</t>
        </is>
      </c>
      <c r="Q2874" s="66" t="inlineStr">
        <is>
          <t>Мало</t>
        </is>
      </c>
      <c r="R2874" s="20" t="n">
        <v>3</v>
      </c>
      <c r="V2874" s="36">
        <f>MATCH(R2877,discounts!A:A)</f>
        <v/>
      </c>
      <c r="W2874" s="36">
        <f>ADDRESS(V2877,$F$7+1,,,"discounts")</f>
        <v/>
      </c>
      <c r="X2874" s="36">
        <f>ROUND(_xlfn.SINGLE(IF(ISNA(_xlfn.SINGLE(IF($F$7=0,0,INDIRECT(W2877)))),0,IF($F$7=0,0,INDIRECT(W2877)))),0)</f>
        <v/>
      </c>
    </row>
    <row r="2875" ht="15" customHeight="1">
      <c r="B2875" s="88" t="inlineStr">
        <is>
          <t>Мысли творящие здоровье</t>
        </is>
      </c>
    </row>
    <row r="2876">
      <c r="B2876" s="86" t="n"/>
      <c r="C2876" s="22" t="n">
        <v>40703</v>
      </c>
      <c r="D2876" s="22" t="inlineStr">
        <is>
          <t>Вудард Гейл</t>
        </is>
      </c>
      <c r="E2876" s="22" t="inlineStr">
        <is>
          <t>Обрати внимание, благодари: семь правил и практик для радостной жизни</t>
        </is>
      </c>
      <c r="F2876" s="105">
        <f>ROUNDUP(N2879-(N2879/100*X2879),0)</f>
        <v/>
      </c>
      <c r="H2876" s="22" t="inlineStr">
        <is>
          <t>Весь</t>
        </is>
      </c>
      <c r="I2876" s="22" t="n">
        <v>2020</v>
      </c>
      <c r="J2876" s="75" t="inlineStr">
        <is>
          <t>9785957335757</t>
        </is>
      </c>
      <c r="K2876" s="75" t="inlineStr">
        <is>
          <t>Книги</t>
        </is>
      </c>
      <c r="L2876" s="22">
        <f>ROUND(100-(F2879/(M2879/100)),0)</f>
        <v/>
      </c>
      <c r="M2876" s="105" t="n">
        <v>780</v>
      </c>
      <c r="N2876" s="105" t="n">
        <v>679</v>
      </c>
      <c r="O2876" s="20" t="inlineStr">
        <is>
          <t>https://magic-kniga.ru/items/40703</t>
        </is>
      </c>
      <c r="Q2876" s="66" t="inlineStr">
        <is>
          <t>Мало</t>
        </is>
      </c>
      <c r="R2876" s="20" t="n">
        <v>3</v>
      </c>
      <c r="V2876" s="36">
        <f>MATCH(R2879,discounts!A:A)</f>
        <v/>
      </c>
      <c r="W2876" s="36">
        <f>ADDRESS(V2879,$F$7+1,,,"discounts")</f>
        <v/>
      </c>
      <c r="X2876" s="36">
        <f>ROUND(IF(ISNA(IF($F$7=0,0,INDIRECT(W2879))),0,IF($F$7=0,0,INDIRECT(W2879))),0)</f>
        <v/>
      </c>
    </row>
    <row r="2877" ht="15" customHeight="1">
      <c r="B2877" s="88" t="inlineStr">
        <is>
          <t>Траволечение</t>
        </is>
      </c>
    </row>
    <row r="2878">
      <c r="B2878" s="86" t="n"/>
      <c r="C2878" s="22" t="n">
        <v>41910</v>
      </c>
      <c r="D2878" s="22" t="inlineStr">
        <is>
          <t>Филиппова Ирина Александровна</t>
        </is>
      </c>
      <c r="E2878" s="22" t="inlineStr">
        <is>
          <t>Кальций - жемчужина здоровья. Строительный материал нашего организма</t>
        </is>
      </c>
      <c r="F2878" s="105">
        <f>ROUNDUP(N2881-(N2881/100*X2881),0)</f>
        <v/>
      </c>
      <c r="H2878" s="22" t="inlineStr">
        <is>
          <t>Весь</t>
        </is>
      </c>
      <c r="I2878" s="22" t="n">
        <v>2020</v>
      </c>
      <c r="J2878" s="75" t="inlineStr">
        <is>
          <t>9785957331698</t>
        </is>
      </c>
      <c r="K2878" s="75" t="inlineStr">
        <is>
          <t>Книги</t>
        </is>
      </c>
      <c r="L2878" s="22">
        <f>ROUND(100-(F2881/(M2881/100)),0)</f>
        <v/>
      </c>
      <c r="M2878" s="105" t="n">
        <v>816</v>
      </c>
      <c r="N2878" s="105" t="n">
        <v>710</v>
      </c>
      <c r="O2878" s="20" t="inlineStr">
        <is>
          <t>https://magic-kniga.ru/items/41910</t>
        </is>
      </c>
      <c r="Q2878" s="66" t="inlineStr">
        <is>
          <t>Мало</t>
        </is>
      </c>
      <c r="R2878" s="20" t="n">
        <v>3</v>
      </c>
      <c r="S2878" s="22" t="n">
        <v>16</v>
      </c>
      <c r="V2878" s="36">
        <f>MATCH(R2881,discounts!A:A)</f>
        <v/>
      </c>
      <c r="W2878" s="36">
        <f>ADDRESS(V2881,$F$7+1,,,"discounts")</f>
        <v/>
      </c>
      <c r="X2878" s="36">
        <f>ROUND(IF(ISNA(IF($F$7=0,0,INDIRECT(W2881))),0,IF($F$7=0,0,INDIRECT(W2881))),0)</f>
        <v/>
      </c>
    </row>
    <row r="2879">
      <c r="B2879" s="86" t="n"/>
      <c r="C2879" s="22" t="n">
        <v>41916</v>
      </c>
      <c r="D2879" s="22" t="inlineStr">
        <is>
          <t>Беллебуоно Холли</t>
        </is>
      </c>
      <c r="E2879" s="22" t="inlineStr">
        <is>
          <t>Маленькая книга трав</t>
        </is>
      </c>
      <c r="F2879" s="105">
        <f>ROUNDUP(N2882-(N2882/100*X2882),0)</f>
        <v/>
      </c>
      <c r="H2879" s="22" t="inlineStr">
        <is>
          <t>Весь</t>
        </is>
      </c>
      <c r="I2879" s="22" t="n">
        <v>2020</v>
      </c>
      <c r="J2879" s="75" t="inlineStr">
        <is>
          <t>9785957336624</t>
        </is>
      </c>
      <c r="K2879" s="75" t="inlineStr">
        <is>
          <t>Книги</t>
        </is>
      </c>
      <c r="L2879" s="22">
        <f>ROUND(100-(F2882/(M2882/100)),0)</f>
        <v/>
      </c>
      <c r="M2879" s="105" t="n">
        <v>816</v>
      </c>
      <c r="N2879" s="105" t="n">
        <v>710</v>
      </c>
      <c r="O2879" s="20" t="inlineStr">
        <is>
          <t>https://magic-kniga.ru/items/41916</t>
        </is>
      </c>
      <c r="Q2879" s="66" t="inlineStr">
        <is>
          <t>Мало</t>
        </is>
      </c>
      <c r="R2879" s="20" t="n">
        <v>3</v>
      </c>
      <c r="S2879" s="22" t="n">
        <v>16</v>
      </c>
      <c r="V2879" s="36">
        <f>MATCH(R2882,discounts!A:A)</f>
        <v/>
      </c>
      <c r="W2879" s="36">
        <f>ADDRESS(V2882,$F$7+1,,,"discounts")</f>
        <v/>
      </c>
      <c r="X2879" s="36">
        <f>ROUND(IF(ISNA(IF($F$7=0,0,INDIRECT(W2882))),0,IF($F$7=0,0,INDIRECT(W2882))),0)</f>
        <v/>
      </c>
    </row>
    <row r="2880">
      <c r="B2880" s="86" t="n"/>
      <c r="C2880" s="22" t="n">
        <v>41977</v>
      </c>
      <c r="D2880" s="22" t="inlineStr">
        <is>
          <t>Озерова Вера</t>
        </is>
      </c>
      <c r="E2880" s="22" t="inlineStr">
        <is>
          <t>Аир болотный - здоровье печени, желчного пузыря и мочеполовой системы</t>
        </is>
      </c>
      <c r="F2880" s="105">
        <f>ROUNDUP(N2883-(N2883/100*X2883),0)</f>
        <v/>
      </c>
      <c r="H2880" s="22" t="inlineStr">
        <is>
          <t>Весь</t>
        </is>
      </c>
      <c r="I2880" s="22" t="n">
        <v>2020</v>
      </c>
      <c r="J2880" s="75" t="inlineStr">
        <is>
          <t>9785957336303</t>
        </is>
      </c>
      <c r="K2880" s="75" t="inlineStr">
        <is>
          <t>Книги</t>
        </is>
      </c>
      <c r="L2880" s="22">
        <f>ROUND(100-(F2883/(M2883/100)),0)</f>
        <v/>
      </c>
      <c r="M2880" s="105" t="n">
        <v>735</v>
      </c>
      <c r="N2880" s="105" t="n">
        <v>640</v>
      </c>
      <c r="O2880" s="20" t="inlineStr">
        <is>
          <t>https://magic-kniga.ru/items/41977</t>
        </is>
      </c>
      <c r="Q2880" s="66" t="inlineStr">
        <is>
          <t>Мало</t>
        </is>
      </c>
      <c r="R2880" s="20" t="n">
        <v>3</v>
      </c>
      <c r="S2880" s="22" t="n">
        <v>16</v>
      </c>
      <c r="V2880" s="36">
        <f>MATCH(R2883,discounts!A:A)</f>
        <v/>
      </c>
      <c r="W2880" s="36">
        <f>ADDRESS(V2883,$F$7+1,,,"discounts")</f>
        <v/>
      </c>
      <c r="X2880" s="36">
        <f>ROUND(IF(ISNA(IF($F$7=0,0,INDIRECT(W2883))),0,IF($F$7=0,0,INDIRECT(W2883))),0)</f>
        <v/>
      </c>
    </row>
    <row r="2881">
      <c r="B2881" s="86" t="n"/>
      <c r="C2881" s="22" t="n">
        <v>42105</v>
      </c>
      <c r="D2881" s="22" t="inlineStr">
        <is>
          <t>Полевая М.</t>
        </is>
      </c>
      <c r="E2881" s="22" t="inlineStr">
        <is>
          <t>Золотой ус в лечении женских болезней</t>
        </is>
      </c>
      <c r="F2881" s="105">
        <f>ROUNDUP(N2884-(N2884/100*X2884),0)</f>
        <v/>
      </c>
      <c r="H2881" s="22" t="inlineStr">
        <is>
          <t>Весь</t>
        </is>
      </c>
      <c r="I2881" s="22" t="n">
        <v>2020</v>
      </c>
      <c r="J2881" s="75" t="inlineStr">
        <is>
          <t>9785957336112</t>
        </is>
      </c>
      <c r="K2881" s="75" t="inlineStr">
        <is>
          <t>Книги</t>
        </is>
      </c>
      <c r="L2881" s="22">
        <f>ROUND(100-(F2884/(M2884/100)),0)</f>
        <v/>
      </c>
      <c r="M2881" s="105" t="n">
        <v>999</v>
      </c>
      <c r="N2881" s="105" t="n">
        <v>870</v>
      </c>
      <c r="O2881" s="20" t="inlineStr">
        <is>
          <t>https://magic-kniga.ru/items/42105</t>
        </is>
      </c>
      <c r="Q2881" s="66" t="inlineStr">
        <is>
          <t>Мало</t>
        </is>
      </c>
      <c r="R2881" s="20" t="n">
        <v>3</v>
      </c>
      <c r="S2881" s="22" t="n">
        <v>16</v>
      </c>
      <c r="V2881" s="36">
        <f>MATCH(R2884,discounts!A:A)</f>
        <v/>
      </c>
      <c r="W2881" s="36">
        <f>ADDRESS(V2884,$F$7+1,,,"discounts")</f>
        <v/>
      </c>
      <c r="X2881" s="36">
        <f>ROUND(IF(ISNA(IF($F$7=0,0,INDIRECT(W2884))),0,IF($F$7=0,0,INDIRECT(W2884))),0)</f>
        <v/>
      </c>
    </row>
    <row r="2882">
      <c r="B2882" s="86" t="n"/>
      <c r="C2882" s="22" t="n">
        <v>43889</v>
      </c>
      <c r="D2882" s="22" t="inlineStr">
        <is>
          <t>Дубровин И.</t>
        </is>
      </c>
      <c r="E2882" s="22" t="inlineStr">
        <is>
          <t>Целительная облепиха</t>
        </is>
      </c>
      <c r="F2882" s="105">
        <f>ROUNDUP(N2885-(N2885/100*X2885),0)</f>
        <v/>
      </c>
      <c r="H2882" s="22" t="inlineStr">
        <is>
          <t>Т8 RUGRAM</t>
        </is>
      </c>
      <c r="I2882" s="22" t="n">
        <v>2019</v>
      </c>
      <c r="J2882" s="75" t="inlineStr">
        <is>
          <t>9785517014641</t>
        </is>
      </c>
      <c r="K2882" s="75" t="inlineStr">
        <is>
          <t>Книги</t>
        </is>
      </c>
      <c r="L2882" s="22">
        <f>ROUND(100-(F2885/(M2885/100)),0)</f>
        <v/>
      </c>
      <c r="M2882" s="105" t="n">
        <v>1855</v>
      </c>
      <c r="N2882" s="105" t="n">
        <v>1614</v>
      </c>
      <c r="O2882" s="20" t="inlineStr">
        <is>
          <t>https://magic-kniga.ru/items/43889</t>
        </is>
      </c>
      <c r="Q2882" s="66" t="inlineStr">
        <is>
          <t>Мало</t>
        </is>
      </c>
      <c r="R2882" s="20" t="n">
        <v>5</v>
      </c>
      <c r="S2882" s="22" t="n">
        <v>16</v>
      </c>
      <c r="V2882" s="36">
        <f>MATCH(R2885,discounts!A:A)</f>
        <v/>
      </c>
      <c r="W2882" s="36">
        <f>ADDRESS(V2885,$F$7+1,,,"discounts")</f>
        <v/>
      </c>
      <c r="X2882" s="36">
        <f>ROUND(IF(ISNA(IF($F$7=0,0,INDIRECT(W2885))),0,IF($F$7=0,0,INDIRECT(W2885))),0)</f>
        <v/>
      </c>
    </row>
    <row r="2883">
      <c r="B2883" s="86" t="n"/>
      <c r="C2883" s="22" t="n">
        <v>44080</v>
      </c>
      <c r="D2883" s="22" t="inlineStr">
        <is>
          <t>Николаева Ю.Н.</t>
        </is>
      </c>
      <c r="E2883" s="22" t="inlineStr">
        <is>
          <t>Природные чудо-целители. Календула, алоэ, бадан. Уникальное практическое руководство</t>
        </is>
      </c>
      <c r="F2883" s="105">
        <f>ROUNDUP(N2886-(N2886/100*X2886),0)</f>
        <v/>
      </c>
      <c r="H2883" s="22" t="inlineStr">
        <is>
          <t>Рипол Классик</t>
        </is>
      </c>
      <c r="I2883" s="22" t="n">
        <v>2020</v>
      </c>
      <c r="J2883" s="75" t="inlineStr">
        <is>
          <t>9785386138479</t>
        </is>
      </c>
      <c r="K2883" s="75" t="inlineStr">
        <is>
          <t>Книги</t>
        </is>
      </c>
      <c r="L2883" s="22">
        <f>ROUND(100-(F2886/(M2886/100)),0)</f>
        <v/>
      </c>
      <c r="M2883" s="105" t="n">
        <v>1530</v>
      </c>
      <c r="N2883" s="105" t="n">
        <v>1332</v>
      </c>
      <c r="O2883" s="20" t="inlineStr">
        <is>
          <t>https://magic-kniga.ru/items/44080</t>
        </is>
      </c>
      <c r="Q2883" s="66" t="inlineStr">
        <is>
          <t>Мало</t>
        </is>
      </c>
      <c r="R2883" s="20" t="n">
        <v>5</v>
      </c>
      <c r="V2883" s="36">
        <f>MATCH(R2886,discounts!A:A)</f>
        <v/>
      </c>
      <c r="W2883" s="36">
        <f>ADDRESS(V2886,$F$7+1,,,"discounts")</f>
        <v/>
      </c>
      <c r="X2883" s="36">
        <f>ROUND(IF(ISNA(IF($F$7=0,0,INDIRECT(W2886))),0,IF($F$7=0,0,INDIRECT(W2886))),0)</f>
        <v/>
      </c>
    </row>
    <row r="2884">
      <c r="B2884" s="86" t="n"/>
      <c r="C2884" s="22" t="n">
        <v>44183</v>
      </c>
      <c r="D2884" s="22" t="inlineStr">
        <is>
          <t>Болеслав Рыбак, Рада Багирова</t>
        </is>
      </c>
      <c r="E2884" s="22" t="inlineStr">
        <is>
          <t>Колдовской Зелейник</t>
        </is>
      </c>
      <c r="F2884" s="105">
        <f>ROUNDUP(N2887-(N2887/100*X2887),0)</f>
        <v/>
      </c>
      <c r="H2884" s="22" t="inlineStr">
        <is>
          <t>Велигор</t>
        </is>
      </c>
      <c r="I2884" s="22" t="n">
        <v>2021</v>
      </c>
      <c r="J2884" s="75" t="inlineStr">
        <is>
          <t>9785888759134</t>
        </is>
      </c>
      <c r="K2884" s="75" t="inlineStr">
        <is>
          <t>Книги</t>
        </is>
      </c>
      <c r="L2884" s="22">
        <f>ROUND(100-(F2887/(M2887/100)),0)</f>
        <v/>
      </c>
      <c r="M2884" s="105" t="n">
        <v>1445</v>
      </c>
      <c r="N2884" s="105" t="n">
        <v>1258</v>
      </c>
      <c r="O2884" s="20" t="inlineStr">
        <is>
          <t>https://magic-kniga.ru/items/44183</t>
        </is>
      </c>
      <c r="Q2884" s="66" t="inlineStr">
        <is>
          <t>Мало</t>
        </is>
      </c>
      <c r="R2884" s="20" t="n">
        <v>10</v>
      </c>
      <c r="V2884" s="36">
        <f>MATCH(R2887,discounts!A:A)</f>
        <v/>
      </c>
      <c r="W2884" s="36">
        <f>ADDRESS(V2887,$F$7+1,,,"discounts")</f>
        <v/>
      </c>
      <c r="X2884" s="36">
        <f>ROUND(IF(ISNA(IF($F$7=0,0,INDIRECT(W2887))),0,IF($F$7=0,0,INDIRECT(W2887))),0)</f>
        <v/>
      </c>
    </row>
    <row r="2885" ht="15" customHeight="1">
      <c r="B2885" s="88" t="inlineStr">
        <is>
          <t>От вредных привычек</t>
        </is>
      </c>
    </row>
    <row r="2886">
      <c r="B2886" s="86" t="n"/>
      <c r="C2886" s="22" t="n">
        <v>44943</v>
      </c>
      <c r="D2886" s="22" t="inlineStr">
        <is>
          <t>Хью Дж. Бирн</t>
        </is>
      </c>
      <c r="E2886" s="22" t="inlineStr">
        <is>
          <t>Меняем вредные привычки на полезные: осознанный подход</t>
        </is>
      </c>
      <c r="F2886" s="105">
        <f>ROUNDUP(N2889-(N2889/100*X2889),0)</f>
        <v/>
      </c>
      <c r="H2886" s="22" t="inlineStr">
        <is>
          <t>Весь</t>
        </is>
      </c>
      <c r="I2886" s="22" t="n">
        <v>2020</v>
      </c>
      <c r="J2886" s="75" t="inlineStr">
        <is>
          <t>9785957336983</t>
        </is>
      </c>
      <c r="K2886" s="75" t="inlineStr">
        <is>
          <t>Книги</t>
        </is>
      </c>
      <c r="L2886" s="22">
        <f>ROUND(100-(F2889/(M2889/100)),0)</f>
        <v/>
      </c>
      <c r="M2886" s="105" t="n">
        <v>552</v>
      </c>
      <c r="N2886" s="105" t="n">
        <v>481</v>
      </c>
      <c r="O2886" s="20" t="inlineStr">
        <is>
          <t>https://magic-kniga.ru/items/44943</t>
        </is>
      </c>
      <c r="Q2886" s="66" t="inlineStr">
        <is>
          <t>Мало</t>
        </is>
      </c>
      <c r="R2886" s="20" t="n">
        <v>3</v>
      </c>
      <c r="S2886" s="22" t="n">
        <v>16</v>
      </c>
      <c r="V2886" s="36">
        <f>MATCH(R2889,discounts!A:A)</f>
        <v/>
      </c>
      <c r="W2886" s="36">
        <f>ADDRESS(V2889,$F$7+1,,,"discounts")</f>
        <v/>
      </c>
      <c r="X2886" s="36">
        <f>ROUND(IF(ISNA(IF($F$7=0,0,INDIRECT(W2889))),0,IF($F$7=0,0,INDIRECT(W2889))),0)</f>
        <v/>
      </c>
    </row>
    <row r="2887" ht="15" customHeight="1">
      <c r="B2887" s="88" t="inlineStr">
        <is>
          <t>Самоучители астрологии</t>
        </is>
      </c>
    </row>
    <row r="2888">
      <c r="B2888" s="86" t="n"/>
      <c r="C2888" s="22" t="n">
        <v>45554</v>
      </c>
      <c r="D2888" s="22" t="inlineStr">
        <is>
          <t>Осипова Ольга Георгиевна</t>
        </is>
      </c>
      <c r="E2888" s="22" t="inlineStr">
        <is>
          <t>Как обвести Луну вокруг пальца</t>
        </is>
      </c>
      <c r="F2888" s="105">
        <f>ROUNDUP(N2891-(N2891/100*X2891),0)</f>
        <v/>
      </c>
      <c r="H2888" s="22" t="inlineStr">
        <is>
          <t>Эксмо пресс</t>
        </is>
      </c>
      <c r="I2888" s="22" t="n">
        <v>2021</v>
      </c>
      <c r="J2888" s="75" t="inlineStr">
        <is>
          <t>9785041194574</t>
        </is>
      </c>
      <c r="K2888" s="75" t="inlineStr">
        <is>
          <t>Книги</t>
        </is>
      </c>
      <c r="L2888" s="22">
        <f>ROUND(100-(F2891/(M2891/100)),0)</f>
        <v/>
      </c>
      <c r="M2888" s="105" t="n">
        <v>637</v>
      </c>
      <c r="N2888" s="105" t="n">
        <v>555</v>
      </c>
      <c r="O2888" s="20" t="inlineStr">
        <is>
          <t>https://magic-kniga.ru/items/45554</t>
        </is>
      </c>
      <c r="Q2888" s="66" t="inlineStr">
        <is>
          <t>Мало</t>
        </is>
      </c>
      <c r="R2888" s="20" t="n">
        <v>5</v>
      </c>
      <c r="S2888" s="22" t="n">
        <v>16</v>
      </c>
      <c r="V2888" s="36">
        <f>MATCH(R2891,discounts!A:A)</f>
        <v/>
      </c>
      <c r="W2888" s="36">
        <f>ADDRESS(V2891,$F$7+1,,,"discounts")</f>
        <v/>
      </c>
      <c r="X2888" s="36">
        <f>ROUND(IF(ISNA(IF($F$7=0,0,INDIRECT(W2891))),0,IF($F$7=0,0,INDIRECT(W2891))),0)</f>
        <v/>
      </c>
    </row>
    <row r="2889" ht="15" customHeight="1">
      <c r="B2889" s="88" t="inlineStr">
        <is>
          <t>Книги по духовным практикам</t>
        </is>
      </c>
    </row>
    <row r="2890">
      <c r="B2890" s="86" t="n"/>
      <c r="C2890" s="22" t="n">
        <v>45541</v>
      </c>
      <c r="D2890" s="22" t="inlineStr">
        <is>
          <t>Елена Мирра</t>
        </is>
      </c>
      <c r="E2890" s="22" t="inlineStr">
        <is>
          <t>Куда приводит Дизайн Человека. Пошаговая инструкция к себе</t>
        </is>
      </c>
      <c r="F2890" s="105">
        <f>ROUNDUP(N2893-(N2893/100*X2893),0)</f>
        <v/>
      </c>
      <c r="H2890" s="22" t="inlineStr">
        <is>
          <t>Эксмо пресс</t>
        </is>
      </c>
      <c r="I2890" s="22" t="n">
        <v>2021</v>
      </c>
      <c r="J2890" s="75" t="inlineStr">
        <is>
          <t>9785041163402</t>
        </is>
      </c>
      <c r="K2890" s="75" t="inlineStr">
        <is>
          <t>Книги</t>
        </is>
      </c>
      <c r="L2890" s="22">
        <f>ROUND(100-(F2893/(M2893/100)),0)</f>
        <v/>
      </c>
      <c r="M2890" s="105" t="n">
        <v>637</v>
      </c>
      <c r="N2890" s="105" t="n">
        <v>555</v>
      </c>
      <c r="O2890" s="20" t="inlineStr">
        <is>
          <t>https://magic-kniga.ru/items/45541</t>
        </is>
      </c>
      <c r="Q2890" s="66" t="inlineStr">
        <is>
          <t>Мало</t>
        </is>
      </c>
      <c r="R2890" s="20" t="n">
        <v>5</v>
      </c>
      <c r="S2890" s="22" t="n">
        <v>16</v>
      </c>
      <c r="V2890" s="36">
        <f>MATCH(R2893,discounts!A:A)</f>
        <v/>
      </c>
      <c r="W2890" s="36">
        <f>ADDRESS(V2893,$F$7+1,,,"discounts")</f>
        <v/>
      </c>
      <c r="X2890" s="36">
        <f>ROUND(IF(ISNA(IF($F$7=0,0,INDIRECT(W2893))),0,IF($F$7=0,0,INDIRECT(W2893))),0)</f>
        <v/>
      </c>
    </row>
    <row r="2891">
      <c r="B2891" s="86" t="n"/>
      <c r="C2891" s="22" t="n">
        <v>45595</v>
      </c>
      <c r="D2891" s="22" t="inlineStr">
        <is>
          <t>Берснев П.В.</t>
        </is>
      </c>
      <c r="E2891" s="22" t="inlineStr">
        <is>
          <t>Мистики и маги Мексики. Мифы, ритуалы и духовные учения шаманов-мараакаме из мексиканского племени уичолей</t>
        </is>
      </c>
      <c r="F2891" s="105">
        <f>ROUNDUP(N2894-(N2894/100*X2894),0)</f>
        <v/>
      </c>
      <c r="H2891" s="22" t="inlineStr">
        <is>
          <t>Велигор</t>
        </is>
      </c>
      <c r="I2891" s="22" t="n">
        <v>2021</v>
      </c>
      <c r="J2891" s="75" t="inlineStr">
        <is>
          <t>9785917420417</t>
        </is>
      </c>
      <c r="K2891" s="75" t="inlineStr">
        <is>
          <t>Книги</t>
        </is>
      </c>
      <c r="L2891" s="22">
        <f>ROUND(100-(F2894/(M2894/100)),0)</f>
        <v/>
      </c>
      <c r="M2891" s="105" t="n">
        <v>1274</v>
      </c>
      <c r="N2891" s="105" t="n">
        <v>1109</v>
      </c>
      <c r="O2891" s="20" t="inlineStr">
        <is>
          <t>https://magic-kniga.ru/items/45595</t>
        </is>
      </c>
      <c r="Q2891" s="66" t="inlineStr">
        <is>
          <t>Мало</t>
        </is>
      </c>
      <c r="R2891" s="20" t="n">
        <v>8</v>
      </c>
      <c r="S2891" s="22" t="n">
        <v>16</v>
      </c>
      <c r="V2891" s="36">
        <f>MATCH(R2894,discounts!A:A)</f>
        <v/>
      </c>
      <c r="W2891" s="36">
        <f>ADDRESS(V2894,$F$7+1,,,"discounts")</f>
        <v/>
      </c>
      <c r="X2891" s="36">
        <f>ROUND(IF(ISNA(IF($F$7=0,0,INDIRECT(W2894))),0,IF($F$7=0,0,INDIRECT(W2894))),0)</f>
        <v/>
      </c>
    </row>
    <row r="2892">
      <c r="B2892" s="86" t="n"/>
      <c r="C2892" s="22" t="n">
        <v>45672</v>
      </c>
      <c r="D2892" s="22" t="inlineStr">
        <is>
          <t>Дара Преображенская</t>
        </is>
      </c>
      <c r="E2892" s="22" t="inlineStr">
        <is>
          <t>Диалоги с душой. В этих диалогах нет ничего вымышленного</t>
        </is>
      </c>
      <c r="F2892" s="105">
        <f>ROUNDUP(N2895-(N2895/100*X2895),0)</f>
        <v/>
      </c>
      <c r="H2892" s="22" t="inlineStr">
        <is>
          <t>Амрита-русь</t>
        </is>
      </c>
      <c r="I2892" s="22" t="n">
        <v>2022</v>
      </c>
      <c r="J2892" s="75" t="inlineStr">
        <is>
          <t>9785413024997</t>
        </is>
      </c>
      <c r="K2892" s="75" t="inlineStr">
        <is>
          <t>Книги</t>
        </is>
      </c>
      <c r="L2892" s="22">
        <f>ROUND(100-(F2895/(M2895/100)),0)</f>
        <v/>
      </c>
      <c r="M2892" s="105" t="n">
        <v>2052</v>
      </c>
      <c r="N2892" s="105" t="n">
        <v>1786</v>
      </c>
      <c r="O2892" s="20" t="inlineStr">
        <is>
          <t>https://magic-kniga.ru/items/45672</t>
        </is>
      </c>
      <c r="Q2892" s="66" t="inlineStr">
        <is>
          <t>Мало</t>
        </is>
      </c>
      <c r="R2892" s="20" t="n">
        <v>2</v>
      </c>
      <c r="S2892" s="22" t="n">
        <v>16</v>
      </c>
      <c r="V2892" s="36">
        <f>MATCH(R2895,discounts!A:A)</f>
        <v/>
      </c>
      <c r="W2892" s="36">
        <f>ADDRESS(V2895,$F$7+1,,,"discounts")</f>
        <v/>
      </c>
      <c r="X2892" s="36">
        <f>ROUND(IF(ISNA(IF($F$7=0,0,INDIRECT(W2895))),0,IF($F$7=0,0,INDIRECT(W2895))),0)</f>
        <v/>
      </c>
    </row>
    <row r="2893">
      <c r="B2893" s="86" t="n"/>
      <c r="C2893" s="22" t="n">
        <v>45286</v>
      </c>
      <c r="D2893" s="22" t="inlineStr">
        <is>
          <t>Дейл Синди</t>
        </is>
      </c>
      <c r="E2893" s="22" t="inlineStr">
        <is>
          <t>Маленькая книга эмпатии</t>
        </is>
      </c>
      <c r="F2893" s="105">
        <f>ROUNDUP(N2896-(N2896/100*X2896),0)</f>
        <v/>
      </c>
      <c r="H2893" s="22" t="inlineStr">
        <is>
          <t>Весь</t>
        </is>
      </c>
      <c r="I2893" s="22" t="n">
        <v>2021</v>
      </c>
      <c r="J2893" s="75" t="inlineStr">
        <is>
          <t>9785957338079</t>
        </is>
      </c>
      <c r="K2893" s="75" t="inlineStr">
        <is>
          <t>Книги</t>
        </is>
      </c>
      <c r="L2893" s="22">
        <f>ROUND(100-(F2896/(M2896/100)),0)</f>
        <v/>
      </c>
      <c r="M2893" s="105" t="n">
        <v>5062</v>
      </c>
      <c r="N2893" s="105" t="n">
        <v>4404</v>
      </c>
      <c r="O2893" s="20" t="inlineStr">
        <is>
          <t>https://magic-kniga.ru/items/45286</t>
        </is>
      </c>
      <c r="Q2893" s="66" t="inlineStr">
        <is>
          <t>Мало</t>
        </is>
      </c>
      <c r="R2893" s="20" t="n">
        <v>3</v>
      </c>
      <c r="S2893" s="22" t="n">
        <v>16</v>
      </c>
      <c r="V2893" s="36">
        <f>MATCH(R2896,discounts!A:A)</f>
        <v/>
      </c>
      <c r="W2893" s="36">
        <f>ADDRESS(V2896,$F$7+1,,,"discounts")</f>
        <v/>
      </c>
      <c r="X2893" s="36">
        <f>ROUND(IF(ISNA(IF($F$7=0,0,INDIRECT(W2896))),0,IF($F$7=0,0,INDIRECT(W2896))),0)</f>
        <v/>
      </c>
    </row>
    <row r="2894">
      <c r="B2894" s="86" t="n"/>
      <c r="C2894" s="22" t="n">
        <v>41915</v>
      </c>
      <c r="D2894" s="22" t="inlineStr">
        <is>
          <t>Тейлор Астрея</t>
        </is>
      </c>
      <c r="E2894" s="22" t="inlineStr">
        <is>
          <t>Интуитивное колдовство: как услышать внутренний голос и усовершенствовать свое ремесло</t>
        </is>
      </c>
      <c r="F2894" s="105">
        <f>ROUNDUP(N2897-(N2897/100*X2897),0)</f>
        <v/>
      </c>
      <c r="H2894" s="22" t="inlineStr">
        <is>
          <t>Весь</t>
        </is>
      </c>
      <c r="I2894" s="22" t="n">
        <v>2020</v>
      </c>
      <c r="J2894" s="75" t="inlineStr">
        <is>
          <t>9785957336556</t>
        </is>
      </c>
      <c r="K2894" s="75" t="inlineStr">
        <is>
          <t>Книги</t>
        </is>
      </c>
      <c r="L2894" s="22">
        <f>ROUND(100-(F2897/(M2897/100)),0)</f>
        <v/>
      </c>
      <c r="M2894" s="105" t="n">
        <v>816</v>
      </c>
      <c r="N2894" s="105" t="n">
        <v>710</v>
      </c>
      <c r="O2894" s="20" t="inlineStr">
        <is>
          <t>https://magic-kniga.ru/items/41915</t>
        </is>
      </c>
      <c r="Q2894" s="66" t="inlineStr">
        <is>
          <t>Мало</t>
        </is>
      </c>
      <c r="R2894" s="20" t="n">
        <v>3</v>
      </c>
      <c r="S2894" s="22" t="n">
        <v>16</v>
      </c>
      <c r="V2894" s="36">
        <f>MATCH(R2897,discounts!A:A)</f>
        <v/>
      </c>
      <c r="W2894" s="36">
        <f>ADDRESS(V2897,$F$7+1,,,"discounts")</f>
        <v/>
      </c>
      <c r="X2894" s="36">
        <f>ROUND(IF(ISNA(IF($F$7=0,0,INDIRECT(W2897))),0,IF($F$7=0,0,INDIRECT(W2897))),0)</f>
        <v/>
      </c>
    </row>
    <row r="2895">
      <c r="B2895" s="86" t="n"/>
      <c r="C2895" s="22" t="n">
        <v>43497</v>
      </c>
      <c r="D2895" s="22" t="inlineStr">
        <is>
          <t>Марк-Георг В</t>
        </is>
      </c>
      <c r="E2895" s="22" t="inlineStr">
        <is>
          <t>Одическое ожерелье</t>
        </is>
      </c>
      <c r="F2895" s="105">
        <f>ROUNDUP(N2898-(N2898/100*X2898),0)</f>
        <v/>
      </c>
      <c r="H2895" s="22" t="inlineStr">
        <is>
          <t>Сапожков</t>
        </is>
      </c>
      <c r="I2895" s="22" t="n">
        <v>2009</v>
      </c>
      <c r="J2895" s="75" t="inlineStr">
        <is>
          <t>9789856509028</t>
        </is>
      </c>
      <c r="K2895" s="75" t="inlineStr">
        <is>
          <t>Книги</t>
        </is>
      </c>
      <c r="L2895" s="22">
        <f>ROUND(100-(F2898/(M2898/100)),0)</f>
        <v/>
      </c>
      <c r="M2895" s="105" t="n">
        <v>186</v>
      </c>
      <c r="N2895" s="105" t="n">
        <v>162</v>
      </c>
      <c r="O2895" s="20" t="inlineStr">
        <is>
          <t>https://magic-kniga.ru/items/43497</t>
        </is>
      </c>
      <c r="Q2895" s="66" t="inlineStr">
        <is>
          <t>Мало</t>
        </is>
      </c>
      <c r="R2895" s="20" t="n">
        <v>4</v>
      </c>
      <c r="V2895" s="36">
        <f>MATCH(R2898,discounts!A:A)</f>
        <v/>
      </c>
      <c r="W2895" s="36">
        <f>ADDRESS(V2898,$F$7+1,,,"discounts")</f>
        <v/>
      </c>
      <c r="X2895" s="36">
        <f>ROUND(IF(ISNA(IF($F$7=0,0,INDIRECT(W2898))),0,IF($F$7=0,0,INDIRECT(W2898))),0)</f>
        <v/>
      </c>
    </row>
    <row r="2896">
      <c r="B2896" s="86" t="n"/>
      <c r="C2896" s="22" t="n">
        <v>43869</v>
      </c>
      <c r="D2896" s="22" t="inlineStr">
        <is>
          <t>Шри Шиварудра Балайоги Махарадж</t>
        </is>
      </c>
      <c r="E2896" s="22" t="inlineStr">
        <is>
          <t>Высший путь. Беседы с Шри Шиварудрой Балайоги Махараджем</t>
        </is>
      </c>
      <c r="F2896" s="105">
        <f>ROUNDUP(N2899-(N2899/100*X2899),0)</f>
        <v/>
      </c>
      <c r="H2896" s="22" t="inlineStr">
        <is>
          <t>Ганга</t>
        </is>
      </c>
      <c r="I2896" s="22" t="n">
        <v>2019</v>
      </c>
      <c r="J2896" s="75" t="inlineStr">
        <is>
          <t>9785907059375</t>
        </is>
      </c>
      <c r="K2896" s="75" t="inlineStr">
        <is>
          <t>Книги</t>
        </is>
      </c>
      <c r="L2896" s="22">
        <f>ROUND(100-(F2899/(M2899/100)),0)</f>
        <v/>
      </c>
      <c r="M2896" s="105" t="n">
        <v>1855</v>
      </c>
      <c r="N2896" s="105" t="n">
        <v>1614</v>
      </c>
      <c r="O2896" s="20" t="inlineStr">
        <is>
          <t>https://magic-kniga.ru/items/43869</t>
        </is>
      </c>
      <c r="Q2896" s="66" t="inlineStr">
        <is>
          <t>Мало</t>
        </is>
      </c>
      <c r="R2896" s="20" t="n">
        <v>5</v>
      </c>
      <c r="S2896" s="22" t="n">
        <v>16</v>
      </c>
      <c r="V2896" s="36">
        <f>MATCH(R2899,discounts!A:A)</f>
        <v/>
      </c>
      <c r="W2896" s="36">
        <f>ADDRESS(V2899,$F$7+1,,,"discounts")</f>
        <v/>
      </c>
      <c r="X2896" s="36">
        <f>ROUND(IF(ISNA(IF($F$7=0,0,INDIRECT(W2899))),0,IF($F$7=0,0,INDIRECT(W2899))),0)</f>
        <v/>
      </c>
    </row>
    <row r="2897">
      <c r="B2897" s="86" t="n"/>
      <c r="C2897" s="22" t="n">
        <v>43883</v>
      </c>
      <c r="D2897" s="22" t="inlineStr">
        <is>
          <t>Маркус Грег</t>
        </is>
      </c>
      <c r="E2897" s="22" t="inlineStr">
        <is>
          <t>Духовная практика добрых дел. Обретение баланса душевных качеств в традиции Мусар</t>
        </is>
      </c>
      <c r="F2897" s="105">
        <f>ROUNDUP(N2900-(N2900/100*X2900),0)</f>
        <v/>
      </c>
      <c r="H2897" s="22" t="inlineStr">
        <is>
          <t>Весь</t>
        </is>
      </c>
      <c r="I2897" s="22" t="n">
        <v>2021</v>
      </c>
      <c r="J2897" s="75" t="inlineStr">
        <is>
          <t>9785957337386</t>
        </is>
      </c>
      <c r="K2897" s="75" t="inlineStr">
        <is>
          <t>Книги</t>
        </is>
      </c>
      <c r="L2897" s="22">
        <f>ROUND(100-(F2900/(M2900/100)),0)</f>
        <v/>
      </c>
      <c r="M2897" s="105" t="n">
        <v>1855</v>
      </c>
      <c r="N2897" s="105" t="n">
        <v>1614</v>
      </c>
      <c r="O2897" s="20" t="inlineStr">
        <is>
          <t>https://magic-kniga.ru/items/43883</t>
        </is>
      </c>
      <c r="Q2897" s="66" t="inlineStr">
        <is>
          <t>Мало</t>
        </is>
      </c>
      <c r="R2897" s="20" t="n">
        <v>5</v>
      </c>
      <c r="S2897" s="22" t="n">
        <v>16</v>
      </c>
      <c r="V2897" s="36">
        <f>MATCH(R2900,discounts!A:A)</f>
        <v/>
      </c>
      <c r="W2897" s="36">
        <f>ADDRESS(V2900,$F$7+1,,,"discounts")</f>
        <v/>
      </c>
      <c r="X2897" s="36">
        <f>ROUND(IF(ISNA(IF($F$7=0,0,INDIRECT(W2900))),0,IF($F$7=0,0,INDIRECT(W2900))),0)</f>
        <v/>
      </c>
    </row>
    <row r="2898">
      <c r="B2898" s="86" t="n"/>
      <c r="C2898" s="22" t="n">
        <v>40440</v>
      </c>
      <c r="D2898" s="22" t="inlineStr">
        <is>
          <t>Синельников Валерий</t>
        </is>
      </c>
      <c r="E2898" s="22" t="inlineStr">
        <is>
          <t>Сила намерения. Как реализовать свои мечты и желания</t>
        </is>
      </c>
      <c r="F2898" s="105">
        <f>ROUNDUP(N2901-(N2901/100*X2901),0)</f>
        <v/>
      </c>
      <c r="H2898" s="22" t="inlineStr">
        <is>
          <t>Центрполиграф</t>
        </is>
      </c>
      <c r="I2898" s="22" t="n">
        <v>2019</v>
      </c>
      <c r="J2898" s="75" t="inlineStr">
        <is>
          <t>9785227089946</t>
        </is>
      </c>
      <c r="K2898" s="75" t="inlineStr">
        <is>
          <t>Книги</t>
        </is>
      </c>
      <c r="L2898" s="22">
        <f>ROUND(100-(F2901/(M2901/100)),0)</f>
        <v/>
      </c>
      <c r="M2898" s="105" t="n">
        <v>599</v>
      </c>
      <c r="N2898" s="105" t="n">
        <v>522</v>
      </c>
      <c r="O2898" s="20" t="inlineStr">
        <is>
          <t>https://magic-kniga.ru/items/40440</t>
        </is>
      </c>
      <c r="Q2898" s="66" t="inlineStr">
        <is>
          <t>Мало</t>
        </is>
      </c>
      <c r="R2898" s="20" t="n">
        <v>5</v>
      </c>
      <c r="V2898" s="36">
        <f>MATCH(R2901,discounts!A:A)</f>
        <v/>
      </c>
      <c r="W2898" s="36">
        <f>ADDRESS(V2901,$F$7+1,,,"discounts")</f>
        <v/>
      </c>
      <c r="X2898" s="36">
        <f>ROUND(IF(ISNA(IF($F$7=0,0,INDIRECT(W2901))),0,IF($F$7=0,0,INDIRECT(W2901))),0)</f>
        <v/>
      </c>
    </row>
    <row r="2899">
      <c r="B2899" s="86" t="n"/>
      <c r="C2899" s="22" t="n">
        <v>40627</v>
      </c>
      <c r="D2899" s="22" t="inlineStr">
        <is>
          <t>Хемфрей Кристмас</t>
        </is>
      </c>
      <c r="E2899" s="22" t="inlineStr">
        <is>
          <t>Жест равновесия</t>
        </is>
      </c>
      <c r="F2899" s="105">
        <f>ROUNDUP(N2902-(N2902/100*X2902),0)</f>
        <v/>
      </c>
      <c r="H2899" s="22" t="inlineStr">
        <is>
          <t>Медков</t>
        </is>
      </c>
      <c r="I2899" s="22" t="n">
        <v>2018</v>
      </c>
      <c r="J2899" s="75" t="inlineStr">
        <is>
          <t>9785902583110</t>
        </is>
      </c>
      <c r="K2899" s="75" t="inlineStr">
        <is>
          <t>Книги</t>
        </is>
      </c>
      <c r="L2899" s="22">
        <f>ROUND(100-(F2902/(M2902/100)),0)</f>
        <v/>
      </c>
      <c r="M2899" s="105" t="n">
        <v>813</v>
      </c>
      <c r="N2899" s="105" t="n">
        <v>708</v>
      </c>
      <c r="O2899" s="20" t="inlineStr">
        <is>
          <t>https://magic-kniga.ru/items/40627</t>
        </is>
      </c>
      <c r="Q2899" s="66" t="inlineStr">
        <is>
          <t>Мало</t>
        </is>
      </c>
      <c r="R2899" s="20" t="n">
        <v>9</v>
      </c>
      <c r="V2899" s="36">
        <f>MATCH(R2902,discounts!A:A)</f>
        <v/>
      </c>
      <c r="W2899" s="36">
        <f>ADDRESS(V2902,$F$7+1,,,"discounts")</f>
        <v/>
      </c>
      <c r="X2899" s="36">
        <f>ROUND(IF(ISNA(IF($F$7=0,0,INDIRECT(W2902))),0,IF($F$7=0,0,INDIRECT(W2902))),0)</f>
        <v/>
      </c>
    </row>
    <row r="2900">
      <c r="B2900" s="86" t="n"/>
      <c r="C2900" s="22" t="n">
        <v>40656</v>
      </c>
      <c r="D2900" s="22" t="inlineStr">
        <is>
          <t>Сост. Калинди</t>
        </is>
      </c>
      <c r="E2900" s="22" t="inlineStr">
        <is>
          <t>Ведомый любовью. Воспоминания Винобы Бхаве</t>
        </is>
      </c>
      <c r="F2900" s="105">
        <f>ROUNDUP(N2903-(N2903/100*X2903),0)</f>
        <v/>
      </c>
      <c r="H2900" s="22" t="inlineStr">
        <is>
          <t>Ганга</t>
        </is>
      </c>
      <c r="I2900" s="22" t="n">
        <v>2020</v>
      </c>
      <c r="J2900" s="75" t="inlineStr">
        <is>
          <t>9785907243057</t>
        </is>
      </c>
      <c r="K2900" s="75" t="inlineStr">
        <is>
          <t>Книги</t>
        </is>
      </c>
      <c r="L2900" s="22">
        <f>ROUND(100-(F2903/(M2903/100)),0)</f>
        <v/>
      </c>
      <c r="M2900" s="105" t="n">
        <v>813</v>
      </c>
      <c r="N2900" s="105" t="n">
        <v>708</v>
      </c>
      <c r="O2900" s="20" t="inlineStr">
        <is>
          <t>https://magic-kniga.ru/items/40656</t>
        </is>
      </c>
      <c r="Q2900" s="66" t="inlineStr">
        <is>
          <t>Мало</t>
        </is>
      </c>
      <c r="R2900" s="20" t="n">
        <v>7</v>
      </c>
      <c r="V2900" s="36">
        <f>MATCH(R2903,discounts!A:A)</f>
        <v/>
      </c>
      <c r="W2900" s="36">
        <f>ADDRESS(V2903,$F$7+1,,,"discounts")</f>
        <v/>
      </c>
      <c r="X2900" s="36">
        <f>ROUND(IF(ISNA(IF($F$7=0,0,INDIRECT(W2903))),0,IF($F$7=0,0,INDIRECT(W2903))),0)</f>
        <v/>
      </c>
    </row>
    <row r="2901">
      <c r="B2901" s="86" t="n"/>
      <c r="C2901" s="22" t="n">
        <v>41438</v>
      </c>
      <c r="D2901" s="22" t="inlineStr">
        <is>
          <t>Серикова Антонина Викторовна</t>
        </is>
      </c>
      <c r="E2901" s="22" t="inlineStr">
        <is>
          <t>Матрица времени или Как стать бессмертным</t>
        </is>
      </c>
      <c r="F2901" s="105">
        <f>ROUNDUP(N2904-(N2904/100*X2904),0)</f>
        <v/>
      </c>
      <c r="H2901" s="22" t="inlineStr">
        <is>
          <t>Амрита-русь</t>
        </is>
      </c>
      <c r="I2901" s="22" t="n">
        <v>2020</v>
      </c>
      <c r="J2901" s="75" t="inlineStr">
        <is>
          <t>9785413021491</t>
        </is>
      </c>
      <c r="K2901" s="75" t="inlineStr">
        <is>
          <t>Книги</t>
        </is>
      </c>
      <c r="L2901" s="22">
        <f>ROUND(100-(F2904/(M2904/100)),0)</f>
        <v/>
      </c>
      <c r="M2901" s="105" t="n">
        <v>1299</v>
      </c>
      <c r="N2901" s="105" t="n">
        <v>1131</v>
      </c>
      <c r="O2901" s="20" t="inlineStr">
        <is>
          <t>https://magic-kniga.ru/items/41438</t>
        </is>
      </c>
      <c r="Q2901" s="66" t="inlineStr">
        <is>
          <t>Мало</t>
        </is>
      </c>
      <c r="R2901" s="20" t="n">
        <v>5</v>
      </c>
      <c r="V2901" s="36">
        <f>MATCH(R2904,discounts!A:A)</f>
        <v/>
      </c>
      <c r="W2901" s="36">
        <f>ADDRESS(V2904,$F$7+1,,,"discounts")</f>
        <v/>
      </c>
      <c r="X2901" s="36">
        <f>ROUND(IF(ISNA(IF($F$7=0,0,INDIRECT(W2904))),0,IF($F$7=0,0,INDIRECT(W2904))),0)</f>
        <v/>
      </c>
    </row>
    <row r="2902" ht="15" customHeight="1">
      <c r="B2902" s="88" t="inlineStr">
        <is>
          <t>Общие работы по эзотерике</t>
        </is>
      </c>
    </row>
    <row r="2903">
      <c r="B2903" s="86" t="n"/>
      <c r="C2903" s="22" t="n">
        <v>40442</v>
      </c>
      <c r="D2903" s="22" t="inlineStr">
        <is>
          <t>Милославский Петр Алексеевич</t>
        </is>
      </c>
      <c r="E2903" s="22" t="inlineStr">
        <is>
          <t>Древнее учение о странствованиях и переселении душ</t>
        </is>
      </c>
      <c r="F2903" s="105">
        <f>ROUNDUP(N2906-(N2906/100*X2906),0)</f>
        <v/>
      </c>
      <c r="H2903" s="22" t="inlineStr">
        <is>
          <t>Вече</t>
        </is>
      </c>
      <c r="I2903" s="22" t="n">
        <v>2019</v>
      </c>
      <c r="J2903" s="75" t="inlineStr">
        <is>
          <t>9785448412783</t>
        </is>
      </c>
      <c r="K2903" s="75" t="inlineStr">
        <is>
          <t>Книги</t>
        </is>
      </c>
      <c r="L2903" s="22">
        <f>ROUND(100-(F2906/(M2906/100)),0)</f>
        <v/>
      </c>
      <c r="M2903" s="105" t="n">
        <v>599</v>
      </c>
      <c r="N2903" s="105" t="n">
        <v>522</v>
      </c>
      <c r="O2903" s="20" t="inlineStr">
        <is>
          <t>https://magic-kniga.ru/items/40442</t>
        </is>
      </c>
      <c r="Q2903" s="66" t="inlineStr">
        <is>
          <t>Мало</t>
        </is>
      </c>
      <c r="R2903" s="20" t="n">
        <v>5</v>
      </c>
      <c r="V2903" s="36">
        <f>MATCH(R2906,discounts!A:A)</f>
        <v/>
      </c>
      <c r="W2903" s="36">
        <f>ADDRESS(V2906,$F$7+1,,,"discounts")</f>
        <v/>
      </c>
      <c r="X2903" s="36">
        <f>ROUND(IF(ISNA(IF($F$7=0,0,INDIRECT(W2906))),0,IF($F$7=0,0,INDIRECT(W2906))),0)</f>
        <v/>
      </c>
    </row>
    <row r="2904">
      <c r="B2904" s="86" t="n"/>
      <c r="C2904" s="22" t="n">
        <v>40560</v>
      </c>
      <c r="E2904" s="22" t="inlineStr">
        <is>
          <t>Искусство Алмадель Соломона</t>
        </is>
      </c>
      <c r="F2904" s="105">
        <f>ROUNDUP(N2907-(N2907/100*X2907),0)</f>
        <v/>
      </c>
      <c r="H2904" s="22" t="inlineStr">
        <is>
          <t>Академия исследования культуры</t>
        </is>
      </c>
      <c r="I2904" s="22" t="n">
        <v>2018</v>
      </c>
      <c r="J2904" s="75" t="inlineStr">
        <is>
          <t>9785604184813</t>
        </is>
      </c>
      <c r="K2904" s="75" t="inlineStr">
        <is>
          <t>Книги</t>
        </is>
      </c>
      <c r="L2904" s="22">
        <f>ROUND(100-(F2907/(M2907/100)),0)</f>
        <v/>
      </c>
      <c r="M2904" s="105" t="n">
        <v>1096</v>
      </c>
      <c r="N2904" s="105" t="n">
        <v>954</v>
      </c>
      <c r="O2904" s="20" t="inlineStr">
        <is>
          <t>https://magic-kniga.ru/items/40560</t>
        </is>
      </c>
      <c r="Q2904" s="66" t="inlineStr">
        <is>
          <t>Мало</t>
        </is>
      </c>
      <c r="R2904" s="20" t="n">
        <v>7</v>
      </c>
      <c r="S2904" s="22" t="n">
        <v>16</v>
      </c>
      <c r="V2904" s="36">
        <f>MATCH(R2907,discounts!A:A)</f>
        <v/>
      </c>
      <c r="W2904" s="36">
        <f>ADDRESS(V2907,$F$7+1,,,"discounts")</f>
        <v/>
      </c>
      <c r="X2904" s="36">
        <f>ROUND(IF(ISNA(IF($F$7=0,0,INDIRECT(W2907))),0,IF($F$7=0,0,INDIRECT(W2907))),0)</f>
        <v/>
      </c>
    </row>
    <row r="2905">
      <c r="B2905" s="86" t="n"/>
      <c r="C2905" s="22" t="n">
        <v>40618</v>
      </c>
      <c r="D2905" s="22" t="inlineStr">
        <is>
          <t>Андре-Жан Фестюжьера</t>
        </is>
      </c>
      <c r="E2905" s="22" t="inlineStr">
        <is>
          <t>ОТКРОВЕНИЕ ГЕРМЕСА ТРИСМЕГИСТА. Книга 4. ДОКТРИНЫ ДУШИ</t>
        </is>
      </c>
      <c r="F2905" s="105">
        <f>ROUNDUP(N2908-(N2908/100*X2908),0)</f>
        <v/>
      </c>
      <c r="H2905" s="22" t="inlineStr">
        <is>
          <t>Велигор</t>
        </is>
      </c>
      <c r="I2905" s="22" t="n">
        <v>2020</v>
      </c>
      <c r="J2905" s="75" t="inlineStr">
        <is>
          <t>9785888758014</t>
        </is>
      </c>
      <c r="K2905" s="75" t="inlineStr">
        <is>
          <t>Книги</t>
        </is>
      </c>
      <c r="L2905" s="22">
        <f>ROUND(100-(F2908/(M2908/100)),0)</f>
        <v/>
      </c>
      <c r="M2905" s="105" t="n">
        <v>813</v>
      </c>
      <c r="N2905" s="105" t="n">
        <v>708</v>
      </c>
      <c r="O2905" s="20" t="inlineStr">
        <is>
          <t>https://magic-kniga.ru/items/40618</t>
        </is>
      </c>
      <c r="Q2905" s="66" t="inlineStr">
        <is>
          <t>Мало</t>
        </is>
      </c>
      <c r="R2905" s="20" t="n">
        <v>10</v>
      </c>
      <c r="V2905" s="36">
        <f>MATCH(R2908,discounts!A:A)</f>
        <v/>
      </c>
      <c r="W2905" s="36">
        <f>ADDRESS(V2908,$F$7+1,,,"discounts")</f>
        <v/>
      </c>
      <c r="X2905" s="36">
        <f>ROUND(IF(ISNA(IF($F$7=0,0,INDIRECT(W2908))),0,IF($F$7=0,0,INDIRECT(W2908))),0)</f>
        <v/>
      </c>
    </row>
    <row r="2906">
      <c r="B2906" s="86" t="n"/>
      <c r="C2906" s="22" t="n">
        <v>40687</v>
      </c>
      <c r="D2906" s="22" t="inlineStr">
        <is>
          <t>Прокопец Д.</t>
        </is>
      </c>
      <c r="E2906" s="22" t="inlineStr">
        <is>
          <t>Кровавая охота. По следам монстров</t>
        </is>
      </c>
      <c r="F2906" s="105">
        <f>ROUNDUP(N2909-(N2909/100*X2909),0)</f>
        <v/>
      </c>
      <c r="H2906" s="22" t="inlineStr">
        <is>
          <t>Клуб семейного досуга</t>
        </is>
      </c>
      <c r="I2906" s="22" t="n">
        <v>2019</v>
      </c>
      <c r="J2906" s="75" t="inlineStr">
        <is>
          <t>9786171268623</t>
        </is>
      </c>
      <c r="K2906" s="75" t="inlineStr">
        <is>
          <t>Книги</t>
        </is>
      </c>
      <c r="L2906" s="22">
        <f>ROUND(100-(F2909/(M2909/100)),0)</f>
        <v/>
      </c>
      <c r="M2906" s="105" t="n">
        <v>383</v>
      </c>
      <c r="N2906" s="105" t="n">
        <v>334</v>
      </c>
      <c r="O2906" s="20" t="inlineStr">
        <is>
          <t>https://magic-kniga.ru/items/40687</t>
        </is>
      </c>
      <c r="Q2906" s="66" t="inlineStr">
        <is>
          <t>Мало</t>
        </is>
      </c>
      <c r="R2906" s="20" t="n">
        <v>5</v>
      </c>
      <c r="V2906" s="36">
        <f>MATCH(R2909,discounts!A:A)</f>
        <v/>
      </c>
      <c r="W2906" s="36">
        <f>ADDRESS(V2909,$F$7+1,,,"discounts")</f>
        <v/>
      </c>
      <c r="X2906" s="36">
        <f>ROUND(IF(ISNA(IF($F$7=0,0,INDIRECT(W2909))),0,IF($F$7=0,0,INDIRECT(W2909))),0)</f>
        <v/>
      </c>
    </row>
    <row r="2907">
      <c r="B2907" s="86" t="n"/>
      <c r="C2907" s="22" t="n">
        <v>41716</v>
      </c>
      <c r="D2907" s="22" t="inlineStr">
        <is>
          <t>Берг Моника</t>
        </is>
      </c>
      <c r="E2907" s="22" t="inlineStr">
        <is>
          <t>Страх ничего не решает</t>
        </is>
      </c>
      <c r="F2907" s="105">
        <f>ROUNDUP(N2910-(N2910/100*X2910),0)</f>
        <v/>
      </c>
      <c r="H2907" s="22" t="inlineStr">
        <is>
          <t>Эксмо пресс</t>
        </is>
      </c>
      <c r="I2907" s="22" t="n">
        <v>2020</v>
      </c>
      <c r="J2907" s="75" t="inlineStr">
        <is>
          <t>9785041107031</t>
        </is>
      </c>
      <c r="K2907" s="75" t="inlineStr">
        <is>
          <t>Книги</t>
        </is>
      </c>
      <c r="L2907" s="22">
        <f>ROUND(100-(F2910/(M2910/100)),0)</f>
        <v/>
      </c>
      <c r="M2907" s="105" t="n">
        <v>1075</v>
      </c>
      <c r="N2907" s="105" t="n">
        <v>936</v>
      </c>
      <c r="O2907" s="20" t="inlineStr">
        <is>
          <t>https://magic-kniga.ru/items/41716</t>
        </is>
      </c>
      <c r="Q2907" s="66" t="inlineStr">
        <is>
          <t>Мало</t>
        </is>
      </c>
      <c r="R2907" s="20" t="n">
        <v>5</v>
      </c>
      <c r="V2907" s="36">
        <f>MATCH(R2910,discounts!A:A)</f>
        <v/>
      </c>
      <c r="W2907" s="36">
        <f>ADDRESS(V2910,$F$7+1,,,"discounts")</f>
        <v/>
      </c>
      <c r="X2907" s="36">
        <f>ROUND(IF(ISNA(IF($F$7=0,0,INDIRECT(W2910))),0,IF($F$7=0,0,INDIRECT(W2910))),0)</f>
        <v/>
      </c>
    </row>
    <row r="2908">
      <c r="B2908" s="86" t="n"/>
      <c r="C2908" s="22" t="n">
        <v>41834</v>
      </c>
      <c r="D2908" s="22" t="inlineStr">
        <is>
          <t>Энмеркар</t>
        </is>
      </c>
      <c r="E2908" s="22" t="inlineStr">
        <is>
          <t>МАГИЯ ЖИЗНИ. Традиции языческих путей</t>
        </is>
      </c>
      <c r="F2908" s="105">
        <f>ROUNDUP(N2911-(N2911/100*X2911),0)</f>
        <v/>
      </c>
      <c r="H2908" s="22" t="inlineStr">
        <is>
          <t>Велигор</t>
        </is>
      </c>
      <c r="I2908" s="22" t="n">
        <v>2020</v>
      </c>
      <c r="J2908" s="75" t="inlineStr">
        <is>
          <t>9785888758120</t>
        </is>
      </c>
      <c r="K2908" s="75" t="inlineStr">
        <is>
          <t>Книги</t>
        </is>
      </c>
      <c r="L2908" s="22">
        <f>ROUND(100-(F2911/(M2911/100)),0)</f>
        <v/>
      </c>
      <c r="M2908" s="105" t="n">
        <v>1333</v>
      </c>
      <c r="N2908" s="105" t="n">
        <v>1160</v>
      </c>
      <c r="O2908" s="20" t="inlineStr">
        <is>
          <t>https://magic-kniga.ru/items/41834</t>
        </is>
      </c>
      <c r="Q2908" s="66" t="inlineStr">
        <is>
          <t>Мало</t>
        </is>
      </c>
      <c r="R2908" s="20" t="n">
        <v>10</v>
      </c>
      <c r="V2908" s="36">
        <f>MATCH(R2911,discounts!A:A)</f>
        <v/>
      </c>
      <c r="W2908" s="36">
        <f>ADDRESS(V2911,$F$7+1,,,"discounts")</f>
        <v/>
      </c>
      <c r="X2908" s="36">
        <f>ROUND(IF(ISNA(IF($F$7=0,0,INDIRECT(W2911))),0,IF($F$7=0,0,INDIRECT(W2911))),0)</f>
        <v/>
      </c>
    </row>
    <row r="2909">
      <c r="B2909" s="86" t="n"/>
      <c r="C2909" s="22" t="n">
        <v>42815</v>
      </c>
      <c r="D2909" s="22" t="inlineStr">
        <is>
          <t>Могенсон Грег</t>
        </is>
      </c>
      <c r="E2909" s="22" t="inlineStr">
        <is>
          <t>Северный Гнозис</t>
        </is>
      </c>
      <c r="F2909" s="105">
        <f>ROUNDUP(N2912-(N2912/100*X2912),0)</f>
        <v/>
      </c>
      <c r="H2909" s="22" t="inlineStr">
        <is>
          <t>Касталия</t>
        </is>
      </c>
      <c r="I2909" s="22" t="n">
        <v>2020</v>
      </c>
      <c r="J2909" s="75" t="inlineStr">
        <is>
          <t>9785521157952</t>
        </is>
      </c>
      <c r="K2909" s="75" t="inlineStr">
        <is>
          <t>Книги</t>
        </is>
      </c>
      <c r="L2909" s="22">
        <f>ROUND(100-(F2912/(M2912/100)),0)</f>
        <v/>
      </c>
      <c r="M2909" s="105" t="n">
        <v>571</v>
      </c>
      <c r="N2909" s="105" t="n">
        <v>497</v>
      </c>
      <c r="O2909" s="20" t="inlineStr">
        <is>
          <t>https://magic-kniga.ru/items/42815</t>
        </is>
      </c>
      <c r="Q2909" s="66" t="inlineStr">
        <is>
          <t>Мало</t>
        </is>
      </c>
      <c r="R2909" s="20" t="n">
        <v>10</v>
      </c>
      <c r="V2909" s="36">
        <f>MATCH(R2912,discounts!A:A)</f>
        <v/>
      </c>
      <c r="W2909" s="36">
        <f>ADDRESS(V2912,$F$7+1,,,"discounts")</f>
        <v/>
      </c>
      <c r="X2909" s="36">
        <f>ROUND(IF(ISNA(IF($F$7=0,0,INDIRECT(W2912))),0,IF($F$7=0,0,INDIRECT(W2912))),0)</f>
        <v/>
      </c>
    </row>
    <row r="2910">
      <c r="B2910" s="86" t="n"/>
      <c r="C2910" s="22" t="n">
        <v>42817</v>
      </c>
      <c r="D2910" s="22" t="inlineStr">
        <is>
          <t>Миллер Дэвид</t>
        </is>
      </c>
      <c r="E2910" s="22" t="inlineStr">
        <is>
          <t>Христы</t>
        </is>
      </c>
      <c r="F2910" s="105">
        <f>ROUNDUP(N2913-(N2913/100*X2913),0)</f>
        <v/>
      </c>
      <c r="H2910" s="22" t="inlineStr">
        <is>
          <t>Касталия</t>
        </is>
      </c>
      <c r="I2910" s="22" t="n">
        <v>2019</v>
      </c>
      <c r="J2910" s="75" t="inlineStr">
        <is>
          <t>9785521157938</t>
        </is>
      </c>
      <c r="K2910" s="75" t="inlineStr">
        <is>
          <t>Книги</t>
        </is>
      </c>
      <c r="L2910" s="22">
        <f>ROUND(100-(F2913/(M2913/100)),0)</f>
        <v/>
      </c>
      <c r="M2910" s="105" t="n">
        <v>571</v>
      </c>
      <c r="N2910" s="105" t="n">
        <v>497</v>
      </c>
      <c r="O2910" s="20" t="inlineStr">
        <is>
          <t>https://magic-kniga.ru/items/42817</t>
        </is>
      </c>
      <c r="Q2910" s="66" t="inlineStr">
        <is>
          <t>Мало</t>
        </is>
      </c>
      <c r="R2910" s="20" t="n">
        <v>10</v>
      </c>
      <c r="V2910" s="36">
        <f>MATCH(R2913,discounts!A:A)</f>
        <v/>
      </c>
      <c r="W2910" s="36">
        <f>ADDRESS(V2913,$F$7+1,,,"discounts")</f>
        <v/>
      </c>
      <c r="X2910" s="36">
        <f>ROUND(IF(ISNA(IF($F$7=0,0,INDIRECT(W2913))),0,IF($F$7=0,0,INDIRECT(W2913))),0)</f>
        <v/>
      </c>
    </row>
    <row r="2911">
      <c r="B2911" s="86" t="n"/>
      <c r="C2911" s="22" t="n">
        <v>43542</v>
      </c>
      <c r="D2911" s="22" t="inlineStr">
        <is>
          <t>Подколзин А. А.</t>
        </is>
      </c>
      <c r="E2911" s="22" t="inlineStr">
        <is>
          <t>Старение, долголетие и биоактивация</t>
        </is>
      </c>
      <c r="F2911" s="105">
        <f>ROUNDUP(N2914-(N2914/100*X2914),0)</f>
        <v/>
      </c>
      <c r="H2911" s="22" t="inlineStr">
        <is>
          <t>Москва</t>
        </is>
      </c>
      <c r="I2911" s="22" t="n">
        <v>1996</v>
      </c>
      <c r="J2911" s="75" t="inlineStr">
        <is>
          <t>9785746100139</t>
        </is>
      </c>
      <c r="K2911" s="75" t="inlineStr">
        <is>
          <t>Книги</t>
        </is>
      </c>
      <c r="L2911" s="22">
        <f>ROUND(100-(F2914/(M2914/100)),0)</f>
        <v/>
      </c>
      <c r="M2911" s="105" t="n">
        <v>186</v>
      </c>
      <c r="N2911" s="105" t="n">
        <v>162</v>
      </c>
      <c r="O2911" s="20" t="inlineStr">
        <is>
          <t>https://magic-kniga.ru/items/43542</t>
        </is>
      </c>
      <c r="Q2911" s="66" t="inlineStr">
        <is>
          <t>Мало</t>
        </is>
      </c>
      <c r="R2911" s="20" t="n">
        <v>4</v>
      </c>
      <c r="V2911" s="36">
        <f>MATCH(R2914,discounts!A:A)</f>
        <v/>
      </c>
      <c r="W2911" s="36">
        <f>ADDRESS(V2914,$F$7+1,,,"discounts")</f>
        <v/>
      </c>
      <c r="X2911" s="36">
        <f>ROUND(IF(ISNA(IF($F$7=0,0,INDIRECT(W2914))),0,IF($F$7=0,0,INDIRECT(W2914))),0)</f>
        <v/>
      </c>
    </row>
    <row r="2912">
      <c r="B2912" s="86" t="n"/>
      <c r="C2912" s="22" t="n">
        <v>43901</v>
      </c>
      <c r="D2912" s="22" t="inlineStr">
        <is>
          <t>Смит Райан</t>
        </is>
      </c>
      <c r="E2912" s="22" t="inlineStr">
        <is>
          <t>Путь огня и льда. Живая традиция скандинавского язычества</t>
        </is>
      </c>
      <c r="F2912" s="105">
        <f>ROUNDUP(N2915-(N2915/100*X2915),0)</f>
        <v/>
      </c>
      <c r="H2912" s="22" t="inlineStr">
        <is>
          <t>Весь</t>
        </is>
      </c>
      <c r="I2912" s="22" t="n">
        <v>2021</v>
      </c>
      <c r="J2912" s="75" t="inlineStr">
        <is>
          <t>9785957337393</t>
        </is>
      </c>
      <c r="K2912" s="75" t="inlineStr">
        <is>
          <t>Книги</t>
        </is>
      </c>
      <c r="L2912" s="22">
        <f>ROUND(100-(F2915/(M2915/100)),0)</f>
        <v/>
      </c>
      <c r="M2912" s="105" t="n">
        <v>1855</v>
      </c>
      <c r="N2912" s="105" t="n">
        <v>1614</v>
      </c>
      <c r="O2912" s="20" t="inlineStr">
        <is>
          <t>https://magic-kniga.ru/items/43901</t>
        </is>
      </c>
      <c r="Q2912" s="66" t="inlineStr">
        <is>
          <t>Мало</t>
        </is>
      </c>
      <c r="R2912" s="20" t="n">
        <v>3</v>
      </c>
      <c r="S2912" s="22" t="n">
        <v>16</v>
      </c>
      <c r="V2912" s="36">
        <f>MATCH(R2915,discounts!A:A)</f>
        <v/>
      </c>
      <c r="W2912" s="36">
        <f>ADDRESS(V2915,$F$7+1,,,"discounts")</f>
        <v/>
      </c>
      <c r="X2912" s="36">
        <f>ROUND(IF(ISNA(IF($F$7=0,0,INDIRECT(W2915))),0,IF($F$7=0,0,INDIRECT(W2915))),0)</f>
        <v/>
      </c>
    </row>
    <row r="2913">
      <c r="B2913" s="86" t="n"/>
      <c r="C2913" s="22" t="n">
        <v>44004</v>
      </c>
      <c r="D2913" s="22" t="inlineStr">
        <is>
          <t>Константин</t>
        </is>
      </c>
      <c r="E2913" s="22" t="inlineStr">
        <is>
          <t>Восхождение</t>
        </is>
      </c>
      <c r="F2913" s="105">
        <f>ROUNDUP(N2916-(N2916/100*X2916),0)</f>
        <v/>
      </c>
      <c r="H2913" s="22" t="inlineStr">
        <is>
          <t>Москва</t>
        </is>
      </c>
      <c r="I2913" s="22" t="n">
        <v>2003</v>
      </c>
      <c r="J2913" s="75" t="inlineStr">
        <is>
          <t>2100000440047</t>
        </is>
      </c>
      <c r="K2913" s="75" t="inlineStr">
        <is>
          <t>Книги</t>
        </is>
      </c>
      <c r="L2913" s="22">
        <f>ROUND(100-(F2916/(M2916/100)),0)</f>
        <v/>
      </c>
      <c r="M2913" s="105" t="n">
        <v>1358</v>
      </c>
      <c r="N2913" s="105" t="n">
        <v>1182</v>
      </c>
      <c r="O2913" s="20" t="inlineStr">
        <is>
          <t>https://magic-kniga.ru/items/44004</t>
        </is>
      </c>
      <c r="Q2913" s="66" t="inlineStr">
        <is>
          <t>Мало</t>
        </is>
      </c>
      <c r="R2913" s="20" t="n">
        <v>4</v>
      </c>
      <c r="V2913" s="36">
        <f>MATCH(R2916,discounts!A:A)</f>
        <v/>
      </c>
      <c r="W2913" s="36">
        <f>ADDRESS(V2916,$F$7+1,,,"discounts")</f>
        <v/>
      </c>
      <c r="X2913" s="36">
        <f>ROUND(IF(ISNA(IF($F$7=0,0,INDIRECT(W2916))),0,IF($F$7=0,0,INDIRECT(W2916))),0)</f>
        <v/>
      </c>
    </row>
    <row r="2914">
      <c r="B2914" s="86" t="n"/>
      <c r="C2914" s="22" t="n">
        <v>44078</v>
      </c>
      <c r="D2914" s="22" t="inlineStr">
        <is>
          <t>Серяков Михаил Леонидович</t>
        </is>
      </c>
      <c r="E2914" s="22" t="inlineStr">
        <is>
          <t>Рюрик и мистика истинной власти</t>
        </is>
      </c>
      <c r="F2914" s="105">
        <f>ROUNDUP(N2917-(N2917/100*X2917),0)</f>
        <v/>
      </c>
      <c r="H2914" s="22" t="inlineStr">
        <is>
          <t>Вече</t>
        </is>
      </c>
      <c r="I2914" s="22" t="n">
        <v>2016</v>
      </c>
      <c r="J2914" s="75" t="inlineStr">
        <is>
          <t>9785444436486</t>
        </is>
      </c>
      <c r="K2914" s="75" t="inlineStr">
        <is>
          <t>Книги</t>
        </is>
      </c>
      <c r="L2914" s="22">
        <f>ROUND(100-(F2917/(M2917/100)),0)</f>
        <v/>
      </c>
      <c r="M2914" s="105" t="n">
        <v>1530</v>
      </c>
      <c r="N2914" s="105" t="n">
        <v>1332</v>
      </c>
      <c r="O2914" s="20" t="inlineStr">
        <is>
          <t>https://magic-kniga.ru/items/44078</t>
        </is>
      </c>
      <c r="Q2914" s="66" t="inlineStr">
        <is>
          <t>Мало</t>
        </is>
      </c>
      <c r="R2914" s="20" t="n">
        <v>5</v>
      </c>
      <c r="S2914" s="22" t="n">
        <v>12</v>
      </c>
      <c r="V2914" s="36">
        <f>MATCH(R2917,discounts!A:A)</f>
        <v/>
      </c>
      <c r="W2914" s="36">
        <f>ADDRESS(V2917,$F$7+1,,,"discounts")</f>
        <v/>
      </c>
      <c r="X2914" s="36">
        <f>ROUND(IF(ISNA(IF($F$7=0,0,INDIRECT(W2917))),0,IF($F$7=0,0,INDIRECT(W2917))),0)</f>
        <v/>
      </c>
    </row>
    <row r="2915">
      <c r="B2915" s="86" t="n"/>
      <c r="C2915" s="22" t="n">
        <v>44110</v>
      </c>
      <c r="D2915" s="22" t="inlineStr">
        <is>
          <t>Бондарев Геннадий Александрович</t>
        </is>
      </c>
      <c r="E2915" s="22" t="inlineStr">
        <is>
          <t>И познаете истину</t>
        </is>
      </c>
      <c r="F2915" s="105">
        <f>ROUNDUP(N2918-(N2918/100*X2918),0)</f>
        <v/>
      </c>
      <c r="H2915" s="22" t="inlineStr">
        <is>
          <t>Энигма</t>
        </is>
      </c>
      <c r="I2915" s="22" t="n">
        <v>2020</v>
      </c>
      <c r="J2915" s="75" t="inlineStr">
        <is>
          <t>9785946983051</t>
        </is>
      </c>
      <c r="K2915" s="75" t="inlineStr">
        <is>
          <t>Книги</t>
        </is>
      </c>
      <c r="L2915" s="22">
        <f>ROUND(100-(F2918/(M2918/100)),0)</f>
        <v/>
      </c>
      <c r="M2915" s="105" t="n">
        <v>776</v>
      </c>
      <c r="N2915" s="105" t="n">
        <v>676</v>
      </c>
      <c r="O2915" s="20" t="inlineStr">
        <is>
          <t>https://magic-kniga.ru/items/44110</t>
        </is>
      </c>
      <c r="Q2915" s="66" t="inlineStr">
        <is>
          <t>Мало</t>
        </is>
      </c>
      <c r="R2915" s="20" t="n">
        <v>9</v>
      </c>
      <c r="V2915" s="36">
        <f>MATCH(R2918,discounts!A:A)</f>
        <v/>
      </c>
      <c r="W2915" s="36">
        <f>ADDRESS(V2918,$F$7+1,,,"discounts")</f>
        <v/>
      </c>
      <c r="X2915" s="36">
        <f>ROUND(IF(ISNA(IF($F$7=0,0,INDIRECT(W2918))),0,IF($F$7=0,0,INDIRECT(W2918))),0)</f>
        <v/>
      </c>
    </row>
    <row r="2916">
      <c r="B2916" s="86" t="n"/>
      <c r="C2916" s="22" t="n">
        <v>45436</v>
      </c>
      <c r="D2916" s="22" t="inlineStr">
        <is>
          <t>Койвисто Тарья</t>
        </is>
      </c>
      <c r="E2916" s="22" t="inlineStr">
        <is>
          <t>Сердце магии. Интуиция, доверие, радость</t>
        </is>
      </c>
      <c r="F2916" s="105">
        <f>ROUNDUP(N2919-(N2919/100*X2919),0)</f>
        <v/>
      </c>
      <c r="H2916" s="22" t="inlineStr">
        <is>
          <t>Весь</t>
        </is>
      </c>
      <c r="I2916" s="22" t="n">
        <v>2020</v>
      </c>
      <c r="J2916" s="75" t="inlineStr">
        <is>
          <t>9785957336761</t>
        </is>
      </c>
      <c r="K2916" s="75" t="inlineStr">
        <is>
          <t>Книги</t>
        </is>
      </c>
      <c r="L2916" s="22">
        <f>ROUND(100-(F2919/(M2919/100)),0)</f>
        <v/>
      </c>
      <c r="M2916" s="105" t="n">
        <v>840</v>
      </c>
      <c r="N2916" s="105" t="n">
        <v>731</v>
      </c>
      <c r="O2916" s="20" t="inlineStr">
        <is>
          <t>https://magic-kniga.ru/items/45436</t>
        </is>
      </c>
      <c r="Q2916" s="66" t="inlineStr">
        <is>
          <t>Мало</t>
        </is>
      </c>
      <c r="R2916" s="20" t="n">
        <v>3</v>
      </c>
      <c r="S2916" s="22" t="n">
        <v>16</v>
      </c>
      <c r="V2916" s="36">
        <f>MATCH(R2919,discounts!A:A)</f>
        <v/>
      </c>
      <c r="W2916" s="36">
        <f>ADDRESS(V2919,$F$7+1,,,"discounts")</f>
        <v/>
      </c>
      <c r="X2916" s="36">
        <f>ROUND(IF(ISNA(IF($F$7=0,0,INDIRECT(W2919))),0,IF($F$7=0,0,INDIRECT(W2919))),0)</f>
        <v/>
      </c>
    </row>
    <row r="2917">
      <c r="B2917" s="86" t="n"/>
      <c r="C2917" s="22" t="n">
        <v>45529</v>
      </c>
      <c r="D2917" s="22" t="inlineStr">
        <is>
          <t>Пол Селиг</t>
        </is>
      </c>
      <c r="E2917" s="22" t="inlineStr">
        <is>
          <t>Реализация Истинного Я. За гранью известного: послания, которые помогут вам познать себя по-новому</t>
        </is>
      </c>
      <c r="F2917" s="105">
        <f>ROUNDUP(N2920-(N2920/100*X2920),0)</f>
        <v/>
      </c>
      <c r="H2917" s="22" t="inlineStr">
        <is>
          <t>АСТ</t>
        </is>
      </c>
      <c r="I2917" s="22" t="n">
        <v>2021</v>
      </c>
      <c r="J2917" s="75" t="inlineStr">
        <is>
          <t>9785171341770</t>
        </is>
      </c>
      <c r="K2917" s="75" t="inlineStr">
        <is>
          <t>Книги</t>
        </is>
      </c>
      <c r="L2917" s="22">
        <f>ROUND(100-(F2920/(M2920/100)),0)</f>
        <v/>
      </c>
      <c r="M2917" s="105" t="n">
        <v>637</v>
      </c>
      <c r="N2917" s="105" t="n">
        <v>555</v>
      </c>
      <c r="O2917" s="20" t="inlineStr">
        <is>
          <t>https://magic-kniga.ru/items/45529</t>
        </is>
      </c>
      <c r="Q2917" s="66" t="inlineStr">
        <is>
          <t>Мало</t>
        </is>
      </c>
      <c r="R2917" s="20" t="n">
        <v>5</v>
      </c>
      <c r="S2917" s="22" t="n">
        <v>16</v>
      </c>
      <c r="V2917" s="36">
        <f>MATCH(R2920,discounts!A:A)</f>
        <v/>
      </c>
      <c r="W2917" s="36">
        <f>ADDRESS(V2920,$F$7+1,,,"discounts")</f>
        <v/>
      </c>
      <c r="X2917" s="36">
        <f>ROUND(IF(ISNA(IF($F$7=0,0,INDIRECT(W2920))),0,IF($F$7=0,0,INDIRECT(W2920))),0)</f>
        <v/>
      </c>
    </row>
    <row r="2918">
      <c r="B2918" s="86" t="n"/>
      <c r="C2918" s="22" t="n">
        <v>45598</v>
      </c>
      <c r="D2918" s="22" t="inlineStr">
        <is>
          <t>Альварес Мелисса</t>
        </is>
      </c>
      <c r="E2918" s="22" t="inlineStr">
        <is>
          <t>Маленькая книга духовных животных</t>
        </is>
      </c>
      <c r="F2918" s="105">
        <f>ROUNDUP(N2921-(N2921/100*X2921),0)</f>
        <v/>
      </c>
      <c r="H2918" s="22" t="inlineStr">
        <is>
          <t>Весь</t>
        </is>
      </c>
      <c r="I2918" s="22" t="n">
        <v>2021</v>
      </c>
      <c r="J2918" s="75" t="inlineStr">
        <is>
          <t>9785957338123</t>
        </is>
      </c>
      <c r="K2918" s="75" t="inlineStr">
        <is>
          <t>Книги</t>
        </is>
      </c>
      <c r="L2918" s="22">
        <f>ROUND(100-(F2921/(M2921/100)),0)</f>
        <v/>
      </c>
      <c r="M2918" s="105" t="n">
        <v>1274</v>
      </c>
      <c r="N2918" s="105" t="n">
        <v>1109</v>
      </c>
      <c r="O2918" s="20" t="inlineStr">
        <is>
          <t>https://magic-kniga.ru/items/45598</t>
        </is>
      </c>
      <c r="Q2918" s="66" t="inlineStr">
        <is>
          <t>Мало</t>
        </is>
      </c>
      <c r="R2918" s="20" t="n">
        <v>2</v>
      </c>
      <c r="S2918" s="22" t="n">
        <v>16</v>
      </c>
      <c r="V2918" s="36">
        <f>MATCH(R2921,discounts!A:A)</f>
        <v/>
      </c>
      <c r="W2918" s="36">
        <f>ADDRESS(V2921,$F$7+1,,,"discounts")</f>
        <v/>
      </c>
      <c r="X2918" s="36">
        <f>ROUND(IF(ISNA(IF($F$7=0,0,INDIRECT(W2921))),0,IF($F$7=0,0,INDIRECT(W2921))),0)</f>
        <v/>
      </c>
    </row>
    <row r="2919">
      <c r="B2919" s="86" t="n"/>
      <c r="C2919" s="22" t="n">
        <v>45645</v>
      </c>
      <c r="D2919" s="22" t="inlineStr">
        <is>
          <t>Резник Людмила</t>
        </is>
      </c>
      <c r="E2919" s="22" t="inlineStr">
        <is>
          <t>Кто мы</t>
        </is>
      </c>
      <c r="F2919" s="105">
        <f>ROUNDUP(N2922-(N2922/100*X2922),0)</f>
        <v/>
      </c>
      <c r="H2919" s="22" t="inlineStr">
        <is>
          <t>Универсалист</t>
        </is>
      </c>
      <c r="I2919" s="22" t="n">
        <v>2009</v>
      </c>
      <c r="J2919" s="75" t="inlineStr">
        <is>
          <t>9785978701456</t>
        </is>
      </c>
      <c r="K2919" s="75" t="inlineStr">
        <is>
          <t>Книги</t>
        </is>
      </c>
      <c r="L2919" s="22">
        <f>ROUND(100-(F2922/(M2922/100)),0)</f>
        <v/>
      </c>
      <c r="M2919" s="105" t="n">
        <v>122</v>
      </c>
      <c r="N2919" s="105" t="n">
        <v>107</v>
      </c>
      <c r="O2919" s="20" t="inlineStr">
        <is>
          <t>https://magic-kniga.ru/items/45645</t>
        </is>
      </c>
      <c r="Q2919" s="66" t="inlineStr">
        <is>
          <t>Мало</t>
        </is>
      </c>
      <c r="R2919" s="20" t="n">
        <v>8</v>
      </c>
      <c r="V2919" s="36">
        <f>MATCH(R2922,discounts!A:A)</f>
        <v/>
      </c>
      <c r="W2919" s="36">
        <f>ADDRESS(V2922,$F$7+1,,,"discounts")</f>
        <v/>
      </c>
      <c r="X2919" s="36">
        <f>ROUND(IF(ISNA(IF($F$7=0,0,INDIRECT(W2922))),0,IF($F$7=0,0,INDIRECT(W2922))),0)</f>
        <v/>
      </c>
    </row>
    <row r="2920">
      <c r="B2920" s="86" t="n"/>
      <c r="C2920" s="22" t="n">
        <v>45798</v>
      </c>
      <c r="D2920" s="22" t="inlineStr">
        <is>
          <t>Виктор Уайт</t>
        </is>
      </c>
      <c r="E2920" s="22" t="inlineStr">
        <is>
          <t>Переписка</t>
        </is>
      </c>
      <c r="F2920" s="105">
        <f>ROUNDUP(N2923-(N2923/100*X2923),0)</f>
        <v/>
      </c>
      <c r="H2920" s="22" t="inlineStr">
        <is>
          <t>Касталия</t>
        </is>
      </c>
      <c r="I2920" s="22" t="n">
        <v>2021</v>
      </c>
      <c r="J2920" s="75" t="inlineStr">
        <is>
          <t>9785521162314</t>
        </is>
      </c>
      <c r="K2920" s="75" t="inlineStr">
        <is>
          <t>Книги</t>
        </is>
      </c>
      <c r="L2920" s="22">
        <f>ROUND(100-(F2923/(M2923/100)),0)</f>
        <v/>
      </c>
      <c r="M2920" s="105" t="n">
        <v>710</v>
      </c>
      <c r="N2920" s="105" t="n">
        <v>618</v>
      </c>
      <c r="O2920" s="20" t="inlineStr">
        <is>
          <t>https://magic-kniga.ru/items/45798</t>
        </is>
      </c>
      <c r="Q2920" s="66" t="inlineStr">
        <is>
          <t>Мало</t>
        </is>
      </c>
      <c r="R2920" s="20" t="n">
        <v>8</v>
      </c>
      <c r="V2920" s="36">
        <f>MATCH(R2923,discounts!A:A)</f>
        <v/>
      </c>
      <c r="W2920" s="36">
        <f>ADDRESS(V2923,$F$7+1,,,"discounts")</f>
        <v/>
      </c>
      <c r="X2920" s="36">
        <f>ROUND(IF(ISNA(IF($F$7=0,0,INDIRECT(W2923))),0,IF($F$7=0,0,INDIRECT(W2923))),0)</f>
        <v/>
      </c>
    </row>
    <row r="2921">
      <c r="B2921" s="86" t="n"/>
      <c r="C2921" s="22" t="n">
        <v>45870</v>
      </c>
      <c r="D2921" s="22" t="inlineStr">
        <is>
          <t>Глеб Ципурский</t>
        </is>
      </c>
      <c r="E2921" s="22" t="inlineStr">
        <is>
          <t>Руководство искателя правды: научный подход</t>
        </is>
      </c>
      <c r="F2921" s="105">
        <f>ROUNDUP(N2924-(N2924/100*X2924),0)</f>
        <v/>
      </c>
      <c r="H2921" s="22" t="inlineStr">
        <is>
          <t>Весь</t>
        </is>
      </c>
      <c r="I2921" s="22" t="n">
        <v>2022</v>
      </c>
      <c r="J2921" s="75" t="inlineStr">
        <is>
          <t>9785957338833</t>
        </is>
      </c>
      <c r="K2921" s="75" t="inlineStr">
        <is>
          <t>Книги</t>
        </is>
      </c>
      <c r="L2921" s="22">
        <f>ROUND(100-(F2924/(M2924/100)),0)</f>
        <v/>
      </c>
      <c r="M2921" s="105" t="n">
        <v>1195</v>
      </c>
      <c r="N2921" s="105" t="n">
        <v>1040</v>
      </c>
      <c r="O2921" s="20" t="inlineStr">
        <is>
          <t>https://magic-kniga.ru/items/45870</t>
        </is>
      </c>
      <c r="Q2921" s="66" t="inlineStr">
        <is>
          <t>Мало</t>
        </is>
      </c>
      <c r="R2921" s="20" t="n">
        <v>2</v>
      </c>
      <c r="S2921" s="22" t="n">
        <v>16</v>
      </c>
      <c r="V2921" s="36">
        <f>MATCH(R2924,discounts!A:A)</f>
        <v/>
      </c>
      <c r="W2921" s="36">
        <f>ADDRESS(V2924,$F$7+1,,,"discounts")</f>
        <v/>
      </c>
      <c r="X2921" s="36">
        <f>ROUND(IF(ISNA(IF($F$7=0,0,INDIRECT(W2924))),0,IF($F$7=0,0,INDIRECT(W2924))),0)</f>
        <v/>
      </c>
    </row>
    <row r="2922">
      <c r="B2922" s="86" t="n"/>
      <c r="C2922" s="22" t="n">
        <v>46102</v>
      </c>
      <c r="D2922" s="22" t="inlineStr">
        <is>
          <t>Жикаренцев В.В.</t>
        </is>
      </c>
      <c r="E2922" s="22" t="inlineStr">
        <is>
          <t>Путь к свободе. Эффективные техники по обретению внутренней силы</t>
        </is>
      </c>
      <c r="F2922" s="105">
        <f>ROUNDUP(N2925-(N2925/100*X2925),0)</f>
        <v/>
      </c>
      <c r="H2922" s="22" t="inlineStr">
        <is>
          <t>АСТ</t>
        </is>
      </c>
      <c r="I2922" s="22" t="n">
        <v>2022</v>
      </c>
      <c r="J2922" s="75" t="inlineStr">
        <is>
          <t>9785171490591</t>
        </is>
      </c>
      <c r="K2922" s="75" t="inlineStr">
        <is>
          <t>Книги</t>
        </is>
      </c>
      <c r="L2922" s="22">
        <f>ROUND(100-(F2925/(M2925/100)),0)</f>
        <v/>
      </c>
      <c r="M2922" s="105" t="n">
        <v>2702</v>
      </c>
      <c r="N2922" s="105" t="n">
        <v>2351</v>
      </c>
      <c r="O2922" s="20" t="inlineStr">
        <is>
          <t>https://magic-kniga.ru/items/46102</t>
        </is>
      </c>
      <c r="Q2922" s="66" t="inlineStr">
        <is>
          <t>Мало</t>
        </is>
      </c>
      <c r="R2922" s="20" t="n">
        <v>5</v>
      </c>
      <c r="S2922" s="22" t="n">
        <v>12</v>
      </c>
      <c r="V2922" s="36">
        <f>MATCH(R2925,discounts!A:A)</f>
        <v/>
      </c>
      <c r="W2922" s="36">
        <f>ADDRESS(V2925,$F$7+1,,,"discounts")</f>
        <v/>
      </c>
      <c r="X2922" s="36">
        <f>ROUND(IF(ISNA(IF($F$7=0,0,INDIRECT(W2925))),0,IF($F$7=0,0,INDIRECT(W2925))),0)</f>
        <v/>
      </c>
    </row>
    <row r="2923">
      <c r="B2923" s="86" t="n"/>
      <c r="C2923" s="22" t="n">
        <v>44311</v>
      </c>
      <c r="D2923" s="22" t="inlineStr">
        <is>
          <t>Волков А.В.</t>
        </is>
      </c>
      <c r="E2923" s="22" t="inlineStr">
        <is>
          <t>Апология привидений</t>
        </is>
      </c>
      <c r="F2923" s="105">
        <f>ROUNDUP(N2926-(N2926/100*X2926),0)</f>
        <v/>
      </c>
      <c r="H2923" s="22" t="inlineStr">
        <is>
          <t>Вече</t>
        </is>
      </c>
      <c r="I2923" s="22" t="n">
        <v>2018</v>
      </c>
      <c r="J2923" s="75" t="inlineStr">
        <is>
          <t>2100000443116</t>
        </is>
      </c>
      <c r="K2923" s="75" t="inlineStr">
        <is>
          <t>Книги</t>
        </is>
      </c>
      <c r="L2923" s="22">
        <f>ROUND(100-(F2926/(M2926/100)),0)</f>
        <v/>
      </c>
      <c r="M2923" s="105" t="n">
        <v>604</v>
      </c>
      <c r="N2923" s="105" t="n">
        <v>526</v>
      </c>
      <c r="O2923" s="20" t="inlineStr">
        <is>
          <t>https://magic-kniga.ru/items/44311</t>
        </is>
      </c>
      <c r="Q2923" s="66" t="inlineStr">
        <is>
          <t>Мало</t>
        </is>
      </c>
      <c r="R2923" s="20" t="n">
        <v>5</v>
      </c>
      <c r="V2923" s="36">
        <f>MATCH(R2926,discounts!A:A)</f>
        <v/>
      </c>
      <c r="W2923" s="36">
        <f>ADDRESS(V2926,$F$7+1,,,"discounts")</f>
        <v/>
      </c>
      <c r="X2923" s="36">
        <f>ROUND(IF(ISNA(IF($F$7=0,0,INDIRECT(W2926))),0,IF($F$7=0,0,INDIRECT(W2926))),0)</f>
        <v/>
      </c>
    </row>
    <row r="2924">
      <c r="B2924" s="86" t="n"/>
      <c r="C2924" s="22" t="n">
        <v>44318</v>
      </c>
      <c r="D2924" s="22" t="inlineStr">
        <is>
          <t>Гусев В.Б.</t>
        </is>
      </c>
      <c r="E2924" s="22" t="inlineStr">
        <is>
          <t>Призванные океаном. Таинственные судьбы путешественников</t>
        </is>
      </c>
      <c r="F2924" s="105">
        <f>ROUNDUP(N2927-(N2927/100*X2927),0)</f>
        <v/>
      </c>
      <c r="H2924" s="22" t="inlineStr">
        <is>
          <t>Вече</t>
        </is>
      </c>
      <c r="I2924" s="22" t="n">
        <v>2020</v>
      </c>
      <c r="J2924" s="75" t="inlineStr">
        <is>
          <t>2100000443185</t>
        </is>
      </c>
      <c r="K2924" s="75" t="inlineStr">
        <is>
          <t>Книги</t>
        </is>
      </c>
      <c r="L2924" s="22">
        <f>ROUND(100-(F2927/(M2927/100)),0)</f>
        <v/>
      </c>
      <c r="M2924" s="105" t="n">
        <v>639</v>
      </c>
      <c r="N2924" s="105" t="n">
        <v>556</v>
      </c>
      <c r="O2924" s="20" t="inlineStr">
        <is>
          <t>https://magic-kniga.ru/items/44318</t>
        </is>
      </c>
      <c r="Q2924" s="66" t="inlineStr">
        <is>
          <t>Мало</t>
        </is>
      </c>
      <c r="R2924" s="20" t="n">
        <v>5</v>
      </c>
      <c r="S2924" s="22" t="n">
        <v>16</v>
      </c>
      <c r="V2924" s="36">
        <f>MATCH(R2927,discounts!A:A)</f>
        <v/>
      </c>
      <c r="W2924" s="36">
        <f>ADDRESS(V2927,$F$7+1,,,"discounts")</f>
        <v/>
      </c>
      <c r="X2924" s="36">
        <f>ROUND(IF(ISNA(IF($F$7=0,0,INDIRECT(W2927))),0,IF($F$7=0,0,INDIRECT(W2927))),0)</f>
        <v/>
      </c>
    </row>
    <row r="2925">
      <c r="B2925" s="86" t="n"/>
      <c r="C2925" s="22" t="n">
        <v>44323</v>
      </c>
      <c r="D2925" s="22" t="inlineStr">
        <is>
          <t>Филимошкина Н.В.</t>
        </is>
      </c>
      <c r="E2925" s="22" t="inlineStr">
        <is>
          <t>Загадки гениальных творений. От скифского золота до Конька-Горбунка</t>
        </is>
      </c>
      <c r="F2925" s="105">
        <f>ROUNDUP(N2928-(N2928/100*X2928),0)</f>
        <v/>
      </c>
      <c r="H2925" s="22" t="inlineStr">
        <is>
          <t>Вече</t>
        </is>
      </c>
      <c r="I2925" s="22" t="n">
        <v>2019</v>
      </c>
      <c r="J2925" s="75" t="inlineStr">
        <is>
          <t>9785448410093</t>
        </is>
      </c>
      <c r="K2925" s="75" t="inlineStr">
        <is>
          <t>Книги</t>
        </is>
      </c>
      <c r="L2925" s="22">
        <f>ROUND(100-(F2928/(M2928/100)),0)</f>
        <v/>
      </c>
      <c r="M2925" s="105" t="n">
        <v>639</v>
      </c>
      <c r="N2925" s="105" t="n">
        <v>556</v>
      </c>
      <c r="O2925" s="20" t="inlineStr">
        <is>
          <t>https://magic-kniga.ru/items/44323</t>
        </is>
      </c>
      <c r="Q2925" s="66" t="inlineStr">
        <is>
          <t>Мало</t>
        </is>
      </c>
      <c r="R2925" s="20" t="n">
        <v>5</v>
      </c>
      <c r="S2925" s="22" t="n">
        <v>16</v>
      </c>
      <c r="V2925" s="36">
        <f>MATCH(R2928,discounts!A:A)</f>
        <v/>
      </c>
      <c r="W2925" s="36">
        <f>ADDRESS(V2928,$F$7+1,,,"discounts")</f>
        <v/>
      </c>
      <c r="X2925" s="36">
        <f>ROUND(IF(ISNA(IF($F$7=0,0,INDIRECT(W2928))),0,IF($F$7=0,0,INDIRECT(W2928))),0)</f>
        <v/>
      </c>
    </row>
    <row r="2926">
      <c r="B2926" s="86" t="n"/>
      <c r="C2926" s="22" t="n">
        <v>44361</v>
      </c>
      <c r="D2926" s="22" t="inlineStr">
        <is>
          <t>Торчинов Е.А.</t>
        </is>
      </c>
      <c r="E2926" s="22" t="inlineStr">
        <is>
          <t>Путь самки: трансперсональный роман</t>
        </is>
      </c>
      <c r="F2926" s="105">
        <f>ROUNDUP(N2929-(N2929/100*X2929),0)</f>
        <v/>
      </c>
      <c r="H2926" s="22" t="inlineStr">
        <is>
          <t>Пальмира</t>
        </is>
      </c>
      <c r="I2926" s="22" t="n">
        <v>2018</v>
      </c>
      <c r="J2926" s="75" t="inlineStr">
        <is>
          <t>2100000443611</t>
        </is>
      </c>
      <c r="K2926" s="75" t="inlineStr">
        <is>
          <t>Книги</t>
        </is>
      </c>
      <c r="L2926" s="22">
        <f>ROUND(100-(F2929/(M2929/100)),0)</f>
        <v/>
      </c>
      <c r="M2926" s="105" t="n">
        <v>597</v>
      </c>
      <c r="N2926" s="105" t="n">
        <v>520</v>
      </c>
      <c r="O2926" s="20" t="inlineStr">
        <is>
          <t>https://magic-kniga.ru/items/44361</t>
        </is>
      </c>
      <c r="Q2926" s="66" t="inlineStr">
        <is>
          <t>Мало</t>
        </is>
      </c>
      <c r="R2926" s="20" t="n">
        <v>5</v>
      </c>
      <c r="S2926" s="22" t="n">
        <v>16</v>
      </c>
      <c r="V2926" s="36">
        <f>MATCH(R2929,discounts!A:A)</f>
        <v/>
      </c>
      <c r="W2926" s="36">
        <f>ADDRESS(V2929,$F$7+1,,,"discounts")</f>
        <v/>
      </c>
      <c r="X2926" s="36">
        <f>ROUND(IF(ISNA(IF($F$7=0,0,INDIRECT(W2929))),0,IF($F$7=0,0,INDIRECT(W2929))),0)</f>
        <v/>
      </c>
    </row>
    <row r="2927">
      <c r="B2927" s="86" t="n"/>
      <c r="C2927" s="22" t="n">
        <v>45256</v>
      </c>
      <c r="D2927" s="22" t="inlineStr">
        <is>
          <t>Роулинг Джоан Кэтлин</t>
        </is>
      </c>
      <c r="E2927" s="22" t="inlineStr">
        <is>
          <t>Гарри Поттер и Орден Феникса (Хуффльпуфф)</t>
        </is>
      </c>
      <c r="F2927" s="105">
        <f>ROUNDUP(N2930-(N2930/100*X2930),0)</f>
        <v/>
      </c>
      <c r="H2927" s="22" t="inlineStr">
        <is>
          <t>Махаон</t>
        </is>
      </c>
      <c r="I2927" s="22" t="n">
        <v>2021</v>
      </c>
      <c r="J2927" s="75" t="inlineStr">
        <is>
          <t>9785389191747</t>
        </is>
      </c>
      <c r="K2927" s="75" t="inlineStr">
        <is>
          <t>Книги</t>
        </is>
      </c>
      <c r="L2927" s="22">
        <f>ROUND(100-(F2930/(M2930/100)),0)</f>
        <v/>
      </c>
      <c r="M2927" s="105" t="n">
        <v>562</v>
      </c>
      <c r="N2927" s="105" t="n">
        <v>489</v>
      </c>
      <c r="O2927" s="20" t="inlineStr">
        <is>
          <t>https://magic-kniga.ru/items/45256</t>
        </is>
      </c>
      <c r="Q2927" s="66" t="inlineStr">
        <is>
          <t>Мало</t>
        </is>
      </c>
      <c r="R2927" s="20" t="n">
        <v>5</v>
      </c>
      <c r="V2927" s="36">
        <f>MATCH(R2930,discounts!A:A)</f>
        <v/>
      </c>
      <c r="W2927" s="36">
        <f>ADDRESS(V2930,$F$7+1,,,"discounts")</f>
        <v/>
      </c>
      <c r="X2927" s="36">
        <f>ROUND(IF(ISNA(IF($F$7=0,0,INDIRECT(W2930))),0,IF($F$7=0,0,INDIRECT(W2930))),0)</f>
        <v/>
      </c>
    </row>
    <row r="2928">
      <c r="B2928" s="86" t="n"/>
      <c r="C2928" s="22" t="n">
        <v>45290</v>
      </c>
      <c r="D2928" s="22" t="inlineStr">
        <is>
          <t>Моррисон Лесли</t>
        </is>
      </c>
      <c r="E2928" s="22" t="inlineStr">
        <is>
          <t>Целительная мудрость птиц: ежедневное руководство по их духовным посланиям и символизму</t>
        </is>
      </c>
      <c r="F2928" s="105">
        <f>ROUNDUP(N2931-(N2931/100*X2931),0)</f>
        <v/>
      </c>
      <c r="H2928" s="22" t="inlineStr">
        <is>
          <t>Весь</t>
        </is>
      </c>
      <c r="I2928" s="22" t="n">
        <v>2021</v>
      </c>
      <c r="J2928" s="75" t="inlineStr">
        <is>
          <t>9785957337591</t>
        </is>
      </c>
      <c r="K2928" s="75" t="inlineStr">
        <is>
          <t>Книги</t>
        </is>
      </c>
      <c r="L2928" s="22">
        <f>ROUND(100-(F2931/(M2931/100)),0)</f>
        <v/>
      </c>
      <c r="M2928" s="105" t="n">
        <v>5062</v>
      </c>
      <c r="N2928" s="105" t="n">
        <v>4404</v>
      </c>
      <c r="O2928" s="20" t="inlineStr">
        <is>
          <t>https://magic-kniga.ru/items/45290</t>
        </is>
      </c>
      <c r="Q2928" s="66" t="inlineStr">
        <is>
          <t>Мало</t>
        </is>
      </c>
      <c r="R2928" s="20" t="n">
        <v>3</v>
      </c>
      <c r="S2928" s="22" t="n">
        <v>16</v>
      </c>
      <c r="V2928" s="36">
        <f>MATCH(R2931,discounts!A:A)</f>
        <v/>
      </c>
      <c r="W2928" s="36">
        <f>ADDRESS(V2931,$F$7+1,,,"discounts")</f>
        <v/>
      </c>
      <c r="X2928" s="36">
        <f>ROUND(IF(ISNA(IF($F$7=0,0,INDIRECT(W2931))),0,IF($F$7=0,0,INDIRECT(W2931))),0)</f>
        <v/>
      </c>
    </row>
    <row r="2929" ht="15" customHeight="1">
      <c r="B2929" s="88" t="inlineStr">
        <is>
          <t>Практика эзотерики</t>
        </is>
      </c>
    </row>
    <row r="2930">
      <c r="B2930" s="86" t="n"/>
      <c r="C2930" s="22" t="n">
        <v>44189</v>
      </c>
      <c r="D2930" s="22" t="inlineStr">
        <is>
          <t>Никифорова Любовь (Отила)</t>
        </is>
      </c>
      <c r="E2930" s="22" t="inlineStr">
        <is>
          <t>The Practical Course of the Runic Psychology</t>
        </is>
      </c>
      <c r="F2930" s="105">
        <f>ROUNDUP(N2933-(N2933/100*X2933),0)</f>
        <v/>
      </c>
      <c r="H2930" s="22" t="inlineStr">
        <is>
          <t>Велигор</t>
        </is>
      </c>
      <c r="I2930" s="22" t="n">
        <v>2017</v>
      </c>
      <c r="J2930" s="75" t="inlineStr">
        <is>
          <t>9785888755211</t>
        </is>
      </c>
      <c r="K2930" s="75" t="inlineStr">
        <is>
          <t>Книги</t>
        </is>
      </c>
      <c r="L2930" s="22">
        <f>ROUND(100-(F2933/(M2933/100)),0)</f>
        <v/>
      </c>
      <c r="M2930" s="105" t="n">
        <v>1445</v>
      </c>
      <c r="N2930" s="105" t="n">
        <v>1258</v>
      </c>
      <c r="O2930" s="20" t="inlineStr">
        <is>
          <t>https://magic-kniga.ru/items/44189</t>
        </is>
      </c>
      <c r="Q2930" s="66" t="inlineStr">
        <is>
          <t>Мало</t>
        </is>
      </c>
      <c r="R2930" s="20" t="n">
        <v>10</v>
      </c>
      <c r="V2930" s="36">
        <f>MATCH(R2933,discounts!A:A)</f>
        <v/>
      </c>
      <c r="W2930" s="36">
        <f>ADDRESS(V2933,$F$7+1,,,"discounts")</f>
        <v/>
      </c>
      <c r="X2930" s="36">
        <f>ROUND(IF(ISNA(IF($F$7=0,0,INDIRECT(W2933))),0,IF($F$7=0,0,INDIRECT(W2933))),0)</f>
        <v/>
      </c>
    </row>
    <row r="2931">
      <c r="B2931" s="86" t="n"/>
      <c r="C2931" s="22" t="n">
        <v>45290</v>
      </c>
      <c r="D2931" s="22" t="inlineStr">
        <is>
          <t>Моррисон Лесли</t>
        </is>
      </c>
      <c r="E2931" s="22" t="inlineStr">
        <is>
          <t>Целительная мудрость птиц: ежедневное руководство по их духовным посланиям и символизму</t>
        </is>
      </c>
      <c r="F2931" s="105">
        <f>ROUNDUP(N2934-(N2934/100*X2934),0)</f>
        <v/>
      </c>
      <c r="H2931" s="22" t="inlineStr">
        <is>
          <t>Весь</t>
        </is>
      </c>
      <c r="I2931" s="22" t="n">
        <v>2021</v>
      </c>
      <c r="J2931" s="75" t="inlineStr">
        <is>
          <t>9785957337591</t>
        </is>
      </c>
      <c r="K2931" s="75" t="inlineStr">
        <is>
          <t>Книги</t>
        </is>
      </c>
      <c r="L2931" s="22">
        <f>ROUND(100-(F2934/(M2934/100)),0)</f>
        <v/>
      </c>
      <c r="M2931" s="105" t="n">
        <v>5062</v>
      </c>
      <c r="N2931" s="105" t="n">
        <v>4404</v>
      </c>
      <c r="O2931" s="20" t="inlineStr">
        <is>
          <t>https://magic-kniga.ru/items/45290</t>
        </is>
      </c>
      <c r="Q2931" s="66" t="inlineStr">
        <is>
          <t>Мало</t>
        </is>
      </c>
      <c r="R2931" s="20" t="n">
        <v>3</v>
      </c>
      <c r="S2931" s="22" t="n">
        <v>16</v>
      </c>
      <c r="V2931" s="36">
        <f>MATCH(R2934,discounts!A:A)</f>
        <v/>
      </c>
      <c r="W2931" s="36">
        <f>ADDRESS(V2934,$F$7+1,,,"discounts")</f>
        <v/>
      </c>
      <c r="X2931" s="36">
        <f>ROUND(IF(ISNA(IF($F$7=0,0,INDIRECT(W2934))),0,IF($F$7=0,0,INDIRECT(W2934))),0)</f>
        <v/>
      </c>
    </row>
    <row r="2932">
      <c r="B2932" s="86" t="n"/>
      <c r="C2932" s="22" t="n">
        <v>45429</v>
      </c>
      <c r="D2932" s="22" t="inlineStr">
        <is>
          <t>Вебстер Ричард</t>
        </is>
      </c>
      <c r="E2932" s="22" t="inlineStr">
        <is>
          <t>Секрет привлечения удачи. 50 техник управления счастьем</t>
        </is>
      </c>
      <c r="F2932" s="105">
        <f>ROUNDUP(N2935-(N2935/100*X2935),0)</f>
        <v/>
      </c>
      <c r="H2932" s="22" t="inlineStr">
        <is>
          <t>Велигор</t>
        </is>
      </c>
      <c r="I2932" s="22" t="n">
        <v>2021</v>
      </c>
      <c r="J2932" s="75" t="inlineStr">
        <is>
          <t>9785888759851</t>
        </is>
      </c>
      <c r="K2932" s="75" t="inlineStr">
        <is>
          <t>Книги</t>
        </is>
      </c>
      <c r="L2932" s="22">
        <f>ROUND(100-(F2935/(M2935/100)),0)</f>
        <v/>
      </c>
      <c r="M2932" s="105" t="n">
        <v>840</v>
      </c>
      <c r="N2932" s="105" t="n">
        <v>731</v>
      </c>
      <c r="O2932" s="20" t="inlineStr">
        <is>
          <t>https://magic-kniga.ru/items/45429</t>
        </is>
      </c>
      <c r="Q2932" s="66" t="inlineStr">
        <is>
          <t>Мало</t>
        </is>
      </c>
      <c r="R2932" s="20" t="n">
        <v>10</v>
      </c>
      <c r="V2932" s="36">
        <f>MATCH(R2935,discounts!A:A)</f>
        <v/>
      </c>
      <c r="W2932" s="36">
        <f>ADDRESS(V2935,$F$7+1,,,"discounts")</f>
        <v/>
      </c>
      <c r="X2932" s="36">
        <f>ROUND(IF(ISNA(IF($F$7=0,0,INDIRECT(W2935))),0,IF($F$7=0,0,INDIRECT(W2935))),0)</f>
        <v/>
      </c>
    </row>
    <row r="2933">
      <c r="B2933" s="86" t="n"/>
      <c r="C2933" s="22" t="n">
        <v>40632</v>
      </c>
      <c r="D2933" s="22" t="inlineStr">
        <is>
          <t>Циминтия Мариами</t>
        </is>
      </c>
      <c r="E2933" s="22" t="inlineStr">
        <is>
          <t>Белая Волшебница</t>
        </is>
      </c>
      <c r="F2933" s="105">
        <f>ROUNDUP(N2936-(N2936/100*X2936),0)</f>
        <v/>
      </c>
      <c r="H2933" s="22" t="inlineStr">
        <is>
          <t>АСТ</t>
        </is>
      </c>
      <c r="I2933" s="22" t="n">
        <v>2020</v>
      </c>
      <c r="J2933" s="75" t="inlineStr">
        <is>
          <t>9785171214241</t>
        </is>
      </c>
      <c r="K2933" s="75" t="inlineStr">
        <is>
          <t>Книги</t>
        </is>
      </c>
      <c r="L2933" s="22">
        <f>ROUND(100-(F2936/(M2936/100)),0)</f>
        <v/>
      </c>
      <c r="M2933" s="105" t="n">
        <v>813</v>
      </c>
      <c r="N2933" s="105" t="n">
        <v>708</v>
      </c>
      <c r="O2933" s="20" t="inlineStr">
        <is>
          <t>https://magic-kniga.ru/items/40632</t>
        </is>
      </c>
      <c r="Q2933" s="66" t="inlineStr">
        <is>
          <t>Мало</t>
        </is>
      </c>
      <c r="R2933" s="20" t="n">
        <v>5</v>
      </c>
      <c r="S2933" s="22" t="n">
        <v>16</v>
      </c>
      <c r="V2933" s="36">
        <f>MATCH(R2936,discounts!A:A)</f>
        <v/>
      </c>
      <c r="W2933" s="36">
        <f>ADDRESS(V2936,$F$7+1,,,"discounts")</f>
        <v/>
      </c>
      <c r="X2933" s="36">
        <f>ROUND(IF(ISNA(IF($F$7=0,0,INDIRECT(W2936))),0,IF($F$7=0,0,INDIRECT(W2936))),0)</f>
        <v/>
      </c>
    </row>
    <row r="2934">
      <c r="B2934" s="86" t="n"/>
      <c r="C2934" s="22" t="n">
        <v>40712</v>
      </c>
      <c r="D2934" s="22" t="inlineStr">
        <is>
          <t>Болтенко Сергей</t>
        </is>
      </c>
      <c r="E2934" s="22" t="inlineStr">
        <is>
          <t>Светлая магия любви. Эзотерические и психологические практики для счастливых отношений</t>
        </is>
      </c>
      <c r="F2934" s="105">
        <f>ROUNDUP(N2937-(N2937/100*X2937),0)</f>
        <v/>
      </c>
      <c r="H2934" s="22" t="inlineStr">
        <is>
          <t>Весь</t>
        </is>
      </c>
      <c r="I2934" s="22" t="n">
        <v>2020</v>
      </c>
      <c r="J2934" s="75" t="inlineStr">
        <is>
          <t>9785957335993</t>
        </is>
      </c>
      <c r="K2934" s="75" t="inlineStr">
        <is>
          <t>Книги</t>
        </is>
      </c>
      <c r="L2934" s="22">
        <f>ROUND(100-(F2937/(M2937/100)),0)</f>
        <v/>
      </c>
      <c r="M2934" s="105" t="n">
        <v>780</v>
      </c>
      <c r="N2934" s="105" t="n">
        <v>679</v>
      </c>
      <c r="O2934" s="20" t="inlineStr">
        <is>
          <t>https://magic-kniga.ru/items/40712</t>
        </is>
      </c>
      <c r="Q2934" s="66" t="inlineStr">
        <is>
          <t>Мало</t>
        </is>
      </c>
      <c r="R2934" s="20" t="n">
        <v>3</v>
      </c>
      <c r="V2934" s="36">
        <f>MATCH(R2937,discounts!A:A)</f>
        <v/>
      </c>
      <c r="W2934" s="36">
        <f>ADDRESS(V2937,$F$7+1,,,"discounts")</f>
        <v/>
      </c>
      <c r="X2934" s="36">
        <f>ROUND(IF(ISNA(IF($F$7=0,0,INDIRECT(W2937))),0,IF($F$7=0,0,INDIRECT(W2937))),0)</f>
        <v/>
      </c>
    </row>
    <row r="2935">
      <c r="B2935" s="86" t="n"/>
      <c r="C2935" s="22" t="n">
        <v>40717</v>
      </c>
      <c r="D2935" s="22" t="inlineStr">
        <is>
          <t>Шварцштейн Таннин</t>
        </is>
      </c>
      <c r="E2935" s="22" t="inlineStr">
        <is>
          <t>Ритуалы и обряды - в помощь городскому человеку</t>
        </is>
      </c>
      <c r="F2935" s="105">
        <f>ROUNDUP(N2938-(N2938/100*X2938),0)</f>
        <v/>
      </c>
      <c r="H2935" s="22" t="inlineStr">
        <is>
          <t>Весь</t>
        </is>
      </c>
      <c r="I2935" s="22" t="n">
        <v>2020</v>
      </c>
      <c r="J2935" s="75" t="inlineStr">
        <is>
          <t>9785957336709</t>
        </is>
      </c>
      <c r="K2935" s="75" t="inlineStr">
        <is>
          <t>Книги</t>
        </is>
      </c>
      <c r="L2935" s="22">
        <f>ROUND(100-(F2938/(M2938/100)),0)</f>
        <v/>
      </c>
      <c r="M2935" s="105" t="n">
        <v>780</v>
      </c>
      <c r="N2935" s="105" t="n">
        <v>679</v>
      </c>
      <c r="O2935" s="20" t="inlineStr">
        <is>
          <t>https://magic-kniga.ru/items/40717</t>
        </is>
      </c>
      <c r="Q2935" s="66" t="inlineStr">
        <is>
          <t>Мало</t>
        </is>
      </c>
      <c r="R2935" s="20" t="n">
        <v>3</v>
      </c>
      <c r="V2935" s="36">
        <f>MATCH(R2938,discounts!A:A)</f>
        <v/>
      </c>
      <c r="W2935" s="36">
        <f>ADDRESS(V2938,$F$7+1,,,"discounts")</f>
        <v/>
      </c>
      <c r="X2935" s="36">
        <f>ROUND(IF(ISNA(IF($F$7=0,0,INDIRECT(W2938))),0,IF($F$7=0,0,INDIRECT(W2938))),0)</f>
        <v/>
      </c>
    </row>
    <row r="2936">
      <c r="B2936" s="86" t="n"/>
      <c r="C2936" s="22" t="n">
        <v>40901</v>
      </c>
      <c r="D2936" s="22" t="inlineStr">
        <is>
          <t>Лодыженский М.В.</t>
        </is>
      </c>
      <c r="E2936" s="22" t="inlineStr">
        <is>
          <t>Мистическая трилогия. Том 1. Сверхсознание и пути его достижения</t>
        </is>
      </c>
      <c r="F2936" s="105">
        <f>ROUNDUP(N2939-(N2939/100*X2939),0)</f>
        <v/>
      </c>
      <c r="H2936" s="22" t="inlineStr">
        <is>
          <t>Magic-Kniga</t>
        </is>
      </c>
      <c r="I2936" s="22" t="n">
        <v>2020</v>
      </c>
      <c r="J2936" s="75" t="inlineStr">
        <is>
          <t>9785604458938</t>
        </is>
      </c>
      <c r="K2936" s="75" t="inlineStr">
        <is>
          <t>Книги</t>
        </is>
      </c>
      <c r="L2936" s="22">
        <f>ROUND(100-(F2939/(M2939/100)),0)</f>
        <v/>
      </c>
      <c r="M2936" s="105" t="n">
        <v>970</v>
      </c>
      <c r="N2936" s="105" t="n">
        <v>844</v>
      </c>
      <c r="O2936" s="20" t="inlineStr">
        <is>
          <t>https://magic-kniga.ru/items/40901</t>
        </is>
      </c>
      <c r="P2936" s="22" t="n">
        <v>86</v>
      </c>
      <c r="Q2936" s="66" t="inlineStr">
        <is>
          <t>Больше 10</t>
        </is>
      </c>
      <c r="R2936" s="20" t="n">
        <v>1</v>
      </c>
      <c r="V2936" s="36">
        <f>MATCH(R2939,discounts!A:A)</f>
        <v/>
      </c>
      <c r="W2936" s="36">
        <f>ADDRESS(V2939,$F$7+1,,,"discounts")</f>
        <v/>
      </c>
      <c r="X2936" s="36">
        <f>ROUND(IF(ISNA(IF($F$7=0,0,INDIRECT(W2939))),0,IF($F$7=0,0,INDIRECT(W2939))),0)</f>
        <v/>
      </c>
    </row>
    <row r="2937">
      <c r="B2937" s="86" t="n"/>
      <c r="C2937" s="22" t="n">
        <v>41100</v>
      </c>
      <c r="D2937" s="22" t="inlineStr">
        <is>
          <t>Мелалика Невинная</t>
        </is>
      </c>
      <c r="E2937" s="22" t="inlineStr">
        <is>
          <t>Старший Футарк. Прикосновение к традиции</t>
        </is>
      </c>
      <c r="F2937" s="105">
        <f>ROUNDUP(N2940-(N2940/100*X2940),0)</f>
        <v/>
      </c>
      <c r="H2937" s="22" t="inlineStr">
        <is>
          <t>Magic-Kniga</t>
        </is>
      </c>
      <c r="I2937" s="22" t="n">
        <v>2020</v>
      </c>
      <c r="J2937" s="75" t="inlineStr">
        <is>
          <t>9785604480823</t>
        </is>
      </c>
      <c r="K2937" s="75" t="inlineStr">
        <is>
          <t>Книги</t>
        </is>
      </c>
      <c r="L2937" s="22">
        <f>ROUND(100-(F2940/(M2940/100)),0)</f>
        <v/>
      </c>
      <c r="M2937" s="105" t="n">
        <v>424</v>
      </c>
      <c r="N2937" s="105" t="n">
        <v>369</v>
      </c>
      <c r="O2937" s="20" t="inlineStr">
        <is>
          <t>https://magic-kniga.ru/items/41100</t>
        </is>
      </c>
      <c r="P2937" s="22" t="n">
        <v>223</v>
      </c>
      <c r="Q2937" s="66" t="inlineStr">
        <is>
          <t>Больше 10</t>
        </is>
      </c>
      <c r="R2937" s="20" t="n">
        <v>1</v>
      </c>
      <c r="V2937" s="36">
        <f>MATCH(R2940,discounts!A:A)</f>
        <v/>
      </c>
      <c r="W2937" s="36">
        <f>ADDRESS(V2940,$F$7+1,,,"discounts")</f>
        <v/>
      </c>
      <c r="X2937" s="36">
        <f>ROUND(IF(ISNA(IF($F$7=0,0,INDIRECT(W2940))),0,IF($F$7=0,0,INDIRECT(W2940))),0)</f>
        <v/>
      </c>
    </row>
    <row r="2938">
      <c r="B2938" s="86" t="n"/>
      <c r="C2938" s="22" t="n">
        <v>41612</v>
      </c>
      <c r="D2938" s="22" t="inlineStr">
        <is>
          <t>Правдина Наталия</t>
        </is>
      </c>
      <c r="E2938" s="22" t="inlineStr">
        <is>
          <t xml:space="preserve">Защитный календарь-оберег от бед и неудач на 2021 год. 365 практик    </t>
        </is>
      </c>
      <c r="F2938" s="105">
        <f>ROUNDUP(N2941-(N2941/100*X2941),0)</f>
        <v/>
      </c>
      <c r="H2938" s="22" t="inlineStr">
        <is>
          <t>АСТ</t>
        </is>
      </c>
      <c r="I2938" s="22" t="n">
        <v>2020</v>
      </c>
      <c r="J2938" s="75" t="inlineStr">
        <is>
          <t>9785171271824</t>
        </is>
      </c>
      <c r="K2938" s="75" t="inlineStr">
        <is>
          <t>Книги</t>
        </is>
      </c>
      <c r="L2938" s="22">
        <f>ROUND(100-(F2941/(M2941/100)),0)</f>
        <v/>
      </c>
      <c r="M2938" s="105" t="n">
        <v>390</v>
      </c>
      <c r="N2938" s="105" t="n">
        <v>340</v>
      </c>
      <c r="O2938" s="20" t="inlineStr">
        <is>
          <t>https://magic-kniga.ru/items/41612</t>
        </is>
      </c>
      <c r="Q2938" s="66" t="inlineStr">
        <is>
          <t>Мало</t>
        </is>
      </c>
      <c r="R2938" s="20" t="n">
        <v>5</v>
      </c>
      <c r="V2938" s="36">
        <f>MATCH(R2941,discounts!A:A)</f>
        <v/>
      </c>
      <c r="W2938" s="36">
        <f>ADDRESS(V2941,$F$7+1,,,"discounts")</f>
        <v/>
      </c>
      <c r="X2938" s="36">
        <f>ROUND(IF(ISNA(IF($F$7=0,0,INDIRECT(W2941))),0,IF($F$7=0,0,INDIRECT(W2941))),0)</f>
        <v/>
      </c>
    </row>
    <row r="2939">
      <c r="B2939" s="86" t="n"/>
      <c r="C2939" s="22" t="n">
        <v>41649</v>
      </c>
      <c r="D2939" s="22" t="inlineStr">
        <is>
          <t>Уайлд Э.</t>
        </is>
      </c>
      <c r="E2939" s="22" t="inlineStr">
        <is>
          <t>Магия на каждый день</t>
        </is>
      </c>
      <c r="F2939" s="105">
        <f>ROUNDUP(N2942-(N2942/100*X2942),0)</f>
        <v/>
      </c>
      <c r="H2939" s="22" t="inlineStr">
        <is>
          <t>АСТ</t>
        </is>
      </c>
      <c r="I2939" s="22" t="n">
        <v>2017</v>
      </c>
      <c r="J2939" s="75" t="inlineStr">
        <is>
          <t>9785171049515</t>
        </is>
      </c>
      <c r="K2939" s="75" t="inlineStr">
        <is>
          <t>Книги</t>
        </is>
      </c>
      <c r="L2939" s="22">
        <f>ROUND(100-(F2942/(M2942/100)),0)</f>
        <v/>
      </c>
      <c r="M2939" s="105" t="n">
        <v>485</v>
      </c>
      <c r="N2939" s="105" t="n">
        <v>422</v>
      </c>
      <c r="O2939" s="20" t="inlineStr">
        <is>
          <t>https://magic-kniga.ru/items/41649</t>
        </is>
      </c>
      <c r="Q2939" s="66" t="inlineStr">
        <is>
          <t>Мало</t>
        </is>
      </c>
      <c r="R2939" s="20" t="n">
        <v>5</v>
      </c>
      <c r="S2939" s="22" t="n">
        <v>16</v>
      </c>
      <c r="V2939" s="36">
        <f>MATCH(R2942,discounts!A:A)</f>
        <v/>
      </c>
      <c r="W2939" s="36">
        <f>ADDRESS(V2942,$F$7+1,,,"discounts")</f>
        <v/>
      </c>
      <c r="X2939" s="36">
        <f>ROUND(IF(ISNA(IF($F$7=0,0,INDIRECT(W2942))),0,IF($F$7=0,0,INDIRECT(W2942))),0)</f>
        <v/>
      </c>
    </row>
    <row r="2940">
      <c r="B2940" s="86" t="n"/>
      <c r="C2940" s="22" t="n">
        <v>41761</v>
      </c>
      <c r="D2940" s="22" t="inlineStr">
        <is>
          <t>Хадуева Фатима Магомедовна</t>
        </is>
      </c>
      <c r="E2940" s="22" t="inlineStr">
        <is>
          <t>Родовая книга любви</t>
        </is>
      </c>
      <c r="F2940" s="105">
        <f>ROUNDUP(N2943-(N2943/100*X2943),0)</f>
        <v/>
      </c>
      <c r="H2940" s="22" t="inlineStr">
        <is>
          <t>АСТ</t>
        </is>
      </c>
      <c r="I2940" s="22" t="n">
        <v>2018</v>
      </c>
      <c r="J2940" s="75" t="inlineStr">
        <is>
          <t>9785171109066</t>
        </is>
      </c>
      <c r="K2940" s="75" t="inlineStr">
        <is>
          <t>Книги</t>
        </is>
      </c>
      <c r="L2940" s="22">
        <f>ROUND(100-(F2943/(M2943/100)),0)</f>
        <v/>
      </c>
      <c r="M2940" s="105" t="n">
        <v>1075</v>
      </c>
      <c r="N2940" s="105" t="n">
        <v>936</v>
      </c>
      <c r="O2940" s="20" t="inlineStr">
        <is>
          <t>https://magic-kniga.ru/items/41761</t>
        </is>
      </c>
      <c r="Q2940" s="66" t="inlineStr">
        <is>
          <t>Мало</t>
        </is>
      </c>
      <c r="R2940" s="20" t="n">
        <v>5</v>
      </c>
      <c r="V2940" s="36">
        <f>MATCH(R2943,discounts!A:A)</f>
        <v/>
      </c>
      <c r="W2940" s="36">
        <f>ADDRESS(V2943,$F$7+1,,,"discounts")</f>
        <v/>
      </c>
      <c r="X2940" s="36">
        <f>ROUND(IF(ISNA(IF($F$7=0,0,INDIRECT(W2943))),0,IF($F$7=0,0,INDIRECT(W2943))),0)</f>
        <v/>
      </c>
    </row>
    <row r="2941">
      <c r="B2941" s="86" t="n"/>
      <c r="C2941" s="22" t="n">
        <v>41878</v>
      </c>
      <c r="D2941" s="22" t="inlineStr">
        <is>
          <t>Зыков А.</t>
        </is>
      </c>
      <c r="E2941" s="22" t="inlineStr">
        <is>
          <t>Как стать хорошим Богом?</t>
        </is>
      </c>
      <c r="F2941" s="105">
        <f>ROUNDUP(N2944-(N2944/100*X2944),0)</f>
        <v/>
      </c>
      <c r="H2941" s="22" t="inlineStr">
        <is>
          <t>Амрита-русь</t>
        </is>
      </c>
      <c r="I2941" s="22" t="n">
        <v>2020</v>
      </c>
      <c r="J2941" s="75" t="inlineStr">
        <is>
          <t>9785413021460</t>
        </is>
      </c>
      <c r="K2941" s="75" t="inlineStr">
        <is>
          <t>Книги</t>
        </is>
      </c>
      <c r="L2941" s="22">
        <f>ROUND(100-(F2944/(M2944/100)),0)</f>
        <v/>
      </c>
      <c r="M2941" s="105" t="n">
        <v>972</v>
      </c>
      <c r="N2941" s="105" t="n">
        <v>846</v>
      </c>
      <c r="O2941" s="20" t="inlineStr">
        <is>
          <t>https://magic-kniga.ru/items/41878</t>
        </is>
      </c>
      <c r="Q2941" s="66" t="inlineStr">
        <is>
          <t>Мало</t>
        </is>
      </c>
      <c r="R2941" s="20" t="n">
        <v>5</v>
      </c>
      <c r="V2941" s="36">
        <f>MATCH(R2944,discounts!A:A)</f>
        <v/>
      </c>
      <c r="W2941" s="36">
        <f>ADDRESS(V2944,$F$7+1,,,"discounts")</f>
        <v/>
      </c>
      <c r="X2941" s="36">
        <f>ROUND(IF(ISNA(IF($F$7=0,0,INDIRECT(W2944))),0,IF($F$7=0,0,INDIRECT(W2944))),0)</f>
        <v/>
      </c>
    </row>
    <row r="2942">
      <c r="B2942" s="86" t="n"/>
      <c r="C2942" s="22" t="n">
        <v>41940</v>
      </c>
      <c r="D2942" s="22" t="inlineStr">
        <is>
          <t>Пензак Кристофер</t>
        </is>
      </c>
      <c r="E2942" s="22" t="inlineStr">
        <is>
          <t>Сыновья Богини. Руководство по Викке для юношей</t>
        </is>
      </c>
      <c r="F2942" s="105">
        <f>ROUNDUP(N2945-(N2945/100*X2945),0)</f>
        <v/>
      </c>
      <c r="H2942" s="22" t="inlineStr">
        <is>
          <t>Весь</t>
        </is>
      </c>
      <c r="I2942" s="22" t="n">
        <v>2020</v>
      </c>
      <c r="J2942" s="75" t="inlineStr">
        <is>
          <t>9785957336549</t>
        </is>
      </c>
      <c r="K2942" s="75" t="inlineStr">
        <is>
          <t>Книги</t>
        </is>
      </c>
      <c r="L2942" s="22">
        <f>ROUND(100-(F2945/(M2945/100)),0)</f>
        <v/>
      </c>
      <c r="M2942" s="105" t="n">
        <v>735</v>
      </c>
      <c r="N2942" s="105" t="n">
        <v>640</v>
      </c>
      <c r="O2942" s="20" t="inlineStr">
        <is>
          <t>https://magic-kniga.ru/items/41940</t>
        </is>
      </c>
      <c r="Q2942" s="66" t="inlineStr">
        <is>
          <t>Мало</t>
        </is>
      </c>
      <c r="R2942" s="20" t="n">
        <v>3</v>
      </c>
      <c r="S2942" s="22" t="n">
        <v>16</v>
      </c>
      <c r="V2942" s="36">
        <f>MATCH(R2945,discounts!A:A)</f>
        <v/>
      </c>
      <c r="W2942" s="36">
        <f>ADDRESS(V2945,$F$7+1,,,"discounts")</f>
        <v/>
      </c>
      <c r="X2942" s="36">
        <f>ROUND(IF(ISNA(IF($F$7=0,0,INDIRECT(W2945))),0,IF($F$7=0,0,INDIRECT(W2945))),0)</f>
        <v/>
      </c>
    </row>
    <row r="2943">
      <c r="B2943" s="86" t="n"/>
      <c r="C2943" s="22" t="n">
        <v>42873</v>
      </c>
      <c r="D2943" s="22" t="inlineStr">
        <is>
          <t>Натан Берг</t>
        </is>
      </c>
      <c r="E2943" s="22" t="inlineStr">
        <is>
          <t>Духовные практики телемы</t>
        </is>
      </c>
      <c r="F2943" s="105">
        <f>ROUNDUP(N2946-(N2946/100*X2946),0)</f>
        <v/>
      </c>
      <c r="H2943" s="22" t="inlineStr">
        <is>
          <t>Касталия</t>
        </is>
      </c>
      <c r="I2943" s="22" t="n">
        <v>2019</v>
      </c>
      <c r="J2943" s="75" t="inlineStr">
        <is>
          <t>9785519683890</t>
        </is>
      </c>
      <c r="K2943" s="75" t="inlineStr">
        <is>
          <t>Книги</t>
        </is>
      </c>
      <c r="L2943" s="22">
        <f>ROUND(100-(F2946/(M2946/100)),0)</f>
        <v/>
      </c>
      <c r="M2943" s="105" t="n">
        <v>1165</v>
      </c>
      <c r="N2943" s="105" t="n">
        <v>1014</v>
      </c>
      <c r="O2943" s="20" t="inlineStr">
        <is>
          <t>https://magic-kniga.ru/items/42873</t>
        </is>
      </c>
      <c r="Q2943" s="66" t="inlineStr">
        <is>
          <t>Мало</t>
        </is>
      </c>
      <c r="R2943" s="20" t="n">
        <v>10</v>
      </c>
      <c r="V2943" s="36">
        <f>MATCH(R2946,discounts!A:A)</f>
        <v/>
      </c>
      <c r="W2943" s="36">
        <f>ADDRESS(V2946,$F$7+1,,,"discounts")</f>
        <v/>
      </c>
      <c r="X2943" s="36">
        <f>ROUND(IF(ISNA(IF($F$7=0,0,INDIRECT(W2946))),0,IF($F$7=0,0,INDIRECT(W2946))),0)</f>
        <v/>
      </c>
    </row>
    <row r="2944">
      <c r="B2944" s="86" t="n"/>
      <c r="C2944" s="22" t="n">
        <v>43851</v>
      </c>
      <c r="D2944" s="22" t="inlineStr">
        <is>
          <t>Солодовникова О. В.</t>
        </is>
      </c>
      <c r="E2944" s="22" t="inlineStr">
        <is>
          <t>Сила рода во мне. Как понять и познать свою связь с родом</t>
        </is>
      </c>
      <c r="F2944" s="105">
        <f>ROUNDUP(N2947-(N2947/100*X2947),0)</f>
        <v/>
      </c>
      <c r="H2944" s="22" t="inlineStr">
        <is>
          <t>Центрполиграф</t>
        </is>
      </c>
      <c r="I2944" s="22" t="n">
        <v>2020</v>
      </c>
      <c r="J2944" s="75" t="inlineStr">
        <is>
          <t>9785227093127</t>
        </is>
      </c>
      <c r="K2944" s="75" t="inlineStr">
        <is>
          <t>Книги</t>
        </is>
      </c>
      <c r="L2944" s="22">
        <f>ROUND(100-(F2947/(M2947/100)),0)</f>
        <v/>
      </c>
      <c r="M2944" s="105" t="n">
        <v>1855</v>
      </c>
      <c r="N2944" s="105" t="n">
        <v>1614</v>
      </c>
      <c r="O2944" s="20" t="inlineStr">
        <is>
          <t>https://magic-kniga.ru/items/43851</t>
        </is>
      </c>
      <c r="Q2944" s="66" t="inlineStr">
        <is>
          <t>Мало</t>
        </is>
      </c>
      <c r="R2944" s="20" t="n">
        <v>5</v>
      </c>
      <c r="V2944" s="36">
        <f>MATCH(R2947,discounts!A:A)</f>
        <v/>
      </c>
      <c r="W2944" s="36">
        <f>ADDRESS(V2947,$F$7+1,,,"discounts")</f>
        <v/>
      </c>
      <c r="X2944" s="36">
        <f>ROUND(IF(ISNA(IF($F$7=0,0,INDIRECT(W2947))),0,IF($F$7=0,0,INDIRECT(W2947))),0)</f>
        <v/>
      </c>
    </row>
    <row r="2945">
      <c r="B2945" s="86" t="n"/>
      <c r="C2945" s="22" t="n">
        <v>53200</v>
      </c>
      <c r="D2945" s="22" t="inlineStr">
        <is>
          <t>Эстрин Анатолий</t>
        </is>
      </c>
      <c r="E2945" s="22" t="inlineStr">
        <is>
          <t>Гадание на чжурчжэньских рунах</t>
        </is>
      </c>
      <c r="F2945" s="105">
        <f>ROUNDUP(N2948-(N2948/100*X2948),0)</f>
        <v/>
      </c>
      <c r="H2945" s="22" t="inlineStr">
        <is>
          <t>Magic-Kniga</t>
        </is>
      </c>
      <c r="I2945" s="22" t="n">
        <v>2023</v>
      </c>
      <c r="J2945" s="75" t="inlineStr">
        <is>
          <t>9785605088554</t>
        </is>
      </c>
      <c r="K2945" s="75" t="inlineStr">
        <is>
          <t>Книги</t>
        </is>
      </c>
      <c r="L2945" s="22">
        <f>ROUND(100-(F2948/(M2948/100)),0)</f>
        <v/>
      </c>
      <c r="M2945" s="105" t="n">
        <v>492</v>
      </c>
      <c r="N2945" s="105" t="n">
        <v>429</v>
      </c>
      <c r="O2945" s="20" t="inlineStr">
        <is>
          <t>https://magic-kniga.ru/items/53200</t>
        </is>
      </c>
      <c r="P2945" s="22" t="n">
        <v>208</v>
      </c>
      <c r="Q2945" s="66" t="inlineStr">
        <is>
          <t>Больше 10</t>
        </is>
      </c>
      <c r="R2945" s="20" t="n">
        <v>1</v>
      </c>
      <c r="S2945" s="22" t="n">
        <v>16</v>
      </c>
      <c r="V2945" s="36">
        <f>MATCH(R2948,discounts!A:A)</f>
        <v/>
      </c>
      <c r="W2945" s="36">
        <f>ADDRESS(V2948,$F$7+1,,,"discounts")</f>
        <v/>
      </c>
      <c r="X2945" s="36">
        <f>ROUND(IF(ISNA(IF($F$7=0,0,INDIRECT(W2948))),0,IF($F$7=0,0,INDIRECT(W2948))),0)</f>
        <v/>
      </c>
    </row>
    <row r="2946" ht="15" customHeight="1">
      <c r="B2946" s="88" t="inlineStr">
        <is>
          <t>Масонство</t>
        </is>
      </c>
    </row>
    <row r="2947">
      <c r="B2947" s="86" t="n"/>
      <c r="C2947" s="22" t="n">
        <v>46444</v>
      </c>
      <c r="D2947" s="22" t="inlineStr">
        <is>
          <t>Йозеф Габриель Финдель</t>
        </is>
      </c>
      <c r="E2947" s="22" t="inlineStr">
        <is>
          <t>История франкмасонства от возникновения до его настоящего времени. Том II</t>
        </is>
      </c>
      <c r="F2947" s="105">
        <f>ROUNDUP(N2950-(N2950/100*X2950),0)</f>
        <v/>
      </c>
      <c r="H2947" s="22" t="inlineStr">
        <is>
          <t>Magic-Kniga</t>
        </is>
      </c>
      <c r="I2947" s="22" t="n">
        <v>2021</v>
      </c>
      <c r="J2947" s="75" t="inlineStr">
        <is>
          <t>9785604726013</t>
        </is>
      </c>
      <c r="K2947" s="75" t="inlineStr">
        <is>
          <t>Книги</t>
        </is>
      </c>
      <c r="L2947" s="22">
        <f>ROUND(100-(F2950/(M2950/100)),0)</f>
        <v/>
      </c>
      <c r="M2947" s="105" t="n">
        <v>1091</v>
      </c>
      <c r="N2947" s="105" t="n">
        <v>950</v>
      </c>
      <c r="O2947" s="20" t="inlineStr">
        <is>
          <t>https://magic-kniga.ru/items/46444</t>
        </is>
      </c>
      <c r="P2947" s="22" t="n">
        <v>275</v>
      </c>
      <c r="Q2947" s="66" t="inlineStr">
        <is>
          <t>Больше 10</t>
        </is>
      </c>
      <c r="R2947" s="20" t="n">
        <v>1</v>
      </c>
      <c r="V2947" s="36">
        <f>MATCH(R2950,discounts!A:A)</f>
        <v/>
      </c>
      <c r="W2947" s="36">
        <f>ADDRESS(V2950,$F$7+1,,,"discounts")</f>
        <v/>
      </c>
      <c r="X2947" s="36">
        <f>ROUND(IF(ISNA(IF($F$7=0,0,INDIRECT(W2950))),0,IF($F$7=0,0,INDIRECT(W2950))),0)</f>
        <v/>
      </c>
    </row>
    <row r="2948" ht="15" customHeight="1">
      <c r="B2948" s="88" t="inlineStr">
        <is>
          <t>Учение Ошо</t>
        </is>
      </c>
    </row>
    <row r="2949">
      <c r="B2949" s="86" t="n"/>
      <c r="C2949" s="22" t="n">
        <v>40725</v>
      </c>
      <c r="D2949" s="22" t="inlineStr">
        <is>
          <t>Ошо (Osho) - Шри Раджниш</t>
        </is>
      </c>
      <c r="E2949" s="22" t="inlineStr">
        <is>
          <t>Независимый ум: научись жить свободно</t>
        </is>
      </c>
      <c r="F2949" s="105">
        <f>ROUNDUP(N2952-(N2952/100*X2952),0)</f>
        <v/>
      </c>
      <c r="H2949" s="22" t="inlineStr">
        <is>
          <t>Весь</t>
        </is>
      </c>
      <c r="I2949" s="22" t="n">
        <v>2020</v>
      </c>
      <c r="J2949" s="75" t="inlineStr">
        <is>
          <t>9785957332596</t>
        </is>
      </c>
      <c r="K2949" s="75" t="inlineStr">
        <is>
          <t>Книги</t>
        </is>
      </c>
      <c r="L2949" s="22">
        <f>ROUND(100-(F2952/(M2952/100)),0)</f>
        <v/>
      </c>
      <c r="M2949" s="105" t="n">
        <v>780</v>
      </c>
      <c r="N2949" s="105" t="n">
        <v>679</v>
      </c>
      <c r="O2949" s="20" t="inlineStr">
        <is>
          <t>https://magic-kniga.ru/items/40725</t>
        </is>
      </c>
      <c r="Q2949" s="66" t="inlineStr">
        <is>
          <t>Мало</t>
        </is>
      </c>
      <c r="R2949" s="20" t="n">
        <v>3</v>
      </c>
      <c r="V2949" s="36">
        <f>MATCH(R2952,discounts!A:A)</f>
        <v/>
      </c>
      <c r="W2949" s="36">
        <f>ADDRESS(V2952,$F$7+1,,,"discounts")</f>
        <v/>
      </c>
      <c r="X2949" s="36">
        <f>ROUND(_xlfn.SINGLE(IF(ISNA(_xlfn.SINGLE(IF($F$7=0,0,INDIRECT(W2952)))),0,IF($F$7=0,0,INDIRECT(W2952)))),0)</f>
        <v/>
      </c>
    </row>
    <row r="2950">
      <c r="B2950" s="86" t="n"/>
      <c r="C2950" s="22" t="n">
        <v>40726</v>
      </c>
      <c r="D2950" s="22" t="inlineStr">
        <is>
          <t>Ошо (Osho) - Шри Раджниш</t>
        </is>
      </c>
      <c r="E2950" s="22" t="inlineStr">
        <is>
          <t>Невинность, знания и ощущение чуда: почему мы перестали удивляться миру?</t>
        </is>
      </c>
      <c r="F2950" s="105">
        <f>ROUNDUP(N2953-(N2953/100*X2953),0)</f>
        <v/>
      </c>
      <c r="H2950" s="22" t="inlineStr">
        <is>
          <t>Весь</t>
        </is>
      </c>
      <c r="I2950" s="22" t="n">
        <v>2020</v>
      </c>
      <c r="J2950" s="75" t="inlineStr">
        <is>
          <t>9785957327585</t>
        </is>
      </c>
      <c r="K2950" s="75" t="inlineStr">
        <is>
          <t>Книги</t>
        </is>
      </c>
      <c r="L2950" s="22">
        <f>ROUND(100-(F2953/(M2953/100)),0)</f>
        <v/>
      </c>
      <c r="M2950" s="105" t="n">
        <v>780</v>
      </c>
      <c r="N2950" s="105" t="n">
        <v>679</v>
      </c>
      <c r="O2950" s="20" t="inlineStr">
        <is>
          <t>https://magic-kniga.ru/items/40726</t>
        </is>
      </c>
      <c r="Q2950" s="66" t="inlineStr">
        <is>
          <t>Мало</t>
        </is>
      </c>
      <c r="R2950" s="20" t="n">
        <v>3</v>
      </c>
      <c r="V2950" s="36">
        <f>MATCH(R2953,discounts!A:A)</f>
        <v/>
      </c>
      <c r="W2950" s="36">
        <f>ADDRESS(V2953,$F$7+1,,,"discounts")</f>
        <v/>
      </c>
      <c r="X2950" s="36">
        <f>ROUND(_xlfn.SINGLE(IF(ISNA(_xlfn.SINGLE(IF($F$7=0,0,INDIRECT(W2953)))),0,IF($F$7=0,0,INDIRECT(W2953)))),0)</f>
        <v/>
      </c>
    </row>
    <row r="2951">
      <c r="B2951" s="86" t="n"/>
      <c r="C2951" s="22" t="n">
        <v>40732</v>
      </c>
      <c r="D2951" s="22" t="inlineStr">
        <is>
          <t>Ошо (Osho) - Шри Раджниш</t>
        </is>
      </c>
      <c r="E2951" s="22" t="inlineStr">
        <is>
          <t>Слава, богатство и тщеславие. Вчем реальное значение успеха</t>
        </is>
      </c>
      <c r="F2951" s="105">
        <f>ROUNDUP(N2954-(N2954/100*X2954),0)</f>
        <v/>
      </c>
      <c r="H2951" s="22" t="inlineStr">
        <is>
          <t>Весь</t>
        </is>
      </c>
      <c r="I2951" s="22" t="n">
        <v>2020</v>
      </c>
      <c r="J2951" s="75" t="inlineStr">
        <is>
          <t>9785957327998</t>
        </is>
      </c>
      <c r="K2951" s="75" t="inlineStr">
        <is>
          <t>Книги</t>
        </is>
      </c>
      <c r="L2951" s="22">
        <f>ROUND(100-(F2954/(M2954/100)),0)</f>
        <v/>
      </c>
      <c r="M2951" s="105" t="n">
        <v>780</v>
      </c>
      <c r="N2951" s="105" t="n">
        <v>679</v>
      </c>
      <c r="O2951" s="20" t="inlineStr">
        <is>
          <t>https://magic-kniga.ru/items/40732</t>
        </is>
      </c>
      <c r="Q2951" s="66" t="inlineStr">
        <is>
          <t>Мало</t>
        </is>
      </c>
      <c r="R2951" s="20" t="n">
        <v>3</v>
      </c>
      <c r="V2951" s="36">
        <f>MATCH(R2954,discounts!A:A)</f>
        <v/>
      </c>
      <c r="W2951" s="36">
        <f>ADDRESS(V2954,$F$7+1,,,"discounts")</f>
        <v/>
      </c>
      <c r="X2951" s="36">
        <f>ROUND(_xlfn.SINGLE(IF(ISNA(_xlfn.SINGLE(IF($F$7=0,0,INDIRECT(W2954)))),0,IF($F$7=0,0,INDIRECT(W2954)))),0)</f>
        <v/>
      </c>
    </row>
    <row r="2952">
      <c r="B2952" s="86" t="n"/>
      <c r="C2952" s="22" t="n">
        <v>41297</v>
      </c>
      <c r="D2952" s="22" t="inlineStr">
        <is>
          <t>Ошо (Osho) - Шри Раджниш</t>
        </is>
      </c>
      <c r="E2952" s="22" t="inlineStr">
        <is>
          <t>Передача лампы</t>
        </is>
      </c>
      <c r="F2952" s="105">
        <f>ROUNDUP(N2955-(N2955/100*X2955),0)</f>
        <v/>
      </c>
      <c r="H2952" s="22" t="inlineStr">
        <is>
          <t>Весь</t>
        </is>
      </c>
      <c r="I2952" s="22" t="n">
        <v>2019</v>
      </c>
      <c r="J2952" s="75" t="inlineStr">
        <is>
          <t>9785957318583</t>
        </is>
      </c>
      <c r="K2952" s="75" t="inlineStr">
        <is>
          <t>Книги</t>
        </is>
      </c>
      <c r="L2952" s="22">
        <f>ROUND(100-(F2955/(M2955/100)),0)</f>
        <v/>
      </c>
      <c r="M2952" s="105" t="n">
        <v>1057</v>
      </c>
      <c r="N2952" s="105" t="n">
        <v>920</v>
      </c>
      <c r="O2952" s="20" t="inlineStr">
        <is>
          <t>https://magic-kniga.ru/items/41297</t>
        </is>
      </c>
      <c r="Q2952" s="66" t="inlineStr">
        <is>
          <t>Мало</t>
        </is>
      </c>
      <c r="R2952" s="20" t="n">
        <v>3</v>
      </c>
      <c r="S2952" s="22" t="n">
        <v>16</v>
      </c>
      <c r="V2952" s="36">
        <f>MATCH(R2955,discounts!A:A)</f>
        <v/>
      </c>
      <c r="W2952" s="36">
        <f>ADDRESS(V2955,$F$7+1,,,"discounts")</f>
        <v/>
      </c>
      <c r="X2952" s="36">
        <f>ROUND(_xlfn.SINGLE(IF(ISNA(_xlfn.SINGLE(IF($F$7=0,0,INDIRECT(W2955)))),0,IF($F$7=0,0,INDIRECT(W2955)))),0)</f>
        <v/>
      </c>
    </row>
    <row r="2953">
      <c r="B2953" s="86" t="n"/>
      <c r="C2953" s="22" t="n">
        <v>42507</v>
      </c>
      <c r="E2953" s="22" t="inlineStr">
        <is>
          <t>Древняя музыка в соснах</t>
        </is>
      </c>
      <c r="F2953" s="105">
        <f>ROUNDUP(N2956-(N2956/100*X2956),0)</f>
        <v/>
      </c>
      <c r="H2953" s="22" t="inlineStr">
        <is>
          <t>Весь</t>
        </is>
      </c>
      <c r="I2953" s="22" t="n">
        <v>2019</v>
      </c>
      <c r="J2953" s="75" t="inlineStr">
        <is>
          <t>9785957321309</t>
        </is>
      </c>
      <c r="K2953" s="75" t="inlineStr">
        <is>
          <t>Книги</t>
        </is>
      </c>
      <c r="L2953" s="22">
        <f>ROUND(100-(F2956/(M2956/100)),0)</f>
        <v/>
      </c>
      <c r="M2953" s="105" t="n">
        <v>909</v>
      </c>
      <c r="N2953" s="105" t="n">
        <v>791</v>
      </c>
      <c r="O2953" s="20" t="inlineStr">
        <is>
          <t>https://magic-kniga.ru/items/42507</t>
        </is>
      </c>
      <c r="Q2953" s="66" t="inlineStr">
        <is>
          <t>Мало</t>
        </is>
      </c>
      <c r="R2953" s="20" t="n">
        <v>5</v>
      </c>
      <c r="S2953" s="22" t="n">
        <v>16</v>
      </c>
      <c r="V2953" s="36">
        <f>MATCH(R2956,discounts!A:A)</f>
        <v/>
      </c>
      <c r="W2953" s="36">
        <f>ADDRESS(V2956,$F$7+1,,,"discounts")</f>
        <v/>
      </c>
      <c r="X2953" s="36">
        <f>ROUND(_xlfn.SINGLE(IF(ISNA(_xlfn.SINGLE(IF($F$7=0,0,INDIRECT(W2956)))),0,IF($F$7=0,0,INDIRECT(W2956)))),0)</f>
        <v/>
      </c>
    </row>
    <row r="2954" ht="15" customHeight="1">
      <c r="B2954" s="88" t="inlineStr">
        <is>
          <t>Учения Вознесенных Владык</t>
        </is>
      </c>
    </row>
    <row r="2955">
      <c r="B2955" s="86" t="n"/>
      <c r="C2955" s="22" t="n">
        <v>40851</v>
      </c>
      <c r="D2955" s="22" t="inlineStr">
        <is>
          <t>Стрельникова Людмила Леоновна</t>
        </is>
      </c>
      <c r="E2955" s="22" t="inlineStr">
        <is>
          <t>Сотворение форм, или эксперименты Высшего Разума</t>
        </is>
      </c>
      <c r="F2955" s="105">
        <f>ROUNDUP(N2958-(N2958/100*X2958),0)</f>
        <v/>
      </c>
      <c r="H2955" s="22" t="inlineStr">
        <is>
          <t>Амрита-русь</t>
        </is>
      </c>
      <c r="I2955" s="22" t="n">
        <v>2020</v>
      </c>
      <c r="J2955" s="75" t="inlineStr">
        <is>
          <t>9785000536483</t>
        </is>
      </c>
      <c r="K2955" s="75" t="inlineStr">
        <is>
          <t>Книги</t>
        </is>
      </c>
      <c r="L2955" s="22">
        <f>ROUND(100-(F2958/(M2958/100)),0)</f>
        <v/>
      </c>
      <c r="M2955" s="105" t="n">
        <v>1721</v>
      </c>
      <c r="N2955" s="105" t="n">
        <v>1498</v>
      </c>
      <c r="O2955" s="20" t="inlineStr">
        <is>
          <t>https://magic-kniga.ru/items/40851</t>
        </is>
      </c>
      <c r="Q2955" s="66" t="inlineStr">
        <is>
          <t>Мало</t>
        </is>
      </c>
      <c r="R2955" s="20" t="n">
        <v>3</v>
      </c>
      <c r="V2955" s="36">
        <f>MATCH(R2958,discounts!A:A)</f>
        <v/>
      </c>
      <c r="W2955" s="36">
        <f>ADDRESS(V2958,$F$7+1,,,"discounts")</f>
        <v/>
      </c>
      <c r="X2955" s="36">
        <f>ROUND(IF(ISNA(IF($F$7=0,0,INDIRECT(W2958))),0,IF($F$7=0,0,INDIRECT(W2958))),0)</f>
        <v/>
      </c>
    </row>
    <row r="2956" ht="15" customHeight="1">
      <c r="B2956" s="88" t="inlineStr">
        <is>
          <t>Магические дневники</t>
        </is>
      </c>
    </row>
    <row r="2957">
      <c r="B2957" s="86" t="n"/>
      <c r="C2957" s="22" t="n">
        <v>44238</v>
      </c>
      <c r="D2957" s="22" t="inlineStr">
        <is>
          <t>Гейдвикк Влада</t>
        </is>
      </c>
      <c r="E2957" s="22" t="inlineStr">
        <is>
          <t>Ты Магиня. Раскрой в себе магические способности и божественную сущность</t>
        </is>
      </c>
      <c r="F2957" s="105">
        <f>ROUNDUP(N2960-(N2960/100*X2960),0)</f>
        <v/>
      </c>
      <c r="H2957" s="22" t="inlineStr">
        <is>
          <t>Весь</t>
        </is>
      </c>
      <c r="I2957" s="22" t="n">
        <v>2021</v>
      </c>
      <c r="J2957" s="75" t="inlineStr">
        <is>
          <t>9785957337508</t>
        </is>
      </c>
      <c r="K2957" s="75" t="inlineStr">
        <is>
          <t>Книги</t>
        </is>
      </c>
      <c r="L2957" s="22">
        <f>ROUND(100-(F2960/(M2960/100)),0)</f>
        <v/>
      </c>
      <c r="M2957" s="105" t="n">
        <v>182</v>
      </c>
      <c r="N2957" s="105" t="n">
        <v>159</v>
      </c>
      <c r="O2957" s="20" t="inlineStr">
        <is>
          <t>https://magic-kniga.ru/items/44238</t>
        </is>
      </c>
      <c r="Q2957" s="66" t="inlineStr">
        <is>
          <t>Мало</t>
        </is>
      </c>
      <c r="R2957" s="20" t="n">
        <v>3</v>
      </c>
      <c r="S2957" s="22" t="n">
        <v>16</v>
      </c>
      <c r="V2957" s="36">
        <f>MATCH(R2960,discounts!A:A)</f>
        <v/>
      </c>
      <c r="W2957" s="36">
        <f>ADDRESS(V2960,$F$7+1,,,"discounts")</f>
        <v/>
      </c>
      <c r="X2957" s="36">
        <f>ROUND(IF(ISNA(IF($F$7=0,0,INDIRECT(W2960))),0,IF($F$7=0,0,INDIRECT(W2960))),0)</f>
        <v/>
      </c>
    </row>
    <row r="2958" ht="15" customHeight="1">
      <c r="B2958" s="88" t="inlineStr">
        <is>
          <t>Женская магия</t>
        </is>
      </c>
    </row>
    <row r="2959">
      <c r="B2959" s="86" t="n"/>
      <c r="C2959" s="22" t="n">
        <v>44949</v>
      </c>
      <c r="D2959" s="22" t="inlineStr">
        <is>
          <t>Салливан Осборн Ким</t>
        </is>
      </c>
      <c r="E2959" s="22" t="inlineStr">
        <is>
          <t>Я вижу будущее, а он нет. Советы экстрасенса о том, как найти настоящую любовь</t>
        </is>
      </c>
      <c r="F2959" s="105">
        <f>ROUNDUP(N2962-(N2962/100*X2962),0)</f>
        <v/>
      </c>
      <c r="H2959" s="22" t="inlineStr">
        <is>
          <t>Весь</t>
        </is>
      </c>
      <c r="I2959" s="22" t="n">
        <v>2019</v>
      </c>
      <c r="J2959" s="75" t="inlineStr">
        <is>
          <t>9785957334187</t>
        </is>
      </c>
      <c r="K2959" s="75" t="inlineStr">
        <is>
          <t>Книги</t>
        </is>
      </c>
      <c r="L2959" s="22">
        <f>ROUND(100-(F2962/(M2962/100)),0)</f>
        <v/>
      </c>
      <c r="M2959" s="105" t="n">
        <v>552</v>
      </c>
      <c r="N2959" s="105" t="n">
        <v>481</v>
      </c>
      <c r="O2959" s="20" t="inlineStr">
        <is>
          <t>https://magic-kniga.ru/items/44949</t>
        </is>
      </c>
      <c r="Q2959" s="66" t="inlineStr">
        <is>
          <t>Мало</t>
        </is>
      </c>
      <c r="R2959" s="20" t="n">
        <v>3</v>
      </c>
      <c r="S2959" s="22" t="n">
        <v>16</v>
      </c>
      <c r="V2959" s="36">
        <f>MATCH(R2962,discounts!A:A)</f>
        <v/>
      </c>
      <c r="W2959" s="36">
        <f>ADDRESS(V2962,$F$7+1,,,"discounts")</f>
        <v/>
      </c>
      <c r="X2959" s="36">
        <f>ROUND(IF(ISNA(IF($F$7=0,0,INDIRECT(W2962))),0,IF($F$7=0,0,INDIRECT(W2962))),0)</f>
        <v/>
      </c>
    </row>
    <row r="2960" ht="15" customHeight="1">
      <c r="B2960" s="88" t="inlineStr">
        <is>
          <t>Зодиак</t>
        </is>
      </c>
    </row>
    <row r="2961">
      <c r="B2961" s="86" t="n"/>
      <c r="C2961" s="22" t="n">
        <v>41285</v>
      </c>
      <c r="D2961" s="22" t="inlineStr">
        <is>
          <t>Семенова А.Н.</t>
        </is>
      </c>
      <c r="E2961" s="22" t="inlineStr">
        <is>
          <t>Лунный календарь на 2021 год</t>
        </is>
      </c>
      <c r="F2961" s="105">
        <f>ROUNDUP(N2964-(N2964/100*X2964),0)</f>
        <v/>
      </c>
      <c r="H2961" s="22" t="inlineStr">
        <is>
          <t>Крылов</t>
        </is>
      </c>
      <c r="I2961" s="22" t="n">
        <v>2020</v>
      </c>
      <c r="J2961" s="75" t="inlineStr">
        <is>
          <t>9785422603572</t>
        </is>
      </c>
      <c r="K2961" s="75" t="inlineStr">
        <is>
          <t>Книги</t>
        </is>
      </c>
      <c r="L2961" s="22">
        <f>ROUND(100-(F2964/(M2964/100)),0)</f>
        <v/>
      </c>
      <c r="M2961" s="105" t="n">
        <v>346</v>
      </c>
      <c r="N2961" s="105" t="n">
        <v>302</v>
      </c>
      <c r="O2961" s="20" t="inlineStr">
        <is>
          <t>https://magic-kniga.ru/items/41285</t>
        </is>
      </c>
      <c r="Q2961" s="66" t="inlineStr">
        <is>
          <t>Мало</t>
        </is>
      </c>
      <c r="R2961" s="20" t="n">
        <v>5</v>
      </c>
      <c r="V2961" s="36">
        <f>MATCH(R2964,discounts!A:A)</f>
        <v/>
      </c>
      <c r="W2961" s="36">
        <f>ADDRESS(V2964,$F$7+1,,,"discounts")</f>
        <v/>
      </c>
      <c r="X2961" s="36">
        <f>ROUND(IF(ISNA(IF($F$7=0,0,INDIRECT(W2964))),0,IF($F$7=0,0,INDIRECT(W2964))),0)</f>
        <v/>
      </c>
    </row>
    <row r="2962" ht="15" customHeight="1">
      <c r="B2962" s="88" t="inlineStr">
        <is>
          <t>Восточный Зодиак</t>
        </is>
      </c>
    </row>
    <row r="2963">
      <c r="B2963" s="86" t="n"/>
      <c r="C2963" s="22" t="n">
        <v>40520</v>
      </c>
      <c r="D2963" s="22" t="inlineStr">
        <is>
          <t>Огудин В.Л.</t>
        </is>
      </c>
      <c r="E2963" s="22" t="inlineStr">
        <is>
          <t>Разноцветные знаки судьбы. Столпы Времени традиционного китайского календаря</t>
        </is>
      </c>
      <c r="F2963" s="105">
        <f>ROUNDUP(N2966-(N2966/100*X2966),0)</f>
        <v/>
      </c>
      <c r="H2963" s="22" t="inlineStr">
        <is>
          <t>Ганга</t>
        </is>
      </c>
      <c r="I2963" s="22" t="n">
        <v>2019</v>
      </c>
      <c r="J2963" s="75" t="inlineStr">
        <is>
          <t>9785907059948</t>
        </is>
      </c>
      <c r="K2963" s="75" t="inlineStr">
        <is>
          <t>Книги</t>
        </is>
      </c>
      <c r="L2963" s="22">
        <f>ROUND(100-(F2966/(M2966/100)),0)</f>
        <v/>
      </c>
      <c r="M2963" s="105" t="n">
        <v>612</v>
      </c>
      <c r="N2963" s="105" t="n">
        <v>533</v>
      </c>
      <c r="O2963" s="20" t="inlineStr">
        <is>
          <t>https://magic-kniga.ru/items/40520</t>
        </is>
      </c>
      <c r="Q2963" s="66" t="inlineStr">
        <is>
          <t>Мало</t>
        </is>
      </c>
      <c r="R2963" s="20" t="n">
        <v>5</v>
      </c>
      <c r="V2963" s="36">
        <f>MATCH(R2966,discounts!A:A)</f>
        <v/>
      </c>
      <c r="W2963" s="36">
        <f>ADDRESS(V2966,$F$7+1,,,"discounts")</f>
        <v/>
      </c>
      <c r="X2963" s="36">
        <f>ROUND(IF(ISNA(IF($F$7=0,0,INDIRECT(W2966))),0,IF($F$7=0,0,INDIRECT(W2966))),0)</f>
        <v/>
      </c>
    </row>
    <row r="2964" ht="15" customHeight="1">
      <c r="B2964" s="88" t="inlineStr">
        <is>
          <t>Научный эзотеризм</t>
        </is>
      </c>
    </row>
    <row r="2965">
      <c r="B2965" s="86" t="n"/>
      <c r="C2965" s="22" t="n">
        <v>40581</v>
      </c>
      <c r="E2965" s="22" t="inlineStr">
        <is>
          <t>Россия и гнозис. Труды Международной научной конференции «Раннехристианский гностический текст в российской культуре» в ВГБИЛ им. М. И. Рудомино 21.01.2011 Том 1</t>
        </is>
      </c>
      <c r="F2965" s="105">
        <f>ROUNDUP(N2968-(N2968/100*X2968),0)</f>
        <v/>
      </c>
      <c r="H2965" s="22" t="inlineStr">
        <is>
          <t>РХГА</t>
        </is>
      </c>
      <c r="I2965" s="22" t="n">
        <v>2015</v>
      </c>
      <c r="J2965" s="75" t="inlineStr">
        <is>
          <t>9785888127124</t>
        </is>
      </c>
      <c r="K2965" s="75" t="inlineStr">
        <is>
          <t>Книги</t>
        </is>
      </c>
      <c r="L2965" s="22">
        <f>ROUND(100-(F2968/(M2968/100)),0)</f>
        <v/>
      </c>
      <c r="M2965" s="105" t="n">
        <v>728</v>
      </c>
      <c r="N2965" s="105" t="n">
        <v>634</v>
      </c>
      <c r="O2965" s="20" t="inlineStr">
        <is>
          <t>https://magic-kniga.ru/items/40581</t>
        </is>
      </c>
      <c r="Q2965" s="66" t="inlineStr">
        <is>
          <t>Мало</t>
        </is>
      </c>
      <c r="R2965" s="20" t="n">
        <v>7</v>
      </c>
      <c r="V2965" s="36">
        <f>MATCH(R2968,discounts!A:A)</f>
        <v/>
      </c>
      <c r="W2965" s="36">
        <f>ADDRESS(V2968,$F$7+1,,,"discounts")</f>
        <v/>
      </c>
      <c r="X2965" s="36">
        <f>ROUND(_xlfn.SINGLE(IF(ISNA(_xlfn.SINGLE(IF($F$7=0,0,INDIRECT(W2968)))),0,IF($F$7=0,0,INDIRECT(W2968)))),0)</f>
        <v/>
      </c>
    </row>
    <row r="2966">
      <c r="B2966" s="86" t="n"/>
      <c r="C2966" s="22" t="n">
        <v>40582</v>
      </c>
      <c r="E2966" s="22" t="inlineStr">
        <is>
          <t>Россия и гнозис. Труды Международной научной конференции «Судьбы религиозно-философских исканий Николая Новикова и его круга» в ВГБИЛ им. М. И. Рудомино 15-17.10.2012 Том 2</t>
        </is>
      </c>
      <c r="F2966" s="105">
        <f>ROUNDUP(N2969-(N2969/100*X2969),0)</f>
        <v/>
      </c>
      <c r="H2966" s="22" t="inlineStr">
        <is>
          <t>РХГА</t>
        </is>
      </c>
      <c r="I2966" s="22" t="n">
        <v>2015</v>
      </c>
      <c r="J2966" s="75" t="inlineStr">
        <is>
          <t>9785888127131</t>
        </is>
      </c>
      <c r="K2966" s="75" t="inlineStr">
        <is>
          <t>Книги</t>
        </is>
      </c>
      <c r="L2966" s="22">
        <f>ROUND(100-(F2969/(M2969/100)),0)</f>
        <v/>
      </c>
      <c r="M2966" s="105" t="n">
        <v>728</v>
      </c>
      <c r="N2966" s="105" t="n">
        <v>634</v>
      </c>
      <c r="O2966" s="20" t="inlineStr">
        <is>
          <t>https://magic-kniga.ru/items/40582</t>
        </is>
      </c>
      <c r="Q2966" s="66" t="inlineStr">
        <is>
          <t>Мало</t>
        </is>
      </c>
      <c r="R2966" s="20" t="n">
        <v>7</v>
      </c>
      <c r="V2966" s="36">
        <f>MATCH(R2969,discounts!A:A)</f>
        <v/>
      </c>
      <c r="W2966" s="36">
        <f>ADDRESS(V2969,$F$7+1,,,"discounts")</f>
        <v/>
      </c>
      <c r="X2966" s="36">
        <f>ROUND(_xlfn.SINGLE(IF(ISNA(_xlfn.SINGLE(IF($F$7=0,0,INDIRECT(W2969)))),0,IF($F$7=0,0,INDIRECT(W2969)))),0)</f>
        <v/>
      </c>
    </row>
    <row r="2967" ht="15" customHeight="1">
      <c r="B2967" s="88" t="inlineStr">
        <is>
          <t>Таро для начинающих</t>
        </is>
      </c>
    </row>
    <row r="2968">
      <c r="B2968" s="86" t="n"/>
      <c r="C2968" s="22" t="n">
        <v>44200</v>
      </c>
      <c r="D2968" s="22" t="inlineStr">
        <is>
          <t>Тумаева Ольга</t>
        </is>
      </c>
      <c r="E2968" s="22" t="inlineStr">
        <is>
          <t>Как стать тарологом. От хобби - к профессии</t>
        </is>
      </c>
      <c r="F2968" s="105">
        <f>ROUNDUP(N2971-(N2971/100*X2971),0)</f>
        <v/>
      </c>
      <c r="H2968" s="22" t="inlineStr">
        <is>
          <t>Magic-Kniga</t>
        </is>
      </c>
      <c r="I2968" s="22" t="n">
        <v>2021</v>
      </c>
      <c r="J2968" s="75" t="inlineStr">
        <is>
          <t>9785604647677</t>
        </is>
      </c>
      <c r="K2968" s="75" t="inlineStr">
        <is>
          <t>Книги</t>
        </is>
      </c>
      <c r="L2968" s="22">
        <f>ROUND(100-(F2971/(M2971/100)),0)</f>
        <v/>
      </c>
      <c r="M2968" s="105" t="n">
        <v>1019</v>
      </c>
      <c r="N2968" s="105" t="n">
        <v>887</v>
      </c>
      <c r="O2968" s="20" t="inlineStr">
        <is>
          <t>https://magic-kniga.ru/items/44200</t>
        </is>
      </c>
      <c r="P2968" s="22" t="n">
        <v>112</v>
      </c>
      <c r="Q2968" s="66" t="inlineStr">
        <is>
          <t>Больше 10</t>
        </is>
      </c>
      <c r="R2968" s="20" t="n">
        <v>1</v>
      </c>
      <c r="V2968" s="36">
        <f>MATCH(R2971,discounts!A:A)</f>
        <v/>
      </c>
      <c r="W2968" s="36">
        <f>ADDRESS(V2971,$F$7+1,,,"discounts")</f>
        <v/>
      </c>
      <c r="X2968" s="36">
        <f>ROUND(_xlfn.SINGLE(IF(ISNA(_xlfn.SINGLE(IF($F$7=0,0,INDIRECT(W2971)))),0,IF($F$7=0,0,INDIRECT(W2971)))),0)</f>
        <v/>
      </c>
    </row>
    <row r="2969">
      <c r="B2969" s="86" t="n"/>
      <c r="C2969" s="22" t="n">
        <v>45261</v>
      </c>
      <c r="D2969" s="22" t="inlineStr">
        <is>
          <t>Гуггенхайм</t>
        </is>
      </c>
      <c r="E2969" s="22" t="inlineStr">
        <is>
          <t>Все о картах Таро. Система Артура Э.Уэйта</t>
        </is>
      </c>
      <c r="F2969" s="105">
        <f>ROUNDUP(N2972-(N2972/100*X2972),0)</f>
        <v/>
      </c>
      <c r="H2969" s="22" t="inlineStr">
        <is>
          <t>Оникс</t>
        </is>
      </c>
      <c r="I2969" s="22" t="n">
        <v>2020</v>
      </c>
      <c r="J2969" s="75" t="inlineStr">
        <is>
          <t>9785960305570</t>
        </is>
      </c>
      <c r="K2969" s="75" t="inlineStr">
        <is>
          <t>Книги</t>
        </is>
      </c>
      <c r="L2969" s="22">
        <f>ROUND(100-(F2972/(M2972/100)),0)</f>
        <v/>
      </c>
      <c r="M2969" s="105" t="n">
        <v>562</v>
      </c>
      <c r="N2969" s="105" t="n">
        <v>489</v>
      </c>
      <c r="O2969" s="20" t="inlineStr">
        <is>
          <t>https://magic-kniga.ru/items/45261</t>
        </is>
      </c>
      <c r="Q2969" s="66" t="inlineStr">
        <is>
          <t>Мало</t>
        </is>
      </c>
      <c r="R2969" s="20" t="n">
        <v>5</v>
      </c>
      <c r="V2969" s="36">
        <f>MATCH(R2972,discounts!A:A)</f>
        <v/>
      </c>
      <c r="W2969" s="36">
        <f>ADDRESS(V2972,$F$7+1,,,"discounts")</f>
        <v/>
      </c>
      <c r="X2969" s="36">
        <f>ROUND(_xlfn.SINGLE(IF(ISNA(_xlfn.SINGLE(IF($F$7=0,0,INDIRECT(W2972)))),0,IF($F$7=0,0,INDIRECT(W2972)))),0)</f>
        <v/>
      </c>
    </row>
    <row r="2970">
      <c r="B2970" s="86" t="n"/>
      <c r="C2970" s="22" t="n">
        <v>45555</v>
      </c>
      <c r="E2970" s="22" t="inlineStr">
        <is>
          <t>Книга «Настоящее Таро. Гадание на классической колоде таро Уэйта для начинающих»</t>
        </is>
      </c>
      <c r="F2970" s="105">
        <f>ROUNDUP(N2973-(N2973/100*X2973),0)</f>
        <v/>
      </c>
      <c r="H2970" s="22" t="inlineStr">
        <is>
          <t>Magic-Kniga</t>
        </is>
      </c>
      <c r="I2970" s="22" t="n">
        <v>2021</v>
      </c>
      <c r="J2970" s="75" t="inlineStr">
        <is>
          <t>9785604647561</t>
        </is>
      </c>
      <c r="K2970" s="75" t="inlineStr">
        <is>
          <t>Книги</t>
        </is>
      </c>
      <c r="L2970" s="22">
        <f>ROUND(100-(F2973/(M2973/100)),0)</f>
        <v/>
      </c>
      <c r="M2970" s="105" t="n">
        <v>334</v>
      </c>
      <c r="N2970" s="105" t="n">
        <v>291</v>
      </c>
      <c r="O2970" s="20" t="inlineStr">
        <is>
          <t>https://magic-kniga.ru/items/45555</t>
        </is>
      </c>
      <c r="P2970" s="22" t="n">
        <v>283</v>
      </c>
      <c r="Q2970" s="66" t="inlineStr">
        <is>
          <t>Больше 50</t>
        </is>
      </c>
      <c r="R2970" s="20" t="n">
        <v>1</v>
      </c>
      <c r="V2970" s="36">
        <f>MATCH(R2973,discounts!A:A)</f>
        <v/>
      </c>
      <c r="W2970" s="36">
        <f>ADDRESS(V2973,$F$7+1,,,"discounts")</f>
        <v/>
      </c>
      <c r="X2970" s="36">
        <f>ROUND(_xlfn.SINGLE(IF(ISNA(_xlfn.SINGLE(IF($F$7=0,0,INDIRECT(W2973)))),0,IF($F$7=0,0,INDIRECT(W2973)))),0)</f>
        <v/>
      </c>
    </row>
    <row r="2971">
      <c r="B2971" s="86" t="n"/>
      <c r="C2971" s="22" t="n">
        <v>43420</v>
      </c>
      <c r="D2971" s="22" t="inlineStr">
        <is>
          <t>Жан - Луи де Биаси</t>
        </is>
      </c>
      <c r="E2971" s="22" t="inlineStr">
        <is>
          <t>Божественные Арканы Таро Золотого Солнца</t>
        </is>
      </c>
      <c r="F2971" s="105">
        <f>ROUNDUP(N2974-(N2974/100*X2974),0)</f>
        <v/>
      </c>
      <c r="H2971" s="22" t="inlineStr">
        <is>
          <t>Велигор</t>
        </is>
      </c>
      <c r="I2971" s="22" t="n">
        <v>2020</v>
      </c>
      <c r="J2971" s="75" t="inlineStr">
        <is>
          <t>9785888758342</t>
        </is>
      </c>
      <c r="K2971" s="75" t="inlineStr">
        <is>
          <t>Книги</t>
        </is>
      </c>
      <c r="L2971" s="22">
        <f>ROUND(100-(F2974/(M2974/100)),0)</f>
        <v/>
      </c>
      <c r="M2971" s="105" t="n">
        <v>2548</v>
      </c>
      <c r="N2971" s="105" t="n">
        <v>2217</v>
      </c>
      <c r="O2971" s="20" t="inlineStr">
        <is>
          <t>https://magic-kniga.ru/items/43420</t>
        </is>
      </c>
      <c r="Q2971" s="66" t="inlineStr">
        <is>
          <t>Мало</t>
        </is>
      </c>
      <c r="R2971" s="20" t="n">
        <v>10</v>
      </c>
      <c r="V2971" s="36">
        <f>MATCH(R2974,discounts!A:A)</f>
        <v/>
      </c>
      <c r="W2971" s="36">
        <f>ADDRESS(V2974,$F$7+1,,,"discounts")</f>
        <v/>
      </c>
      <c r="X2971" s="36">
        <f>ROUND(_xlfn.SINGLE(IF(ISNA(_xlfn.SINGLE(IF($F$7=0,0,INDIRECT(W2974)))),0,IF($F$7=0,0,INDIRECT(W2974)))),0)</f>
        <v/>
      </c>
    </row>
    <row r="2972">
      <c r="B2972" s="86" t="n"/>
      <c r="C2972" s="22" t="n">
        <v>43424</v>
      </c>
      <c r="D2972" s="22" t="inlineStr">
        <is>
          <t>Карина Таро</t>
        </is>
      </c>
      <c r="E2972" s="22" t="inlineStr">
        <is>
          <t>Школа Карины Таро. Книга 2. 110 Авторских раскладов</t>
        </is>
      </c>
      <c r="F2972" s="105">
        <f>ROUNDUP(N2975-(N2975/100*X2975),0)</f>
        <v/>
      </c>
      <c r="H2972" s="22" t="inlineStr">
        <is>
          <t>Велигор</t>
        </is>
      </c>
      <c r="I2972" s="22" t="n">
        <v>2021</v>
      </c>
      <c r="J2972" s="75" t="inlineStr">
        <is>
          <t>9785888758731</t>
        </is>
      </c>
      <c r="K2972" s="75" t="inlineStr">
        <is>
          <t>Книги</t>
        </is>
      </c>
      <c r="L2972" s="22">
        <f>ROUND(100-(F2975/(M2975/100)),0)</f>
        <v/>
      </c>
      <c r="M2972" s="105" t="n">
        <v>2548</v>
      </c>
      <c r="N2972" s="105" t="n">
        <v>2217</v>
      </c>
      <c r="O2972" s="20" t="inlineStr">
        <is>
          <t>https://magic-kniga.ru/items/43424</t>
        </is>
      </c>
      <c r="Q2972" s="66" t="inlineStr">
        <is>
          <t>Мало</t>
        </is>
      </c>
      <c r="R2972" s="20" t="n">
        <v>10</v>
      </c>
      <c r="V2972" s="36">
        <f>MATCH(R2975,discounts!A:A)</f>
        <v/>
      </c>
      <c r="W2972" s="36">
        <f>ADDRESS(V2975,$F$7+1,,,"discounts")</f>
        <v/>
      </c>
      <c r="X2972" s="36">
        <f>ROUND(_xlfn.SINGLE(IF(ISNA(_xlfn.SINGLE(IF($F$7=0,0,INDIRECT(W2975)))),0,IF($F$7=0,0,INDIRECT(W2975)))),0)</f>
        <v/>
      </c>
    </row>
    <row r="2973" ht="15" customHeight="1">
      <c r="B2973" s="88" t="inlineStr">
        <is>
          <t>Таро системы Уэйта</t>
        </is>
      </c>
    </row>
    <row r="2974">
      <c r="B2974" s="86" t="n"/>
      <c r="C2974" s="22" t="n">
        <v>45261</v>
      </c>
      <c r="D2974" s="22" t="inlineStr">
        <is>
          <t>Гуггенхайм</t>
        </is>
      </c>
      <c r="E2974" s="22" t="inlineStr">
        <is>
          <t>Все о картах Таро. Система Артура Э.Уэйта</t>
        </is>
      </c>
      <c r="F2974" s="105">
        <f>ROUNDUP(N2977-(N2977/100*X2977),0)</f>
        <v/>
      </c>
      <c r="H2974" s="22" t="inlineStr">
        <is>
          <t>Оникс</t>
        </is>
      </c>
      <c r="I2974" s="22" t="n">
        <v>2020</v>
      </c>
      <c r="J2974" s="75" t="inlineStr">
        <is>
          <t>9785960305570</t>
        </is>
      </c>
      <c r="K2974" s="75" t="inlineStr">
        <is>
          <t>Книги</t>
        </is>
      </c>
      <c r="L2974" s="22">
        <f>ROUND(100-(F2977/(M2977/100)),0)</f>
        <v/>
      </c>
      <c r="M2974" s="105" t="n">
        <v>562</v>
      </c>
      <c r="N2974" s="105" t="n">
        <v>489</v>
      </c>
      <c r="O2974" s="20" t="inlineStr">
        <is>
          <t>https://magic-kniga.ru/items/45261</t>
        </is>
      </c>
      <c r="Q2974" s="66" t="inlineStr">
        <is>
          <t>Мало</t>
        </is>
      </c>
      <c r="R2974" s="20" t="n">
        <v>5</v>
      </c>
      <c r="V2974" s="36">
        <f>MATCH(R2977,discounts!A:A)</f>
        <v/>
      </c>
      <c r="W2974" s="36">
        <f>ADDRESS(V2977,$F$7+1,,,"discounts")</f>
        <v/>
      </c>
      <c r="X2974" s="36">
        <f>ROUND(IF(ISNA(IF($F$7=0,0,INDIRECT(W2977))),0,IF($F$7=0,0,INDIRECT(W2977))),0)</f>
        <v/>
      </c>
    </row>
    <row r="2975" ht="15" customHeight="1">
      <c r="B2975" s="88" t="inlineStr">
        <is>
          <t>Таро Тота (Таро Кроули А.)</t>
        </is>
      </c>
    </row>
    <row r="2976">
      <c r="B2976" s="86" t="n"/>
      <c r="C2976" s="22" t="n">
        <v>48999</v>
      </c>
      <c r="D2976" s="22" t="inlineStr">
        <is>
          <t>Котлярова Виктория (Mnemosyne)</t>
        </is>
      </c>
      <c r="E2976" s="22" t="inlineStr">
        <is>
          <t>Полное погружение в Таро Тота. Том 1 Старшие Арканы</t>
        </is>
      </c>
      <c r="F2976" s="105">
        <f>ROUNDUP(N2979-(N2979/100*X2979),0)</f>
        <v/>
      </c>
      <c r="H2976" s="22" t="inlineStr">
        <is>
          <t>Magic-Kniga</t>
        </is>
      </c>
      <c r="I2976" s="22" t="n">
        <v>2022</v>
      </c>
      <c r="J2976" s="75" t="inlineStr">
        <is>
          <t>9785604769577</t>
        </is>
      </c>
      <c r="K2976" s="75" t="inlineStr">
        <is>
          <t>Книги</t>
        </is>
      </c>
      <c r="L2976" s="22">
        <f>ROUND(100-(F2979/(M2979/100)),0)</f>
        <v/>
      </c>
      <c r="M2976" s="105" t="n">
        <v>1042</v>
      </c>
      <c r="N2976" s="105" t="n">
        <v>907</v>
      </c>
      <c r="O2976" s="20" t="inlineStr">
        <is>
          <t>https://magic-kniga.ru/items/48999</t>
        </is>
      </c>
      <c r="P2976" s="22" t="n">
        <v>405</v>
      </c>
      <c r="Q2976" s="66" t="inlineStr">
        <is>
          <t>Больше 10</t>
        </is>
      </c>
      <c r="R2976" s="20" t="n">
        <v>1</v>
      </c>
      <c r="S2976" s="22" t="n">
        <v>16</v>
      </c>
      <c r="V2976" s="36">
        <f>MATCH(R2979,discounts!A:A)</f>
        <v/>
      </c>
      <c r="W2976" s="36">
        <f>ADDRESS(V2979,$F$7+1,,,"discounts")</f>
        <v/>
      </c>
      <c r="X2976" s="36">
        <f>ROUND(_xlfn.SINGLE(IF(ISNA(_xlfn.SINGLE(IF($F$7=0,0,INDIRECT(W2979)))),0,IF($F$7=0,0,INDIRECT(W2979)))),0)</f>
        <v/>
      </c>
    </row>
    <row r="2977">
      <c r="B2977" s="86" t="n"/>
      <c r="C2977" s="22" t="n">
        <v>50555</v>
      </c>
      <c r="D2977" s="22" t="inlineStr">
        <is>
          <t>Котлярова Виктория (Mnemosyne)</t>
        </is>
      </c>
      <c r="E2977" s="22" t="inlineStr">
        <is>
          <t>Полное погружение в Таро Тота. Том II. Числовые Арканы</t>
        </is>
      </c>
      <c r="F2977" s="105">
        <f>ROUNDUP(N2980-(N2980/100*X2980),0)</f>
        <v/>
      </c>
      <c r="H2977" s="22" t="inlineStr">
        <is>
          <t>Magic-Kniga</t>
        </is>
      </c>
      <c r="I2977" s="22" t="n">
        <v>2023</v>
      </c>
      <c r="J2977" s="75" t="inlineStr">
        <is>
          <t>9785604930601</t>
        </is>
      </c>
      <c r="K2977" s="75" t="inlineStr">
        <is>
          <t>Книги</t>
        </is>
      </c>
      <c r="L2977" s="22">
        <f>ROUND(100-(F2980/(M2980/100)),0)</f>
        <v/>
      </c>
      <c r="M2977" s="105" t="n">
        <v>951</v>
      </c>
      <c r="N2977" s="105" t="n">
        <v>828</v>
      </c>
      <c r="O2977" s="20" t="inlineStr">
        <is>
          <t>https://magic-kniga.ru/items/50555</t>
        </is>
      </c>
      <c r="P2977" s="22" t="n">
        <v>264</v>
      </c>
      <c r="Q2977" s="66" t="inlineStr">
        <is>
          <t>Больше 10</t>
        </is>
      </c>
      <c r="R2977" s="20" t="n">
        <v>1</v>
      </c>
      <c r="V2977" s="36">
        <f>MATCH(R2980,discounts!A:A)</f>
        <v/>
      </c>
      <c r="W2977" s="36">
        <f>ADDRESS(V2980,$F$7+1,,,"discounts")</f>
        <v/>
      </c>
      <c r="X2977" s="36">
        <f>ROUND(_xlfn.SINGLE(IF(ISNA(_xlfn.SINGLE(IF($F$7=0,0,INDIRECT(W2980)))),0,IF($F$7=0,0,INDIRECT(W2980)))),0)</f>
        <v/>
      </c>
    </row>
    <row r="2978">
      <c r="B2978" s="86" t="n"/>
      <c r="C2978" s="22" t="n">
        <v>51700</v>
      </c>
      <c r="D2978" s="22" t="inlineStr">
        <is>
          <t>Котлярова Виктория (Mnemosyne)</t>
        </is>
      </c>
      <c r="E2978" s="22" t="inlineStr">
        <is>
          <t>Полное погружение в Таро Тота. Том III. Придворные Арканы</t>
        </is>
      </c>
      <c r="F2978" s="105">
        <f>ROUNDUP(N2981-(N2981/100*X2981),0)</f>
        <v/>
      </c>
      <c r="H2978" s="22" t="inlineStr">
        <is>
          <t>Magic-Kniga</t>
        </is>
      </c>
      <c r="I2978" s="22" t="n">
        <v>2024</v>
      </c>
      <c r="J2978" s="75" t="inlineStr">
        <is>
          <t>9785604930793</t>
        </is>
      </c>
      <c r="K2978" s="75" t="inlineStr">
        <is>
          <t>Книги</t>
        </is>
      </c>
      <c r="L2978" s="22">
        <f>ROUND(100-(F2981/(M2981/100)),0)</f>
        <v/>
      </c>
      <c r="M2978" s="105" t="n">
        <v>784</v>
      </c>
      <c r="N2978" s="105" t="n">
        <v>683</v>
      </c>
      <c r="O2978" s="20" t="inlineStr">
        <is>
          <t>https://magic-kniga.ru/items/51700</t>
        </is>
      </c>
      <c r="P2978" s="22" t="n">
        <v>324</v>
      </c>
      <c r="Q2978" s="66" t="inlineStr">
        <is>
          <t>Больше 50</t>
        </is>
      </c>
      <c r="R2978" s="20" t="n">
        <v>1</v>
      </c>
      <c r="S2978" s="22" t="n">
        <v>16</v>
      </c>
      <c r="V2978" s="36">
        <f>MATCH(R2981,discounts!A:A)</f>
        <v/>
      </c>
      <c r="W2978" s="36">
        <f>ADDRESS(V2981,$F$7+1,,,"discounts")</f>
        <v/>
      </c>
      <c r="X2978" s="36">
        <f>ROUND(_xlfn.SINGLE(IF(ISNA(_xlfn.SINGLE(IF($F$7=0,0,INDIRECT(W2981)))),0,IF($F$7=0,0,INDIRECT(W2981)))),0)</f>
        <v/>
      </c>
    </row>
    <row r="2979" ht="15" customHeight="1">
      <c r="B2979" s="88" t="inlineStr">
        <is>
          <t>Классические колоды Таро</t>
        </is>
      </c>
    </row>
    <row r="2980">
      <c r="B2980" s="86" t="n"/>
      <c r="C2980" s="22" t="n">
        <v>41333</v>
      </c>
      <c r="D2980" s="22" t="inlineStr">
        <is>
          <t>Тиренс А.Э.</t>
        </is>
      </c>
      <c r="E2980" s="22" t="inlineStr">
        <is>
          <t>Основы Таро</t>
        </is>
      </c>
      <c r="F2980" s="105">
        <f>ROUNDUP(N2983-(N2983/100*X2983),0)</f>
        <v/>
      </c>
      <c r="H2980" s="22" t="inlineStr">
        <is>
          <t>Magic-Kniga</t>
        </is>
      </c>
      <c r="I2980" s="22" t="n">
        <v>2020</v>
      </c>
      <c r="J2980" s="75" t="inlineStr">
        <is>
          <t>9785604480861</t>
        </is>
      </c>
      <c r="K2980" s="75" t="inlineStr">
        <is>
          <t>Книги</t>
        </is>
      </c>
      <c r="L2980" s="22">
        <f>ROUND(100-(F2983/(M2983/100)),0)</f>
        <v/>
      </c>
      <c r="M2980" s="105" t="n">
        <v>977</v>
      </c>
      <c r="N2980" s="105" t="n">
        <v>850</v>
      </c>
      <c r="O2980" s="20" t="inlineStr">
        <is>
          <t>https://magic-kniga.ru/items/41333</t>
        </is>
      </c>
      <c r="P2980" s="22" t="n">
        <v>130</v>
      </c>
      <c r="Q2980" s="66" t="inlineStr">
        <is>
          <t>Мало</t>
        </is>
      </c>
      <c r="R2980" s="20" t="n">
        <v>1</v>
      </c>
      <c r="V2980" s="36">
        <f>MATCH(R2983,discounts!A:A)</f>
        <v/>
      </c>
      <c r="W2980" s="36">
        <f>ADDRESS(V2983,$F$7+1,,,"discounts")</f>
        <v/>
      </c>
      <c r="X2980" s="36">
        <f>ROUND(_xlfn.SINGLE(IF(ISNA(_xlfn.SINGLE(IF($F$7=0,0,INDIRECT(W2983)))),0,IF($F$7=0,0,INDIRECT(W2983)))),0)</f>
        <v/>
      </c>
    </row>
    <row r="2981">
      <c r="B2981" s="86" t="n"/>
      <c r="C2981" s="22" t="n">
        <v>43770</v>
      </c>
      <c r="D2981" s="22" t="inlineStr">
        <is>
          <t>Тайсон Дональд</t>
        </is>
      </c>
      <c r="E2981" s="22" t="inlineStr">
        <is>
          <t>Важнейшие книги по таро. Сборник эссе, написанных выдающимися оккультистами XVIII, XIX и XX веков</t>
        </is>
      </c>
      <c r="F2981" s="105">
        <f>ROUNDUP(N2984-(N2984/100*X2984),0)</f>
        <v/>
      </c>
      <c r="H2981" s="22" t="inlineStr">
        <is>
          <t>Велигор</t>
        </is>
      </c>
      <c r="I2981" s="22" t="n">
        <v>2021</v>
      </c>
      <c r="J2981" s="75" t="inlineStr">
        <is>
          <t>9785888758984</t>
        </is>
      </c>
      <c r="K2981" s="75" t="inlineStr">
        <is>
          <t>Книги</t>
        </is>
      </c>
      <c r="L2981" s="22">
        <f>ROUND(100-(F2984/(M2984/100)),0)</f>
        <v/>
      </c>
      <c r="M2981" s="105" t="n">
        <v>2795</v>
      </c>
      <c r="N2981" s="105" t="n">
        <v>2432</v>
      </c>
      <c r="O2981" s="20" t="inlineStr">
        <is>
          <t>https://magic-kniga.ru/items/43770</t>
        </is>
      </c>
      <c r="Q2981" s="66" t="inlineStr">
        <is>
          <t>Мало</t>
        </is>
      </c>
      <c r="R2981" s="20" t="n">
        <v>10</v>
      </c>
      <c r="V2981" s="36">
        <f>MATCH(R2984,discounts!A:A)</f>
        <v/>
      </c>
      <c r="W2981" s="36">
        <f>ADDRESS(V2984,$F$7+1,,,"discounts")</f>
        <v/>
      </c>
      <c r="X2981" s="36">
        <f>ROUND(_xlfn.SINGLE(IF(ISNA(_xlfn.SINGLE(IF($F$7=0,0,INDIRECT(W2984)))),0,IF($F$7=0,0,INDIRECT(W2984)))),0)</f>
        <v/>
      </c>
    </row>
    <row r="2982" ht="15" customHeight="1">
      <c r="B2982" s="88" t="inlineStr">
        <is>
          <t>Современные колоды Таро</t>
        </is>
      </c>
    </row>
    <row r="2983">
      <c r="B2983" s="86" t="n"/>
      <c r="C2983" s="22" t="n">
        <v>44300</v>
      </c>
      <c r="D2983" s="22" t="inlineStr">
        <is>
          <t>Юлия Сова</t>
        </is>
      </c>
      <c r="E2983" s="22" t="inlineStr">
        <is>
          <t>Числа в Таро</t>
        </is>
      </c>
      <c r="F2983" s="105">
        <f>ROUNDUP(N2986-(N2986/100*X2986),0)</f>
        <v/>
      </c>
      <c r="H2983" s="22" t="inlineStr">
        <is>
          <t>Magic-Kniga</t>
        </is>
      </c>
      <c r="I2983" s="22" t="n">
        <v>2021</v>
      </c>
      <c r="J2983" s="75" t="inlineStr">
        <is>
          <t>9785604604939</t>
        </is>
      </c>
      <c r="K2983" s="75" t="inlineStr">
        <is>
          <t>Книги</t>
        </is>
      </c>
      <c r="L2983" s="22">
        <f>ROUND(100-(F2986/(M2986/100)),0)</f>
        <v/>
      </c>
      <c r="M2983" s="105" t="n">
        <v>604</v>
      </c>
      <c r="N2983" s="105" t="n">
        <v>526</v>
      </c>
      <c r="O2983" s="20" t="inlineStr">
        <is>
          <t>https://magic-kniga.ru/items/44300</t>
        </is>
      </c>
      <c r="P2983" s="22" t="n">
        <v>233</v>
      </c>
      <c r="Q2983" s="66" t="inlineStr">
        <is>
          <t>Мало</t>
        </is>
      </c>
      <c r="R2983" s="20" t="n">
        <v>1</v>
      </c>
      <c r="V2983" s="36">
        <f>MATCH(R2986,discounts!A:A)</f>
        <v/>
      </c>
      <c r="W2983" s="36">
        <f>ADDRESS(V2986,$F$7+1,,,"discounts")</f>
        <v/>
      </c>
      <c r="X2983" s="36">
        <f>ROUND(_xlfn.SINGLE(IF(ISNA(_xlfn.SINGLE(IF($F$7=0,0,INDIRECT(W2986)))),0,IF($F$7=0,0,INDIRECT(W2986)))),0)</f>
        <v/>
      </c>
    </row>
    <row r="2984">
      <c r="B2984" s="86" t="n"/>
      <c r="C2984" s="22" t="n">
        <v>44500</v>
      </c>
      <c r="D2984" s="22" t="inlineStr">
        <is>
          <t>Куликова Диана</t>
        </is>
      </c>
      <c r="E2984" s="22" t="inlineStr">
        <is>
          <t>Темный Уэйт. Путеводитель по колоде</t>
        </is>
      </c>
      <c r="F2984" s="105">
        <f>ROUNDUP(N2987-(N2987/100*X2987),0)</f>
        <v/>
      </c>
      <c r="H2984" s="22" t="inlineStr">
        <is>
          <t>Magic-Kniga</t>
        </is>
      </c>
      <c r="I2984" s="22" t="n">
        <v>2021</v>
      </c>
      <c r="J2984" s="75" t="inlineStr">
        <is>
          <t>9785604604953</t>
        </is>
      </c>
      <c r="K2984" s="75" t="inlineStr">
        <is>
          <t>Книги</t>
        </is>
      </c>
      <c r="L2984" s="22">
        <f>ROUND(100-(F2987/(M2987/100)),0)</f>
        <v/>
      </c>
      <c r="M2984" s="105" t="n">
        <v>824</v>
      </c>
      <c r="N2984" s="105" t="n">
        <v>717</v>
      </c>
      <c r="O2984" s="20" t="inlineStr">
        <is>
          <t>https://magic-kniga.ru/items/44500</t>
        </is>
      </c>
      <c r="P2984" s="22" t="n">
        <v>387</v>
      </c>
      <c r="Q2984" s="66" t="inlineStr">
        <is>
          <t>Больше 10</t>
        </is>
      </c>
      <c r="R2984" s="20" t="n">
        <v>1</v>
      </c>
      <c r="S2984" s="22" t="n">
        <v>16</v>
      </c>
      <c r="V2984" s="36">
        <f>MATCH(R2987,discounts!A:A)</f>
        <v/>
      </c>
      <c r="W2984" s="36">
        <f>ADDRESS(V2987,$F$7+1,,,"discounts")</f>
        <v/>
      </c>
      <c r="X2984" s="36">
        <f>ROUND(_xlfn.SINGLE(IF(ISNA(_xlfn.SINGLE(IF($F$7=0,0,INDIRECT(W2987)))),0,IF($F$7=0,0,INDIRECT(W2987)))),0)</f>
        <v/>
      </c>
    </row>
    <row r="2985" ht="15" customHeight="1">
      <c r="B2985" s="88" t="inlineStr">
        <is>
          <t>Притчи</t>
        </is>
      </c>
    </row>
    <row r="2986">
      <c r="B2986" s="86" t="n"/>
      <c r="C2986" s="22" t="n">
        <v>45800</v>
      </c>
      <c r="D2986" s="22" t="inlineStr">
        <is>
          <t>Раманантата Йог</t>
        </is>
      </c>
      <c r="E2986" s="22" t="inlineStr">
        <is>
          <t>Так говорил Будда</t>
        </is>
      </c>
      <c r="F2986" s="105">
        <f>ROUNDUP(N2989-(N2989/100*X2989),0)</f>
        <v/>
      </c>
      <c r="H2986" s="22" t="inlineStr">
        <is>
          <t>Magic-Kniga</t>
        </is>
      </c>
      <c r="I2986" s="22" t="n">
        <v>2021</v>
      </c>
      <c r="J2986" s="75" t="inlineStr">
        <is>
          <t>9785604685860</t>
        </is>
      </c>
      <c r="K2986" s="75" t="inlineStr">
        <is>
          <t>Книги</t>
        </is>
      </c>
      <c r="L2986" s="22">
        <f>ROUND(100-(F2989/(M2989/100)),0)</f>
        <v/>
      </c>
      <c r="M2986" s="105" t="n">
        <v>727</v>
      </c>
      <c r="N2986" s="105" t="n">
        <v>633</v>
      </c>
      <c r="O2986" s="20" t="inlineStr">
        <is>
          <t>https://magic-kniga.ru/items/45800</t>
        </is>
      </c>
      <c r="P2986" s="22" t="n">
        <v>177</v>
      </c>
      <c r="Q2986" s="66" t="inlineStr">
        <is>
          <t>Мало</t>
        </is>
      </c>
      <c r="R2986" s="20" t="n">
        <v>1</v>
      </c>
      <c r="V2986" s="36">
        <f>MATCH(R2989,discounts!A:A)</f>
        <v/>
      </c>
      <c r="W2986" s="36">
        <f>ADDRESS(V2989,$F$7+1,,,"discounts")</f>
        <v/>
      </c>
      <c r="X2986" s="36">
        <f>ROUND(IF(ISNA(IF($F$7=0,0,INDIRECT(W2989))),0,IF($F$7=0,0,INDIRECT(W2989))),0)</f>
        <v/>
      </c>
    </row>
    <row r="2987" ht="15" customHeight="1">
      <c r="B2987" s="88" t="inlineStr">
        <is>
          <t>Религии мира</t>
        </is>
      </c>
    </row>
    <row r="2988">
      <c r="B2988" s="86" t="n"/>
      <c r="C2988" s="22" t="n">
        <v>43846</v>
      </c>
      <c r="D2988" s="22" t="inlineStr">
        <is>
          <t>Чекмарь.В</t>
        </is>
      </c>
      <c r="E2988" s="22" t="inlineStr">
        <is>
          <t>По святым местам</t>
        </is>
      </c>
      <c r="F2988" s="105">
        <f>ROUNDUP(N2991-(N2991/100*X2991),0)</f>
        <v/>
      </c>
      <c r="H2988" s="22" t="inlineStr">
        <is>
          <t>Т8 RUGRAM</t>
        </is>
      </c>
      <c r="I2988" s="22" t="n">
        <v>2020</v>
      </c>
      <c r="J2988" s="75" t="inlineStr">
        <is>
          <t>9785907306271</t>
        </is>
      </c>
      <c r="K2988" s="75" t="inlineStr">
        <is>
          <t>Книги</t>
        </is>
      </c>
      <c r="L2988" s="22">
        <f>ROUND(100-(F2991/(M2991/100)),0)</f>
        <v/>
      </c>
      <c r="M2988" s="105" t="n">
        <v>455</v>
      </c>
      <c r="N2988" s="105" t="n">
        <v>396</v>
      </c>
      <c r="O2988" s="20" t="inlineStr">
        <is>
          <t>https://magic-kniga.ru/items/43846</t>
        </is>
      </c>
      <c r="Q2988" s="66" t="inlineStr">
        <is>
          <t>Мало</t>
        </is>
      </c>
      <c r="R2988" s="20" t="n">
        <v>5</v>
      </c>
      <c r="S2988" s="22" t="n">
        <v>12</v>
      </c>
      <c r="V2988" s="36">
        <f>MATCH(R2991,discounts!A:A)</f>
        <v/>
      </c>
      <c r="W2988" s="36">
        <f>ADDRESS(V2991,$F$7+1,,,"discounts")</f>
        <v/>
      </c>
      <c r="X2988" s="36">
        <f>ROUND(_xlfn.SINGLE(IF(ISNA(_xlfn.SINGLE(IF($F$7=0,0,INDIRECT(W2991)))),0,IF($F$7=0,0,INDIRECT(W2991)))),0)</f>
        <v/>
      </c>
    </row>
    <row r="2989">
      <c r="B2989" s="86" t="n"/>
      <c r="C2989" s="22" t="n">
        <v>41662</v>
      </c>
      <c r="D2989" s="22" t="inlineStr">
        <is>
          <t>Кан Эмма</t>
        </is>
      </c>
      <c r="E2989" s="22" t="inlineStr">
        <is>
          <t>Секреты жизни в корейском стиле</t>
        </is>
      </c>
      <c r="F2989" s="105">
        <f>ROUNDUP(N2992-(N2992/100*X2992),0)</f>
        <v/>
      </c>
      <c r="H2989" s="22" t="inlineStr">
        <is>
          <t>АСТ</t>
        </is>
      </c>
      <c r="I2989" s="22" t="n">
        <v>2019</v>
      </c>
      <c r="J2989" s="75" t="inlineStr">
        <is>
          <t>9785171137861</t>
        </is>
      </c>
      <c r="K2989" s="75" t="inlineStr">
        <is>
          <t>Книги</t>
        </is>
      </c>
      <c r="L2989" s="22">
        <f>ROUND(100-(F2992/(M2992/100)),0)</f>
        <v/>
      </c>
      <c r="M2989" s="105" t="n">
        <v>1058</v>
      </c>
      <c r="N2989" s="105" t="n">
        <v>921</v>
      </c>
      <c r="O2989" s="20" t="inlineStr">
        <is>
          <t>https://magic-kniga.ru/items/41662</t>
        </is>
      </c>
      <c r="Q2989" s="66" t="inlineStr">
        <is>
          <t>Мало</t>
        </is>
      </c>
      <c r="R2989" s="20" t="n">
        <v>5</v>
      </c>
      <c r="S2989" s="22" t="n">
        <v>12</v>
      </c>
      <c r="V2989" s="36">
        <f>MATCH(R2992,discounts!A:A)</f>
        <v/>
      </c>
      <c r="W2989" s="36">
        <f>ADDRESS(V2992,$F$7+1,,,"discounts")</f>
        <v/>
      </c>
      <c r="X2989" s="36">
        <f>ROUND(_xlfn.SINGLE(IF(ISNA(_xlfn.SINGLE(IF($F$7=0,0,INDIRECT(W2992)))),0,IF($F$7=0,0,INDIRECT(W2992)))),0)</f>
        <v/>
      </c>
    </row>
    <row r="2990" ht="15" customHeight="1">
      <c r="B2990" s="88" t="inlineStr">
        <is>
          <t>Гороскоп</t>
        </is>
      </c>
    </row>
    <row r="2991">
      <c r="B2991" s="86" t="n"/>
      <c r="C2991" s="22" t="n">
        <v>45387</v>
      </c>
      <c r="D2991" s="22" t="inlineStr">
        <is>
          <t>Борщ Т.</t>
        </is>
      </c>
      <c r="E2991" s="22" t="inlineStr">
        <is>
          <t>Все гороскопы мира</t>
        </is>
      </c>
      <c r="F2991" s="105">
        <f>ROUNDUP(N2994-(N2994/100*X2994),0)</f>
        <v/>
      </c>
      <c r="H2991" s="22" t="inlineStr">
        <is>
          <t>АСТ</t>
        </is>
      </c>
      <c r="I2991" s="22" t="n">
        <v>2021</v>
      </c>
      <c r="J2991" s="75" t="inlineStr">
        <is>
          <t>9785171381721</t>
        </is>
      </c>
      <c r="K2991" s="75" t="inlineStr">
        <is>
          <t>Книги</t>
        </is>
      </c>
      <c r="L2991" s="22">
        <f>ROUND(100-(F2994/(M2994/100)),0)</f>
        <v/>
      </c>
      <c r="M2991" s="105" t="n">
        <v>450</v>
      </c>
      <c r="N2991" s="105" t="n">
        <v>392</v>
      </c>
      <c r="O2991" s="20" t="inlineStr">
        <is>
          <t>https://magic-kniga.ru/items/45387</t>
        </is>
      </c>
      <c r="Q2991" s="66" t="inlineStr">
        <is>
          <t>Мало</t>
        </is>
      </c>
      <c r="R2991" s="20" t="n">
        <v>5</v>
      </c>
      <c r="V2991" s="36">
        <f>MATCH(R2994,discounts!A:A)</f>
        <v/>
      </c>
      <c r="W2991" s="36">
        <f>ADDRESS(V2994,$F$7+1,,,"discounts")</f>
        <v/>
      </c>
      <c r="X2991" s="36">
        <f>ROUND(IF(ISNA(IF($F$7=0,0,INDIRECT(W2994))),0,IF($F$7=0,0,INDIRECT(W2994))),0)</f>
        <v/>
      </c>
    </row>
    <row r="2992" ht="15" customHeight="1">
      <c r="B2992" s="88" t="inlineStr">
        <is>
          <t>Позитивная психология</t>
        </is>
      </c>
    </row>
    <row r="2993">
      <c r="B2993" s="86" t="n"/>
      <c r="C2993" s="22" t="n">
        <v>45684</v>
      </c>
      <c r="D2993" s="22" t="inlineStr">
        <is>
          <t>Сан Лайт</t>
        </is>
      </c>
      <c r="E2993" s="22" t="inlineStr">
        <is>
          <t>Календарь изобилия на каждый день</t>
        </is>
      </c>
      <c r="F2993" s="105">
        <f>ROUNDUP(N2996-(N2996/100*X2996),0)</f>
        <v/>
      </c>
      <c r="H2993" s="22" t="inlineStr">
        <is>
          <t>Амрита-русь</t>
        </is>
      </c>
      <c r="I2993" s="22" t="n">
        <v>2021</v>
      </c>
      <c r="J2993" s="75" t="inlineStr">
        <is>
          <t>9785413023822</t>
        </is>
      </c>
      <c r="K2993" s="75" t="inlineStr">
        <is>
          <t>Книги</t>
        </is>
      </c>
      <c r="L2993" s="22">
        <f>ROUND(100-(F2996/(M2996/100)),0)</f>
        <v/>
      </c>
      <c r="M2993" s="105" t="n">
        <v>2052</v>
      </c>
      <c r="N2993" s="105" t="n">
        <v>1786</v>
      </c>
      <c r="O2993" s="20" t="inlineStr">
        <is>
          <t>https://magic-kniga.ru/items/45684</t>
        </is>
      </c>
      <c r="Q2993" s="66" t="inlineStr">
        <is>
          <t>Мало</t>
        </is>
      </c>
      <c r="R2993" s="20" t="n">
        <v>2</v>
      </c>
      <c r="S2993" s="22" t="n">
        <v>16</v>
      </c>
      <c r="V2993" s="36">
        <f>MATCH(R2996,discounts!A:A)</f>
        <v/>
      </c>
      <c r="W2993" s="36">
        <f>ADDRESS(V2996,$F$7+1,,,"discounts")</f>
        <v/>
      </c>
      <c r="X2993" s="36">
        <f>ROUND(IF(ISNA(IF($F$7=0,0,INDIRECT(W2996))),0,IF($F$7=0,0,INDIRECT(W2996))),0)</f>
        <v/>
      </c>
    </row>
    <row r="2994">
      <c r="B2994" s="86" t="n"/>
      <c r="C2994" s="22" t="n">
        <v>40647</v>
      </c>
      <c r="D2994" s="22" t="inlineStr">
        <is>
          <t>Тарарина Елена</t>
        </is>
      </c>
      <c r="E2994" s="22" t="inlineStr">
        <is>
          <t>Хватить обвинять себя</t>
        </is>
      </c>
      <c r="F2994" s="105">
        <f>ROUNDUP(N2997-(N2997/100*X2997),0)</f>
        <v/>
      </c>
      <c r="H2994" s="22" t="inlineStr">
        <is>
          <t>Вариант</t>
        </is>
      </c>
      <c r="I2994" s="22" t="n">
        <v>2017</v>
      </c>
      <c r="J2994" s="75" t="inlineStr">
        <is>
          <t>9785950087745</t>
        </is>
      </c>
      <c r="K2994" s="75" t="inlineStr">
        <is>
          <t>Книги</t>
        </is>
      </c>
      <c r="L2994" s="22">
        <f>ROUND(100-(F2997/(M2997/100)),0)</f>
        <v/>
      </c>
      <c r="M2994" s="105" t="n">
        <v>813</v>
      </c>
      <c r="N2994" s="105" t="n">
        <v>708</v>
      </c>
      <c r="O2994" s="20" t="inlineStr">
        <is>
          <t>https://magic-kniga.ru/items/40647</t>
        </is>
      </c>
      <c r="Q2994" s="66" t="inlineStr">
        <is>
          <t>Мало</t>
        </is>
      </c>
      <c r="R2994" s="20" t="n">
        <v>6</v>
      </c>
      <c r="V2994" s="36">
        <f>MATCH(R2997,discounts!A:A)</f>
        <v/>
      </c>
      <c r="W2994" s="36">
        <f>ADDRESS(V2997,$F$7+1,,,"discounts")</f>
        <v/>
      </c>
      <c r="X2994" s="36">
        <f>ROUND(IF(ISNA(IF($F$7=0,0,INDIRECT(W2997))),0,IF($F$7=0,0,INDIRECT(W2997))),0)</f>
        <v/>
      </c>
    </row>
    <row r="2995">
      <c r="B2995" s="86" t="n"/>
      <c r="C2995" s="22" t="n">
        <v>40795</v>
      </c>
      <c r="D2995" s="22" t="inlineStr">
        <is>
          <t>Гладкова Светлана</t>
        </is>
      </c>
      <c r="E2995" s="22" t="inlineStr">
        <is>
          <t>Аутотренинги. Антистрессовые методики</t>
        </is>
      </c>
      <c r="F2995" s="105">
        <f>ROUNDUP(N2998-(N2998/100*X2998),0)</f>
        <v/>
      </c>
      <c r="H2995" s="22" t="inlineStr">
        <is>
          <t>Т8 RUGRAM</t>
        </is>
      </c>
      <c r="I2995" s="22" t="n">
        <v>2020</v>
      </c>
      <c r="J2995" s="75" t="inlineStr">
        <is>
          <t>9785517024909</t>
        </is>
      </c>
      <c r="K2995" s="75" t="inlineStr">
        <is>
          <t>Книги</t>
        </is>
      </c>
      <c r="L2995" s="22">
        <f>ROUND(100-(F2998/(M2998/100)),0)</f>
        <v/>
      </c>
      <c r="M2995" s="105" t="n">
        <v>1171</v>
      </c>
      <c r="N2995" s="105" t="n">
        <v>1019</v>
      </c>
      <c r="O2995" s="20" t="inlineStr">
        <is>
          <t>https://magic-kniga.ru/items/40795</t>
        </is>
      </c>
      <c r="Q2995" s="66" t="inlineStr">
        <is>
          <t>Мало</t>
        </is>
      </c>
      <c r="R2995" s="20" t="n">
        <v>5</v>
      </c>
      <c r="V2995" s="36">
        <f>MATCH(R2998,discounts!A:A)</f>
        <v/>
      </c>
      <c r="W2995" s="36">
        <f>ADDRESS(V2998,$F$7+1,,,"discounts")</f>
        <v/>
      </c>
      <c r="X2995" s="36">
        <f>ROUND(IF(ISNA(IF($F$7=0,0,INDIRECT(W2998))),0,IF($F$7=0,0,INDIRECT(W2998))),0)</f>
        <v/>
      </c>
    </row>
    <row r="2996">
      <c r="B2996" s="86" t="n"/>
      <c r="C2996" s="22" t="n">
        <v>40812</v>
      </c>
      <c r="D2996" s="22" t="inlineStr">
        <is>
          <t>Жак О Кифф</t>
        </is>
      </c>
      <c r="E2996" s="22" t="inlineStr">
        <is>
          <t>Как быть духовным бунтарем. Нарушить все правила и обрести бесстрашную свободу</t>
        </is>
      </c>
      <c r="F2996" s="105">
        <f>ROUNDUP(N2999-(N2999/100*X2999),0)</f>
        <v/>
      </c>
      <c r="H2996" s="22" t="inlineStr">
        <is>
          <t>Весь</t>
        </is>
      </c>
      <c r="I2996" s="22" t="n">
        <v>2020</v>
      </c>
      <c r="J2996" s="75" t="inlineStr">
        <is>
          <t>9785957336006</t>
        </is>
      </c>
      <c r="K2996" s="75" t="inlineStr">
        <is>
          <t>Книги</t>
        </is>
      </c>
      <c r="L2996" s="22">
        <f>ROUND(100-(F2999/(M2999/100)),0)</f>
        <v/>
      </c>
      <c r="M2996" s="105" t="n">
        <v>1721</v>
      </c>
      <c r="N2996" s="105" t="n">
        <v>1498</v>
      </c>
      <c r="O2996" s="20" t="inlineStr">
        <is>
          <t>https://magic-kniga.ru/items/40812</t>
        </is>
      </c>
      <c r="Q2996" s="66" t="inlineStr">
        <is>
          <t>Мало</t>
        </is>
      </c>
      <c r="R2996" s="20" t="n">
        <v>5</v>
      </c>
      <c r="V2996" s="36">
        <f>MATCH(R2999,discounts!A:A)</f>
        <v/>
      </c>
      <c r="W2996" s="36">
        <f>ADDRESS(V2999,$F$7+1,,,"discounts")</f>
        <v/>
      </c>
      <c r="X2996" s="36">
        <f>ROUND(IF(ISNA(IF($F$7=0,0,INDIRECT(W2999))),0,IF($F$7=0,0,INDIRECT(W2999))),0)</f>
        <v/>
      </c>
    </row>
    <row r="2997">
      <c r="B2997" s="86" t="n"/>
      <c r="C2997" s="22" t="n">
        <v>41345</v>
      </c>
      <c r="D2997" s="22" t="inlineStr">
        <is>
          <t>Гастин Кейт</t>
        </is>
      </c>
      <c r="E2997" s="22" t="inlineStr">
        <is>
          <t>Помоги себе - не сам: 40 причин преодолеть себя и обрести душевное равновесие</t>
        </is>
      </c>
      <c r="F2997" s="105">
        <f>ROUNDUP(N3000-(N3000/100*X3000),0)</f>
        <v/>
      </c>
      <c r="H2997" s="22" t="inlineStr">
        <is>
          <t>Весь</t>
        </is>
      </c>
      <c r="I2997" s="22" t="n">
        <v>2020</v>
      </c>
      <c r="J2997" s="75" t="inlineStr">
        <is>
          <t>9785957336433</t>
        </is>
      </c>
      <c r="K2997" s="75" t="inlineStr">
        <is>
          <t>Книги</t>
        </is>
      </c>
      <c r="L2997" s="22">
        <f>ROUND(100-(F3000/(M3000/100)),0)</f>
        <v/>
      </c>
      <c r="M2997" s="105" t="n">
        <v>977</v>
      </c>
      <c r="N2997" s="105" t="n">
        <v>850</v>
      </c>
      <c r="O2997" s="20" t="inlineStr">
        <is>
          <t>https://magic-kniga.ru/items/41345</t>
        </is>
      </c>
      <c r="Q2997" s="66" t="inlineStr">
        <is>
          <t>Мало</t>
        </is>
      </c>
      <c r="R2997" s="20" t="n">
        <v>3</v>
      </c>
      <c r="S2997" s="22" t="n">
        <v>16</v>
      </c>
      <c r="V2997" s="36">
        <f>MATCH(R3000,discounts!A:A)</f>
        <v/>
      </c>
      <c r="W2997" s="36">
        <f>ADDRESS(V3000,$F$7+1,,,"discounts")</f>
        <v/>
      </c>
      <c r="X2997" s="36">
        <f>ROUND(IF(ISNA(IF($F$7=0,0,INDIRECT(W3000))),0,IF($F$7=0,0,INDIRECT(W3000))),0)</f>
        <v/>
      </c>
    </row>
    <row r="2998">
      <c r="B2998" s="86" t="n"/>
      <c r="C2998" s="22" t="n">
        <v>41346</v>
      </c>
      <c r="D2998" s="22" t="inlineStr">
        <is>
          <t>Люблин Джилл</t>
        </is>
      </c>
      <c r="E2998" s="22" t="inlineStr">
        <is>
          <t>Почему выгодно быть добрым</t>
        </is>
      </c>
      <c r="F2998" s="105">
        <f>ROUNDUP(N3001-(N3001/100*X3001),0)</f>
        <v/>
      </c>
      <c r="H2998" s="22" t="inlineStr">
        <is>
          <t>Весь</t>
        </is>
      </c>
      <c r="I2998" s="22" t="n">
        <v>2020</v>
      </c>
      <c r="J2998" s="75" t="inlineStr">
        <is>
          <t>9785957335870</t>
        </is>
      </c>
      <c r="K2998" s="75" t="inlineStr">
        <is>
          <t>Книги</t>
        </is>
      </c>
      <c r="L2998" s="22">
        <f>ROUND(100-(F3001/(M3001/100)),0)</f>
        <v/>
      </c>
      <c r="M2998" s="105" t="n">
        <v>977</v>
      </c>
      <c r="N2998" s="105" t="n">
        <v>850</v>
      </c>
      <c r="O2998" s="20" t="inlineStr">
        <is>
          <t>https://magic-kniga.ru/items/41346</t>
        </is>
      </c>
      <c r="Q2998" s="66" t="inlineStr">
        <is>
          <t>Мало</t>
        </is>
      </c>
      <c r="R2998" s="20" t="n">
        <v>3</v>
      </c>
      <c r="S2998" s="22" t="n">
        <v>16</v>
      </c>
      <c r="V2998" s="36">
        <f>MATCH(R3001,discounts!A:A)</f>
        <v/>
      </c>
      <c r="W2998" s="36">
        <f>ADDRESS(V3001,$F$7+1,,,"discounts")</f>
        <v/>
      </c>
      <c r="X2998" s="36">
        <f>ROUND(IF(ISNA(IF($F$7=0,0,INDIRECT(W3001))),0,IF($F$7=0,0,INDIRECT(W3001))),0)</f>
        <v/>
      </c>
    </row>
    <row r="2999">
      <c r="B2999" s="86" t="n"/>
      <c r="C2999" s="22" t="n">
        <v>41648</v>
      </c>
      <c r="D2999" s="22" t="inlineStr">
        <is>
          <t>Сакара Таня</t>
        </is>
      </c>
      <c r="E2999" s="22" t="inlineStr">
        <is>
          <t>Энергии нового времени: как управлять реальностью</t>
        </is>
      </c>
      <c r="F2999" s="105">
        <f>ROUNDUP(N3002-(N3002/100*X3002),0)</f>
        <v/>
      </c>
      <c r="H2999" s="22" t="inlineStr">
        <is>
          <t>АСТ</t>
        </is>
      </c>
      <c r="I2999" s="22" t="n">
        <v>2020</v>
      </c>
      <c r="J2999" s="75" t="inlineStr">
        <is>
          <t>9785171187088</t>
        </is>
      </c>
      <c r="K2999" s="75" t="inlineStr">
        <is>
          <t>Книги</t>
        </is>
      </c>
      <c r="L2999" s="22">
        <f>ROUND(100-(F3002/(M3002/100)),0)</f>
        <v/>
      </c>
      <c r="M2999" s="105" t="n">
        <v>285</v>
      </c>
      <c r="N2999" s="105" t="n">
        <v>248</v>
      </c>
      <c r="O2999" s="20" t="inlineStr">
        <is>
          <t>https://magic-kniga.ru/items/41648</t>
        </is>
      </c>
      <c r="Q2999" s="66" t="inlineStr">
        <is>
          <t>Мало</t>
        </is>
      </c>
      <c r="R2999" s="20" t="n">
        <v>5</v>
      </c>
      <c r="S2999" s="22" t="n">
        <v>16</v>
      </c>
      <c r="V2999" s="36">
        <f>MATCH(R3002,discounts!A:A)</f>
        <v/>
      </c>
      <c r="W2999" s="36">
        <f>ADDRESS(V3002,$F$7+1,,,"discounts")</f>
        <v/>
      </c>
      <c r="X2999" s="36">
        <f>ROUND(IF(ISNA(IF($F$7=0,0,INDIRECT(W3002))),0,IF($F$7=0,0,INDIRECT(W3002))),0)</f>
        <v/>
      </c>
    </row>
    <row r="3000">
      <c r="B3000" s="86" t="n"/>
      <c r="C3000" s="22" t="n">
        <v>41879</v>
      </c>
      <c r="D3000" s="22" t="inlineStr">
        <is>
          <t>Степанов Дмитрий</t>
        </is>
      </c>
      <c r="E3000" s="22" t="inlineStr">
        <is>
          <t>Магия жизни. Книга для тех, кому надоело страдать</t>
        </is>
      </c>
      <c r="F3000" s="105">
        <f>ROUNDUP(N3003-(N3003/100*X3003),0)</f>
        <v/>
      </c>
      <c r="H3000" s="22" t="inlineStr">
        <is>
          <t>Крылов</t>
        </is>
      </c>
      <c r="I3000" s="22" t="n">
        <v>2020</v>
      </c>
      <c r="J3000" s="75" t="inlineStr">
        <is>
          <t>9785422603558</t>
        </is>
      </c>
      <c r="K3000" s="75" t="inlineStr">
        <is>
          <t>Книги</t>
        </is>
      </c>
      <c r="L3000" s="22">
        <f>ROUND(100-(F3003/(M3003/100)),0)</f>
        <v/>
      </c>
      <c r="M3000" s="105" t="n">
        <v>972</v>
      </c>
      <c r="N3000" s="105" t="n">
        <v>846</v>
      </c>
      <c r="O3000" s="20" t="inlineStr">
        <is>
          <t>https://magic-kniga.ru/items/41879</t>
        </is>
      </c>
      <c r="Q3000" s="66" t="inlineStr">
        <is>
          <t>Мало</t>
        </is>
      </c>
      <c r="R3000" s="20" t="n">
        <v>5</v>
      </c>
      <c r="V3000" s="36">
        <f>MATCH(R3003,discounts!A:A)</f>
        <v/>
      </c>
      <c r="W3000" s="36">
        <f>ADDRESS(V3003,$F$7+1,,,"discounts")</f>
        <v/>
      </c>
      <c r="X3000" s="36">
        <f>ROUND(IF(ISNA(IF($F$7=0,0,INDIRECT(W3003))),0,IF($F$7=0,0,INDIRECT(W3003))),0)</f>
        <v/>
      </c>
    </row>
    <row r="3001">
      <c r="B3001" s="86" t="n"/>
      <c r="C3001" s="22" t="n">
        <v>41935</v>
      </c>
      <c r="D3001" s="22" t="inlineStr">
        <is>
          <t>Маркова Надежда</t>
        </is>
      </c>
      <c r="E3001" s="22" t="inlineStr">
        <is>
          <t>Семейные тайны. Практика системных расстановок</t>
        </is>
      </c>
      <c r="F3001" s="105">
        <f>ROUNDUP(N3004-(N3004/100*X3004),0)</f>
        <v/>
      </c>
      <c r="H3001" s="22" t="inlineStr">
        <is>
          <t>Весь</t>
        </is>
      </c>
      <c r="I3001" s="22" t="n">
        <v>2020</v>
      </c>
      <c r="J3001" s="75" t="inlineStr">
        <is>
          <t>9785957336334</t>
        </is>
      </c>
      <c r="K3001" s="75" t="inlineStr">
        <is>
          <t>Книги</t>
        </is>
      </c>
      <c r="L3001" s="22">
        <f>ROUND(100-(F3004/(M3004/100)),0)</f>
        <v/>
      </c>
      <c r="M3001" s="105" t="n">
        <v>735</v>
      </c>
      <c r="N3001" s="105" t="n">
        <v>640</v>
      </c>
      <c r="O3001" s="20" t="inlineStr">
        <is>
          <t>https://magic-kniga.ru/items/41935</t>
        </is>
      </c>
      <c r="Q3001" s="66" t="inlineStr">
        <is>
          <t>Мало</t>
        </is>
      </c>
      <c r="R3001" s="20" t="n">
        <v>3</v>
      </c>
      <c r="S3001" s="22" t="n">
        <v>16</v>
      </c>
      <c r="V3001" s="36">
        <f>MATCH(R3004,discounts!A:A)</f>
        <v/>
      </c>
      <c r="W3001" s="36">
        <f>ADDRESS(V3004,$F$7+1,,,"discounts")</f>
        <v/>
      </c>
      <c r="X3001" s="36">
        <f>ROUND(IF(ISNA(IF($F$7=0,0,INDIRECT(W3004))),0,IF($F$7=0,0,INDIRECT(W3004))),0)</f>
        <v/>
      </c>
    </row>
    <row r="3002">
      <c r="B3002" s="86" t="n"/>
      <c r="C3002" s="22" t="n">
        <v>42390</v>
      </c>
      <c r="D3002" s="22" t="inlineStr">
        <is>
          <t>Голдсмит М</t>
        </is>
      </c>
      <c r="E3002" s="22" t="inlineStr">
        <is>
          <t>Лучшая версия себя: Правила обретения счастья и смысла на работе и в жизни</t>
        </is>
      </c>
      <c r="F3002" s="105">
        <f>ROUNDUP(N3005-(N3005/100*X3005),0)</f>
        <v/>
      </c>
      <c r="H3002" s="22" t="inlineStr">
        <is>
          <t>Альпина Паблишер</t>
        </is>
      </c>
      <c r="I3002" s="22" t="n">
        <v>2019</v>
      </c>
      <c r="J3002" s="75" t="inlineStr">
        <is>
          <t>9785961425222</t>
        </is>
      </c>
      <c r="K3002" s="75" t="inlineStr">
        <is>
          <t>Книги</t>
        </is>
      </c>
      <c r="L3002" s="22">
        <f>ROUND(100-(F3005/(M3005/100)),0)</f>
        <v/>
      </c>
      <c r="M3002" s="105" t="n">
        <v>553</v>
      </c>
      <c r="N3002" s="105" t="n">
        <v>482</v>
      </c>
      <c r="O3002" s="20" t="inlineStr">
        <is>
          <t>https://magic-kniga.ru/items/42390</t>
        </is>
      </c>
      <c r="Q3002" s="66" t="inlineStr">
        <is>
          <t>Мало</t>
        </is>
      </c>
      <c r="R3002" s="20" t="n">
        <v>5</v>
      </c>
      <c r="V3002" s="36">
        <f>MATCH(R3005,discounts!A:A)</f>
        <v/>
      </c>
      <c r="W3002" s="36">
        <f>ADDRESS(V3005,$F$7+1,,,"discounts")</f>
        <v/>
      </c>
      <c r="X3002" s="36">
        <f>ROUND(IF(ISNA(IF($F$7=0,0,INDIRECT(W3005))),0,IF($F$7=0,0,INDIRECT(W3005))),0)</f>
        <v/>
      </c>
    </row>
    <row r="3003">
      <c r="B3003" s="86" t="n"/>
      <c r="C3003" s="22" t="n">
        <v>42396</v>
      </c>
      <c r="D3003" s="22" t="inlineStr">
        <is>
          <t>Кляйн Ж.</t>
        </is>
      </c>
      <c r="E3003" s="22" t="inlineStr">
        <is>
          <t>Кто я? Священный поиск</t>
        </is>
      </c>
      <c r="F3003" s="105">
        <f>ROUNDUP(N3006-(N3006/100*X3006),0)</f>
        <v/>
      </c>
      <c r="H3003" s="22" t="inlineStr">
        <is>
          <t>Ганга</t>
        </is>
      </c>
      <c r="I3003" s="22" t="n">
        <v>2020</v>
      </c>
      <c r="J3003" s="75" t="inlineStr">
        <is>
          <t>9785907243484</t>
        </is>
      </c>
      <c r="K3003" s="75" t="inlineStr">
        <is>
          <t>Книги</t>
        </is>
      </c>
      <c r="L3003" s="22">
        <f>ROUND(100-(F3006/(M3006/100)),0)</f>
        <v/>
      </c>
      <c r="M3003" s="105" t="n">
        <v>553</v>
      </c>
      <c r="N3003" s="105" t="n">
        <v>482</v>
      </c>
      <c r="O3003" s="20" t="inlineStr">
        <is>
          <t>https://magic-kniga.ru/items/42396</t>
        </is>
      </c>
      <c r="Q3003" s="66" t="inlineStr">
        <is>
          <t>Мало</t>
        </is>
      </c>
      <c r="R3003" s="20" t="n">
        <v>5</v>
      </c>
      <c r="V3003" s="36">
        <f>MATCH(R3006,discounts!A:A)</f>
        <v/>
      </c>
      <c r="W3003" s="36">
        <f>ADDRESS(V3006,$F$7+1,,,"discounts")</f>
        <v/>
      </c>
      <c r="X3003" s="36">
        <f>ROUND(IF(ISNA(IF($F$7=0,0,INDIRECT(W3006))),0,IF($F$7=0,0,INDIRECT(W3006))),0)</f>
        <v/>
      </c>
    </row>
    <row r="3004">
      <c r="B3004" s="86" t="n"/>
      <c r="C3004" s="22" t="n">
        <v>44087</v>
      </c>
      <c r="D3004" s="22" t="inlineStr">
        <is>
          <t>Огудин В.Л.</t>
        </is>
      </c>
      <c r="E3004" s="22" t="inlineStr">
        <is>
          <t>Мы и наш дом. Фэншуй и психология</t>
        </is>
      </c>
      <c r="F3004" s="105">
        <f>ROUNDUP(N3007-(N3007/100*X3007),0)</f>
        <v/>
      </c>
      <c r="H3004" s="22" t="inlineStr">
        <is>
          <t>Ганга</t>
        </is>
      </c>
      <c r="I3004" s="22" t="n">
        <v>2020</v>
      </c>
      <c r="J3004" s="75" t="inlineStr">
        <is>
          <t>9785907243682</t>
        </is>
      </c>
      <c r="K3004" s="75" t="inlineStr">
        <is>
          <t>Книги</t>
        </is>
      </c>
      <c r="L3004" s="22">
        <f>ROUND(100-(F3007/(M3007/100)),0)</f>
        <v/>
      </c>
      <c r="M3004" s="105" t="n">
        <v>1530</v>
      </c>
      <c r="N3004" s="105" t="n">
        <v>1332</v>
      </c>
      <c r="O3004" s="20" t="inlineStr">
        <is>
          <t>https://magic-kniga.ru/items/44087</t>
        </is>
      </c>
      <c r="Q3004" s="66" t="inlineStr">
        <is>
          <t>Мало</t>
        </is>
      </c>
      <c r="R3004" s="20" t="n">
        <v>5</v>
      </c>
      <c r="S3004" s="22" t="n">
        <v>16</v>
      </c>
      <c r="V3004" s="36">
        <f>MATCH(R3007,discounts!A:A)</f>
        <v/>
      </c>
      <c r="W3004" s="36">
        <f>ADDRESS(V3007,$F$7+1,,,"discounts")</f>
        <v/>
      </c>
      <c r="X3004" s="36">
        <f>ROUND(IF(ISNA(IF($F$7=0,0,INDIRECT(W3007))),0,IF($F$7=0,0,INDIRECT(W3007))),0)</f>
        <v/>
      </c>
    </row>
    <row r="3005">
      <c r="B3005" s="86" t="n"/>
      <c r="C3005" s="22" t="n">
        <v>44270</v>
      </c>
      <c r="D3005" s="22" t="inlineStr">
        <is>
          <t>Бьяуго Мартин</t>
        </is>
      </c>
      <c r="E3005" s="22" t="inlineStr">
        <is>
          <t>Меньше,но лучше. Работать надо не 12 часов,а головой</t>
        </is>
      </c>
      <c r="F3005" s="105">
        <f>ROUNDUP(N3008-(N3008/100*X3008),0)</f>
        <v/>
      </c>
      <c r="H3005" s="22" t="inlineStr">
        <is>
          <t>Альпина Паблишер</t>
        </is>
      </c>
      <c r="I3005" s="22" t="n">
        <v>2020</v>
      </c>
      <c r="J3005" s="75" t="inlineStr">
        <is>
          <t>9785961422641</t>
        </is>
      </c>
      <c r="K3005" s="75" t="inlineStr">
        <is>
          <t>Книги</t>
        </is>
      </c>
      <c r="L3005" s="22">
        <f>ROUND(100-(F3008/(M3008/100)),0)</f>
        <v/>
      </c>
      <c r="M3005" s="105" t="n">
        <v>283</v>
      </c>
      <c r="N3005" s="105" t="n">
        <v>247</v>
      </c>
      <c r="O3005" s="20" t="inlineStr">
        <is>
          <t>https://magic-kniga.ru/items/44270</t>
        </is>
      </c>
      <c r="Q3005" s="66" t="inlineStr">
        <is>
          <t>Мало</t>
        </is>
      </c>
      <c r="R3005" s="20" t="n">
        <v>5</v>
      </c>
      <c r="V3005" s="36">
        <f>MATCH(R3008,discounts!A:A)</f>
        <v/>
      </c>
      <c r="W3005" s="36">
        <f>ADDRESS(V3008,$F$7+1,,,"discounts")</f>
        <v/>
      </c>
      <c r="X3005" s="36">
        <f>ROUND(IF(ISNA(IF($F$7=0,0,INDIRECT(W3008))),0,IF($F$7=0,0,INDIRECT(W3008))),0)</f>
        <v/>
      </c>
    </row>
    <row r="3006">
      <c r="B3006" s="86" t="n"/>
      <c r="C3006" s="22" t="n">
        <v>44349</v>
      </c>
      <c r="D3006" s="22" t="inlineStr">
        <is>
          <t>Курпатов Андрей</t>
        </is>
      </c>
      <c r="E3006" s="22" t="inlineStr">
        <is>
          <t>Настоящая жизнь. Вам шашечки или ехать?</t>
        </is>
      </c>
      <c r="F3006" s="105">
        <f>ROUNDUP(N3009-(N3009/100*X3009),0)</f>
        <v/>
      </c>
      <c r="H3006" s="22" t="inlineStr">
        <is>
          <t>Капитал</t>
        </is>
      </c>
      <c r="I3006" s="22" t="n">
        <v>2020</v>
      </c>
      <c r="J3006" s="75" t="inlineStr">
        <is>
          <t>2100000443499</t>
        </is>
      </c>
      <c r="K3006" s="75" t="inlineStr">
        <is>
          <t>Книги</t>
        </is>
      </c>
      <c r="L3006" s="22">
        <f>ROUND(100-(F3009/(M3009/100)),0)</f>
        <v/>
      </c>
      <c r="M3006" s="105" t="n">
        <v>597</v>
      </c>
      <c r="N3006" s="105" t="n">
        <v>520</v>
      </c>
      <c r="O3006" s="20" t="inlineStr">
        <is>
          <t>https://magic-kniga.ru/items/44349</t>
        </is>
      </c>
      <c r="Q3006" s="66" t="inlineStr">
        <is>
          <t>Мало</t>
        </is>
      </c>
      <c r="R3006" s="20" t="n">
        <v>5</v>
      </c>
      <c r="S3006" s="22" t="n">
        <v>16</v>
      </c>
      <c r="V3006" s="36">
        <f>MATCH(R3009,discounts!A:A)</f>
        <v/>
      </c>
      <c r="W3006" s="36">
        <f>ADDRESS(V3009,$F$7+1,,,"discounts")</f>
        <v/>
      </c>
      <c r="X3006" s="36">
        <f>ROUND(IF(ISNA(IF($F$7=0,0,INDIRECT(W3009))),0,IF($F$7=0,0,INDIRECT(W3009))),0)</f>
        <v/>
      </c>
    </row>
    <row r="3007">
      <c r="B3007" s="86" t="n"/>
      <c r="C3007" s="22" t="n">
        <v>44352</v>
      </c>
      <c r="D3007" s="22" t="inlineStr">
        <is>
          <t>Курпатов Андрей</t>
        </is>
      </c>
      <c r="E3007" s="22" t="inlineStr">
        <is>
          <t>Не надо пофигизма. Универсальные правила</t>
        </is>
      </c>
      <c r="F3007" s="105">
        <f>ROUNDUP(N3010-(N3010/100*X3010),0)</f>
        <v/>
      </c>
      <c r="H3007" s="22" t="inlineStr">
        <is>
          <t>Капитал</t>
        </is>
      </c>
      <c r="I3007" s="22" t="n">
        <v>2020</v>
      </c>
      <c r="J3007" s="75" t="inlineStr">
        <is>
          <t>2100000443529</t>
        </is>
      </c>
      <c r="K3007" s="75" t="inlineStr">
        <is>
          <t>Книги</t>
        </is>
      </c>
      <c r="L3007" s="22">
        <f>ROUND(100-(F3010/(M3010/100)),0)</f>
        <v/>
      </c>
      <c r="M3007" s="105" t="n">
        <v>597</v>
      </c>
      <c r="N3007" s="105" t="n">
        <v>520</v>
      </c>
      <c r="O3007" s="20" t="inlineStr">
        <is>
          <t>https://magic-kniga.ru/items/44352</t>
        </is>
      </c>
      <c r="Q3007" s="66" t="inlineStr">
        <is>
          <t>Мало</t>
        </is>
      </c>
      <c r="R3007" s="20" t="n">
        <v>5</v>
      </c>
      <c r="S3007" s="22" t="n">
        <v>18</v>
      </c>
      <c r="V3007" s="36">
        <f>MATCH(R3010,discounts!A:A)</f>
        <v/>
      </c>
      <c r="W3007" s="36">
        <f>ADDRESS(V3010,$F$7+1,,,"discounts")</f>
        <v/>
      </c>
      <c r="X3007" s="36">
        <f>ROUND(IF(ISNA(IF($F$7=0,0,INDIRECT(W3010))),0,IF($F$7=0,0,INDIRECT(W3010))),0)</f>
        <v/>
      </c>
    </row>
    <row r="3008">
      <c r="B3008" s="86" t="n"/>
      <c r="C3008" s="22" t="n">
        <v>45283</v>
      </c>
      <c r="D3008" s="22" t="inlineStr">
        <is>
          <t>Янгер Ребекка</t>
        </is>
      </c>
      <c r="E3008" s="22" t="inlineStr">
        <is>
          <t>Будь. Пробудись. Твори. Практики осознанности для развития креативности</t>
        </is>
      </c>
      <c r="F3008" s="105">
        <f>ROUNDUP(N3011-(N3011/100*X3011),0)</f>
        <v/>
      </c>
      <c r="H3008" s="22" t="inlineStr">
        <is>
          <t>Весь</t>
        </is>
      </c>
      <c r="I3008" s="22" t="n">
        <v>2020</v>
      </c>
      <c r="J3008" s="75" t="inlineStr">
        <is>
          <t>9785957335658</t>
        </is>
      </c>
      <c r="K3008" s="75" t="inlineStr">
        <is>
          <t>Книги</t>
        </is>
      </c>
      <c r="L3008" s="22">
        <f>ROUND(100-(F3011/(M3011/100)),0)</f>
        <v/>
      </c>
      <c r="M3008" s="105" t="n">
        <v>5062</v>
      </c>
      <c r="N3008" s="105" t="n">
        <v>4404</v>
      </c>
      <c r="O3008" s="20" t="inlineStr">
        <is>
          <t>https://magic-kniga.ru/items/45283</t>
        </is>
      </c>
      <c r="Q3008" s="66" t="inlineStr">
        <is>
          <t>Мало</t>
        </is>
      </c>
      <c r="R3008" s="20" t="n">
        <v>3</v>
      </c>
      <c r="S3008" s="22" t="n">
        <v>16</v>
      </c>
      <c r="V3008" s="36">
        <f>MATCH(R3011,discounts!A:A)</f>
        <v/>
      </c>
      <c r="W3008" s="36">
        <f>ADDRESS(V3011,$F$7+1,,,"discounts")</f>
        <v/>
      </c>
      <c r="X3008" s="36">
        <f>ROUND(IF(ISNA(IF($F$7=0,0,INDIRECT(W3011))),0,IF($F$7=0,0,INDIRECT(W3011))),0)</f>
        <v/>
      </c>
    </row>
    <row r="3009" ht="15" customHeight="1">
      <c r="B3009" s="88" t="inlineStr">
        <is>
          <t>Славянские руны</t>
        </is>
      </c>
    </row>
    <row r="3010">
      <c r="B3010" s="86" t="n"/>
      <c r="C3010" s="22" t="n">
        <v>50000</v>
      </c>
      <c r="D3010" s="22" t="inlineStr">
        <is>
          <t>Платов Антон</t>
        </is>
      </c>
      <c r="E3010" s="22" t="inlineStr">
        <is>
          <t>Книга «Руническое искусство Практика Учебный курс»</t>
        </is>
      </c>
      <c r="F3010" s="105">
        <f>ROUNDUP(N3013-(N3013/100*X3013),0)</f>
        <v/>
      </c>
      <c r="H3010" s="22" t="inlineStr">
        <is>
          <t>Magic-Kniga</t>
        </is>
      </c>
      <c r="I3010" s="22" t="n">
        <v>2022</v>
      </c>
      <c r="J3010" s="75" t="inlineStr">
        <is>
          <t>9785604769560</t>
        </is>
      </c>
      <c r="K3010" s="75" t="inlineStr">
        <is>
          <t>Книги</t>
        </is>
      </c>
      <c r="L3010" s="22">
        <f>ROUND(100-(F3013/(M3013/100)),0)</f>
        <v/>
      </c>
      <c r="M3010" s="105" t="n">
        <v>943</v>
      </c>
      <c r="N3010" s="105" t="n">
        <v>821</v>
      </c>
      <c r="O3010" s="20" t="inlineStr">
        <is>
          <t>https://magic-kniga.ru/items/50000</t>
        </is>
      </c>
      <c r="P3010" s="22" t="n">
        <v>491</v>
      </c>
      <c r="Q3010" s="66" t="inlineStr">
        <is>
          <t>Больше 50</t>
        </is>
      </c>
      <c r="R3010" s="20" t="n">
        <v>1</v>
      </c>
      <c r="S3010" s="22" t="n">
        <v>16</v>
      </c>
      <c r="V3010" s="36">
        <f>MATCH(R3013,discounts!A:A)</f>
        <v/>
      </c>
      <c r="W3010" s="36">
        <f>ADDRESS(V3013,$F$7+1,,,"discounts")</f>
        <v/>
      </c>
      <c r="X3010" s="36">
        <f>ROUND(_xlfn.SINGLE(IF(ISNA(_xlfn.SINGLE(IF($F$7=0,0,INDIRECT(W3013)))),0,IF($F$7=0,0,INDIRECT(W3013)))),0)</f>
        <v/>
      </c>
    </row>
    <row r="3011">
      <c r="B3011" s="86" t="n"/>
      <c r="C3011" s="22" t="n">
        <v>51114</v>
      </c>
      <c r="D3011" s="22" t="inlineStr">
        <is>
          <t>Платов Антон</t>
        </is>
      </c>
      <c r="E3011" s="22" t="inlineStr">
        <is>
          <t>Славянские руны. Антон Платов</t>
        </is>
      </c>
      <c r="F3011" s="105">
        <f>ROUNDUP(N3014-(N3014/100*X3014),0)</f>
        <v/>
      </c>
      <c r="H3011" s="22" t="inlineStr">
        <is>
          <t>Magic-Kniga</t>
        </is>
      </c>
      <c r="I3011" s="22" t="n">
        <v>2023</v>
      </c>
      <c r="J3011" s="75" t="inlineStr">
        <is>
          <t>9785604837245</t>
        </is>
      </c>
      <c r="K3011" s="75" t="inlineStr">
        <is>
          <t>Книги</t>
        </is>
      </c>
      <c r="L3011" s="22">
        <f>ROUND(100-(F3014/(M3014/100)),0)</f>
        <v/>
      </c>
      <c r="M3011" s="105" t="n">
        <v>470</v>
      </c>
      <c r="N3011" s="105" t="n">
        <v>409</v>
      </c>
      <c r="O3011" s="20" t="inlineStr">
        <is>
          <t>https://magic-kniga.ru/items/51114</t>
        </is>
      </c>
      <c r="P3011" s="22" t="n">
        <v>391</v>
      </c>
      <c r="Q3011" s="66" t="inlineStr">
        <is>
          <t>Больше 10</t>
        </is>
      </c>
      <c r="R3011" s="20" t="n">
        <v>1</v>
      </c>
      <c r="V3011" s="36">
        <f>MATCH(R3014,discounts!A:A)</f>
        <v/>
      </c>
      <c r="W3011" s="36">
        <f>ADDRESS(V3014,$F$7+1,,,"discounts")</f>
        <v/>
      </c>
      <c r="X3011" s="36">
        <f>ROUND(_xlfn.SINGLE(IF(ISNA(_xlfn.SINGLE(IF($F$7=0,0,INDIRECT(W3014)))),0,IF($F$7=0,0,INDIRECT(W3014)))),0)</f>
        <v/>
      </c>
    </row>
    <row r="3012" ht="15" customHeight="1">
      <c r="B3012" s="88" t="inlineStr">
        <is>
          <t>Скандинавские руны</t>
        </is>
      </c>
    </row>
    <row r="3013">
      <c r="B3013" s="86" t="n"/>
      <c r="C3013" s="22" t="n">
        <v>51113</v>
      </c>
      <c r="D3013" s="22" t="inlineStr">
        <is>
          <t>Платов Антон</t>
        </is>
      </c>
      <c r="E3013" s="22" t="inlineStr">
        <is>
          <t>Синяя тетрадь. Боги и символы в практиках Северной Традиции</t>
        </is>
      </c>
      <c r="F3013" s="105">
        <f>ROUNDUP(N3016-(N3016/100*X3016),0)</f>
        <v/>
      </c>
      <c r="H3013" s="22" t="inlineStr">
        <is>
          <t>Magic-Kniga</t>
        </is>
      </c>
      <c r="I3013" s="22" t="n">
        <v>2023</v>
      </c>
      <c r="J3013" s="75" t="inlineStr">
        <is>
          <t>9785604837238</t>
        </is>
      </c>
      <c r="K3013" s="75" t="inlineStr">
        <is>
          <t>Книги</t>
        </is>
      </c>
      <c r="L3013" s="22">
        <f>ROUND(100-(F3016/(M3016/100)),0)</f>
        <v/>
      </c>
      <c r="M3013" s="105" t="n">
        <v>779</v>
      </c>
      <c r="N3013" s="105" t="n">
        <v>678</v>
      </c>
      <c r="O3013" s="20" t="inlineStr">
        <is>
          <t>https://magic-kniga.ru/items/51113</t>
        </is>
      </c>
      <c r="P3013" s="22" t="n">
        <v>471</v>
      </c>
      <c r="Q3013" s="66" t="inlineStr">
        <is>
          <t>Больше 50</t>
        </is>
      </c>
      <c r="R3013" s="20" t="n">
        <v>1</v>
      </c>
      <c r="V3013" s="36">
        <f>MATCH(R3016,discounts!A:A)</f>
        <v/>
      </c>
      <c r="W3013" s="36">
        <f>ADDRESS(V3016,$F$7+1,,,"discounts")</f>
        <v/>
      </c>
      <c r="X3013" s="36">
        <f>ROUND(IF(ISNA(IF($F$7=0,0,INDIRECT(W3016))),0,IF($F$7=0,0,INDIRECT(W3016))),0)</f>
        <v/>
      </c>
    </row>
    <row r="3014">
      <c r="B3014" s="86" t="n"/>
      <c r="C3014" s="22" t="n">
        <v>44957</v>
      </c>
      <c r="D3014" s="22" t="inlineStr">
        <is>
          <t>Евгений Нечкасов</t>
        </is>
      </c>
      <c r="E3014" s="22" t="inlineStr">
        <is>
          <t>Настольная книга Одиниста</t>
        </is>
      </c>
      <c r="F3014" s="105">
        <f>ROUNDUP(N3017-(N3017/100*X3017),0)</f>
        <v/>
      </c>
      <c r="H3014" s="22" t="inlineStr">
        <is>
          <t>Велигор</t>
        </is>
      </c>
      <c r="I3014" s="22" t="n">
        <v>2021</v>
      </c>
      <c r="J3014" s="75" t="inlineStr">
        <is>
          <t>9785888759417</t>
        </is>
      </c>
      <c r="K3014" s="75" t="inlineStr">
        <is>
          <t>Книги</t>
        </is>
      </c>
      <c r="L3014" s="22">
        <f>ROUND(100-(F3017/(M3017/100)),0)</f>
        <v/>
      </c>
      <c r="M3014" s="105" t="n">
        <v>552</v>
      </c>
      <c r="N3014" s="105" t="n">
        <v>481</v>
      </c>
      <c r="O3014" s="20" t="inlineStr">
        <is>
          <t>https://magic-kniga.ru/items/44957</t>
        </is>
      </c>
      <c r="Q3014" s="66" t="inlineStr">
        <is>
          <t>Мало</t>
        </is>
      </c>
      <c r="R3014" s="20" t="n">
        <v>10</v>
      </c>
      <c r="V3014" s="36">
        <f>MATCH(R3017,discounts!A:A)</f>
        <v/>
      </c>
      <c r="W3014" s="36">
        <f>ADDRESS(V3017,$F$7+1,,,"discounts")</f>
        <v/>
      </c>
      <c r="X3014" s="36">
        <f>ROUND(IF(ISNA(IF($F$7=0,0,INDIRECT(W3017))),0,IF($F$7=0,0,INDIRECT(W3017))),0)</f>
        <v/>
      </c>
    </row>
    <row r="3015">
      <c r="B3015" s="86" t="n"/>
      <c r="C3015" s="22" t="n">
        <v>44999</v>
      </c>
      <c r="D3015" s="22" t="inlineStr">
        <is>
          <t>Дельян Андрей</t>
        </is>
      </c>
      <c r="E3015" s="22" t="inlineStr">
        <is>
          <t>Гримуар Муспельхейм</t>
        </is>
      </c>
      <c r="F3015" s="105">
        <f>ROUNDUP(N3018-(N3018/100*X3018),0)</f>
        <v/>
      </c>
      <c r="H3015" s="22" t="inlineStr">
        <is>
          <t>Magic-Kniga</t>
        </is>
      </c>
      <c r="I3015" s="22" t="n">
        <v>2021</v>
      </c>
      <c r="J3015" s="75" t="inlineStr">
        <is>
          <t>9785604647547</t>
        </is>
      </c>
      <c r="K3015" s="75" t="inlineStr">
        <is>
          <t>Книги</t>
        </is>
      </c>
      <c r="L3015" s="22">
        <f>ROUND(100-(F3018/(M3018/100)),0)</f>
        <v/>
      </c>
      <c r="M3015" s="105" t="n">
        <v>453</v>
      </c>
      <c r="N3015" s="105" t="n">
        <v>395</v>
      </c>
      <c r="O3015" s="20" t="inlineStr">
        <is>
          <t>https://magic-kniga.ru/items/44999</t>
        </is>
      </c>
      <c r="P3015" s="22" t="n">
        <v>177</v>
      </c>
      <c r="Q3015" s="66" t="inlineStr">
        <is>
          <t>Больше 50</t>
        </is>
      </c>
      <c r="R3015" s="20" t="n">
        <v>1</v>
      </c>
      <c r="V3015" s="36">
        <f>MATCH(R3018,discounts!A:A)</f>
        <v/>
      </c>
      <c r="W3015" s="36">
        <f>ADDRESS(V3018,$F$7+1,,,"discounts")</f>
        <v/>
      </c>
      <c r="X3015" s="36">
        <f>ROUND(IF(ISNA(IF($F$7=0,0,INDIRECT(W3018))),0,IF($F$7=0,0,INDIRECT(W3018))),0)</f>
        <v/>
      </c>
    </row>
    <row r="3016">
      <c r="B3016" s="86" t="n"/>
      <c r="C3016" s="22" t="n">
        <v>45479</v>
      </c>
      <c r="D3016" s="22" t="inlineStr">
        <is>
          <t>Лучезар Ратибора</t>
        </is>
      </c>
      <c r="E3016" s="22" t="inlineStr">
        <is>
          <t>Путь богов в северной традиции. Путь героя по рунному кругу</t>
        </is>
      </c>
      <c r="F3016" s="105">
        <f>ROUNDUP(N3019-(N3019/100*X3019),0)</f>
        <v/>
      </c>
      <c r="H3016" s="22" t="inlineStr">
        <is>
          <t>Велигор</t>
        </is>
      </c>
      <c r="I3016" s="22" t="n">
        <v>2021</v>
      </c>
      <c r="J3016" s="75" t="inlineStr">
        <is>
          <t>9785888759905</t>
        </is>
      </c>
      <c r="K3016" s="75" t="inlineStr">
        <is>
          <t>Книги</t>
        </is>
      </c>
      <c r="L3016" s="22">
        <f>ROUND(100-(F3019/(M3019/100)),0)</f>
        <v/>
      </c>
      <c r="M3016" s="105" t="n">
        <v>5369</v>
      </c>
      <c r="N3016" s="105" t="n">
        <v>4672</v>
      </c>
      <c r="O3016" s="20" t="inlineStr">
        <is>
          <t>https://magic-kniga.ru/items/45479</t>
        </is>
      </c>
      <c r="Q3016" s="66" t="inlineStr">
        <is>
          <t>Мало</t>
        </is>
      </c>
      <c r="R3016" s="20" t="n">
        <v>10</v>
      </c>
      <c r="V3016" s="36">
        <f>MATCH(R3019,discounts!A:A)</f>
        <v/>
      </c>
      <c r="W3016" s="36">
        <f>ADDRESS(V3019,$F$7+1,,,"discounts")</f>
        <v/>
      </c>
      <c r="X3016" s="36">
        <f>ROUND(IF(ISNA(IF($F$7=0,0,INDIRECT(W3019))),0,IF($F$7=0,0,INDIRECT(W3019))),0)</f>
        <v/>
      </c>
    </row>
    <row r="3017">
      <c r="B3017" s="86" t="n"/>
      <c r="C3017" s="22" t="n">
        <v>45572</v>
      </c>
      <c r="D3017" s="22" t="inlineStr">
        <is>
          <t>Велимира</t>
        </is>
      </c>
      <c r="E3017" s="22" t="inlineStr">
        <is>
          <t>Руническая магия. Колода Фрейи. Руководство по управлению действительностью</t>
        </is>
      </c>
      <c r="F3017" s="105">
        <f>ROUNDUP(N3020-(N3020/100*X3020),0)</f>
        <v/>
      </c>
      <c r="H3017" s="22" t="inlineStr">
        <is>
          <t>АСТ</t>
        </is>
      </c>
      <c r="I3017" s="22" t="n">
        <v>2021</v>
      </c>
      <c r="J3017" s="75" t="inlineStr">
        <is>
          <t>9785171097073</t>
        </is>
      </c>
      <c r="K3017" s="75" t="inlineStr">
        <is>
          <t>Книги</t>
        </is>
      </c>
      <c r="L3017" s="22">
        <f>ROUND(100-(F3020/(M3020/100)),0)</f>
        <v/>
      </c>
      <c r="M3017" s="105" t="n">
        <v>334</v>
      </c>
      <c r="N3017" s="105" t="n">
        <v>291</v>
      </c>
      <c r="O3017" s="20" t="inlineStr">
        <is>
          <t>https://magic-kniga.ru/items/45572</t>
        </is>
      </c>
      <c r="Q3017" s="66" t="inlineStr">
        <is>
          <t>Мало</t>
        </is>
      </c>
      <c r="R3017" s="20" t="n">
        <v>5</v>
      </c>
      <c r="V3017" s="36">
        <f>MATCH(R3020,discounts!A:A)</f>
        <v/>
      </c>
      <c r="W3017" s="36">
        <f>ADDRESS(V3020,$F$7+1,,,"discounts")</f>
        <v/>
      </c>
      <c r="X3017" s="36">
        <f>ROUND(IF(ISNA(IF($F$7=0,0,INDIRECT(W3020))),0,IF($F$7=0,0,INDIRECT(W3020))),0)</f>
        <v/>
      </c>
    </row>
    <row r="3018">
      <c r="B3018" s="86" t="n"/>
      <c r="C3018" s="22" t="n">
        <v>45613</v>
      </c>
      <c r="D3018" s="22" t="inlineStr">
        <is>
          <t>Молохов В.В.</t>
        </is>
      </c>
      <c r="E3018" s="22" t="inlineStr">
        <is>
          <t>Руны. Магическое значение символов</t>
        </is>
      </c>
      <c r="F3018" s="105">
        <f>ROUNDUP(N3021-(N3021/100*X3021),0)</f>
        <v/>
      </c>
      <c r="H3018" s="22" t="inlineStr">
        <is>
          <t>Велигор</t>
        </is>
      </c>
      <c r="I3018" s="22" t="n">
        <v>2021</v>
      </c>
      <c r="J3018" s="75" t="inlineStr">
        <is>
          <t>9785888759981</t>
        </is>
      </c>
      <c r="K3018" s="75" t="inlineStr">
        <is>
          <t>Книги</t>
        </is>
      </c>
      <c r="L3018" s="22">
        <f>ROUND(100-(F3021/(M3021/100)),0)</f>
        <v/>
      </c>
      <c r="M3018" s="105" t="n">
        <v>825</v>
      </c>
      <c r="N3018" s="105" t="n">
        <v>718</v>
      </c>
      <c r="O3018" s="20" t="inlineStr">
        <is>
          <t>https://magic-kniga.ru/items/45613</t>
        </is>
      </c>
      <c r="Q3018" s="66" t="inlineStr">
        <is>
          <t>Мало</t>
        </is>
      </c>
      <c r="R3018" s="20" t="n">
        <v>8</v>
      </c>
      <c r="V3018" s="36">
        <f>MATCH(R3021,discounts!A:A)</f>
        <v/>
      </c>
      <c r="W3018" s="36">
        <f>ADDRESS(V3021,$F$7+1,,,"discounts")</f>
        <v/>
      </c>
      <c r="X3018" s="36">
        <f>ROUND(IF(ISNA(IF($F$7=0,0,INDIRECT(W3021))),0,IF($F$7=0,0,INDIRECT(W3021))),0)</f>
        <v/>
      </c>
    </row>
    <row r="3019">
      <c r="B3019" s="86" t="n"/>
      <c r="C3019" s="22" t="n">
        <v>43555</v>
      </c>
      <c r="D3019" s="22" t="inlineStr">
        <is>
          <t>Платов Антон</t>
        </is>
      </c>
      <c r="E3019" s="22" t="inlineStr">
        <is>
          <t>Тайна рун. Арманический футарк. Факты и комментарии</t>
        </is>
      </c>
      <c r="F3019" s="105">
        <f>ROUNDUP(N3022-(N3022/100*X3022),0)</f>
        <v/>
      </c>
      <c r="H3019" s="22" t="inlineStr">
        <is>
          <t>Magic-Kniga</t>
        </is>
      </c>
      <c r="I3019" s="22" t="n">
        <v>2021</v>
      </c>
      <c r="J3019" s="75" t="inlineStr">
        <is>
          <t>9785604529386</t>
        </is>
      </c>
      <c r="K3019" s="75" t="inlineStr">
        <is>
          <t>Книги</t>
        </is>
      </c>
      <c r="L3019" s="22">
        <f>ROUND(100-(F3022/(M3022/100)),0)</f>
        <v/>
      </c>
      <c r="M3019" s="105" t="n">
        <v>800</v>
      </c>
      <c r="N3019" s="105" t="n">
        <v>696</v>
      </c>
      <c r="O3019" s="20" t="inlineStr">
        <is>
          <t>https://magic-kniga.ru/items/43555</t>
        </is>
      </c>
      <c r="P3019" s="22" t="n">
        <v>390</v>
      </c>
      <c r="Q3019" s="66" t="inlineStr">
        <is>
          <t>Мало</t>
        </is>
      </c>
      <c r="R3019" s="20" t="n">
        <v>1</v>
      </c>
      <c r="V3019" s="36">
        <f>MATCH(R3022,discounts!A:A)</f>
        <v/>
      </c>
      <c r="W3019" s="36">
        <f>ADDRESS(V3022,$F$7+1,,,"discounts")</f>
        <v/>
      </c>
      <c r="X3019" s="36">
        <f>ROUND(IF(ISNA(IF($F$7=0,0,INDIRECT(W3022))),0,IF($F$7=0,0,INDIRECT(W3022))),0)</f>
        <v/>
      </c>
    </row>
    <row r="3020" ht="15" customHeight="1">
      <c r="B3020" s="88" t="inlineStr">
        <is>
          <t>Нетематическая литература</t>
        </is>
      </c>
    </row>
    <row r="3021">
      <c r="B3021" s="86" t="n"/>
      <c r="C3021" s="22" t="n">
        <v>41679</v>
      </c>
      <c r="D3021" s="22" t="inlineStr">
        <is>
          <t>Волк Евгения</t>
        </is>
      </c>
      <c r="E3021" s="22" t="inlineStr">
        <is>
          <t>Лунный принц</t>
        </is>
      </c>
      <c r="F3021" s="105">
        <f>ROUNDUP(N3024-(N3024/100*X3024),0)</f>
        <v/>
      </c>
      <c r="H3021" s="22" t="inlineStr">
        <is>
          <t>Эксмо пресс</t>
        </is>
      </c>
      <c r="I3021" s="22" t="n">
        <v>2019</v>
      </c>
      <c r="J3021" s="75" t="inlineStr">
        <is>
          <t>9785040970537</t>
        </is>
      </c>
      <c r="K3021" s="75" t="inlineStr">
        <is>
          <t>Книги</t>
        </is>
      </c>
      <c r="L3021" s="22">
        <f>ROUND(100-(F3024/(M3024/100)),0)</f>
        <v/>
      </c>
      <c r="M3021" s="105" t="n">
        <v>1500</v>
      </c>
      <c r="N3021" s="105" t="n">
        <v>1305</v>
      </c>
      <c r="O3021" s="20" t="inlineStr">
        <is>
          <t>https://magic-kniga.ru/items/41679</t>
        </is>
      </c>
      <c r="Q3021" s="66" t="inlineStr">
        <is>
          <t>Мало</t>
        </is>
      </c>
      <c r="R3021" s="20" t="n">
        <v>5</v>
      </c>
      <c r="V3021" s="36">
        <f>MATCH(R3024,discounts!A:A)</f>
        <v/>
      </c>
      <c r="W3021" s="36">
        <f>ADDRESS(V3024,$F$7+1,,,"discounts")</f>
        <v/>
      </c>
      <c r="X3021" s="36">
        <f>ROUND(IF(ISNA(IF($F$7=0,0,INDIRECT(W3024))),0,IF($F$7=0,0,INDIRECT(W3024))),0)</f>
        <v/>
      </c>
    </row>
    <row r="3022">
      <c r="B3022" s="86" t="n"/>
      <c r="C3022" s="22" t="n">
        <v>44182</v>
      </c>
      <c r="D3022" s="22" t="inlineStr">
        <is>
          <t>Булычева Ольга</t>
        </is>
      </c>
      <c r="E3022" s="22" t="inlineStr">
        <is>
          <t>Кристальное семечко. Сказки для детей и взрослых</t>
        </is>
      </c>
      <c r="F3022" s="105">
        <f>ROUNDUP(N3025-(N3025/100*X3025),0)</f>
        <v/>
      </c>
      <c r="H3022" s="22" t="inlineStr">
        <is>
          <t>Велигор</t>
        </is>
      </c>
      <c r="I3022" s="22" t="n">
        <v>2018</v>
      </c>
      <c r="J3022" s="75" t="inlineStr">
        <is>
          <t>9785888755426</t>
        </is>
      </c>
      <c r="K3022" s="75" t="inlineStr">
        <is>
          <t>Книги</t>
        </is>
      </c>
      <c r="L3022" s="22">
        <f>ROUND(100-(F3025/(M3025/100)),0)</f>
        <v/>
      </c>
      <c r="M3022" s="105" t="n">
        <v>1445</v>
      </c>
      <c r="N3022" s="105" t="n">
        <v>1258</v>
      </c>
      <c r="O3022" s="20" t="inlineStr">
        <is>
          <t>https://magic-kniga.ru/items/44182</t>
        </is>
      </c>
      <c r="Q3022" s="66" t="inlineStr">
        <is>
          <t>Мало</t>
        </is>
      </c>
      <c r="R3022" s="20" t="n">
        <v>10</v>
      </c>
      <c r="V3022" s="36">
        <f>MATCH(R3025,discounts!A:A)</f>
        <v/>
      </c>
      <c r="W3022" s="36">
        <f>ADDRESS(V3025,$F$7+1,,,"discounts")</f>
        <v/>
      </c>
      <c r="X3022" s="36">
        <f>ROUND(IF(ISNA(IF($F$7=0,0,INDIRECT(W3025))),0,IF($F$7=0,0,INDIRECT(W3025))),0)</f>
        <v/>
      </c>
    </row>
    <row r="3023">
      <c r="B3023" s="86" t="n"/>
      <c r="C3023" s="22" t="n">
        <v>45253</v>
      </c>
      <c r="D3023" s="22" t="inlineStr">
        <is>
          <t>Роулинг Джоан Кэтлин</t>
        </is>
      </c>
      <c r="E3023" s="22" t="inlineStr">
        <is>
          <t>Гарри Поттер и Орден Феникса (Вранзор)</t>
        </is>
      </c>
      <c r="F3023" s="105">
        <f>ROUNDUP(N3026-(N3026/100*X3026),0)</f>
        <v/>
      </c>
      <c r="H3023" s="22" t="inlineStr">
        <is>
          <t>Махаон</t>
        </is>
      </c>
      <c r="I3023" s="22" t="n">
        <v>2021</v>
      </c>
      <c r="J3023" s="75" t="inlineStr">
        <is>
          <t>9785389191754</t>
        </is>
      </c>
      <c r="K3023" s="75" t="inlineStr">
        <is>
          <t>Книги</t>
        </is>
      </c>
      <c r="L3023" s="22">
        <f>ROUND(100-(F3026/(M3026/100)),0)</f>
        <v/>
      </c>
      <c r="M3023" s="105" t="n">
        <v>562</v>
      </c>
      <c r="N3023" s="105" t="n">
        <v>489</v>
      </c>
      <c r="O3023" s="20" t="inlineStr">
        <is>
          <t>https://magic-kniga.ru/items/45253</t>
        </is>
      </c>
      <c r="Q3023" s="66" t="inlineStr">
        <is>
          <t>Мало</t>
        </is>
      </c>
      <c r="R3023" s="20" t="n">
        <v>5</v>
      </c>
      <c r="S3023" s="22" t="n">
        <v>6</v>
      </c>
      <c r="V3023" s="36">
        <f>MATCH(R3026,discounts!A:A)</f>
        <v/>
      </c>
      <c r="W3023" s="36">
        <f>ADDRESS(V3026,$F$7+1,,,"discounts")</f>
        <v/>
      </c>
      <c r="X3023" s="36">
        <f>ROUND(IF(ISNA(IF($F$7=0,0,INDIRECT(W3026))),0,IF($F$7=0,0,INDIRECT(W3026))),0)</f>
        <v/>
      </c>
    </row>
    <row r="3024">
      <c r="B3024" s="86" t="n"/>
      <c r="C3024" s="22" t="n">
        <v>40571</v>
      </c>
      <c r="D3024" s="22" t="inlineStr">
        <is>
          <t>Омар Хайам</t>
        </is>
      </c>
      <c r="E3024" s="22" t="inlineStr">
        <is>
          <t>Вино и чаша. «Рубайат»</t>
        </is>
      </c>
      <c r="F3024" s="105">
        <f>ROUNDUP(N3027-(N3027/100*X3027),0)</f>
        <v/>
      </c>
      <c r="H3024" s="22" t="inlineStr">
        <is>
          <t>РХГА</t>
        </is>
      </c>
      <c r="I3024" s="22" t="n">
        <v>2010</v>
      </c>
      <c r="J3024" s="75" t="inlineStr">
        <is>
          <t>9785888124123</t>
        </is>
      </c>
      <c r="K3024" s="75" t="inlineStr">
        <is>
          <t>Книги</t>
        </is>
      </c>
      <c r="L3024" s="22">
        <f>ROUND(100-(F3027/(M3027/100)),0)</f>
        <v/>
      </c>
      <c r="M3024" s="105" t="n">
        <v>364</v>
      </c>
      <c r="N3024" s="105" t="n">
        <v>317</v>
      </c>
      <c r="O3024" s="20" t="inlineStr">
        <is>
          <t>https://magic-kniga.ru/items/40571</t>
        </is>
      </c>
      <c r="Q3024" s="66" t="inlineStr">
        <is>
          <t>Мало</t>
        </is>
      </c>
      <c r="R3024" s="20" t="n">
        <v>7</v>
      </c>
      <c r="V3024" s="36">
        <f>MATCH(R3027,discounts!A:A)</f>
        <v/>
      </c>
      <c r="W3024" s="36">
        <f>ADDRESS(V3027,$F$7+1,,,"discounts")</f>
        <v/>
      </c>
      <c r="X3024" s="36">
        <f>ROUND(IF(ISNA(IF($F$7=0,0,INDIRECT(W3027))),0,IF($F$7=0,0,INDIRECT(W3027))),0)</f>
        <v/>
      </c>
    </row>
    <row r="3025">
      <c r="B3025" s="86" t="n"/>
      <c r="C3025" s="22" t="n">
        <v>40595</v>
      </c>
      <c r="D3025" s="22" t="inlineStr">
        <is>
          <t>Омар Хайам</t>
        </is>
      </c>
      <c r="E3025" s="22" t="inlineStr">
        <is>
          <t>Рубайят. Плодовитые переводчики</t>
        </is>
      </c>
      <c r="F3025" s="105">
        <f>ROUNDUP(N3028-(N3028/100*X3028),0)</f>
        <v/>
      </c>
      <c r="H3025" s="22" t="inlineStr">
        <is>
          <t>РХГА</t>
        </is>
      </c>
      <c r="I3025" s="22" t="n">
        <v>2012</v>
      </c>
      <c r="J3025" s="75" t="inlineStr">
        <is>
          <t>9785888125878</t>
        </is>
      </c>
      <c r="K3025" s="75" t="inlineStr">
        <is>
          <t>Книги</t>
        </is>
      </c>
      <c r="L3025" s="22">
        <f>ROUND(100-(F3028/(M3028/100)),0)</f>
        <v/>
      </c>
      <c r="M3025" s="105" t="n">
        <v>1456</v>
      </c>
      <c r="N3025" s="105" t="n">
        <v>1267</v>
      </c>
      <c r="O3025" s="20" t="inlineStr">
        <is>
          <t>https://magic-kniga.ru/items/40595</t>
        </is>
      </c>
      <c r="Q3025" s="66" t="inlineStr">
        <is>
          <t>Мало</t>
        </is>
      </c>
      <c r="R3025" s="20" t="n">
        <v>7</v>
      </c>
      <c r="V3025" s="36">
        <f>MATCH(R3028,discounts!A:A)</f>
        <v/>
      </c>
      <c r="W3025" s="36">
        <f>ADDRESS(V3028,$F$7+1,,,"discounts")</f>
        <v/>
      </c>
      <c r="X3025" s="36">
        <f>ROUND(IF(ISNA(IF($F$7=0,0,INDIRECT(W3028))),0,IF($F$7=0,0,INDIRECT(W3028))),0)</f>
        <v/>
      </c>
    </row>
    <row r="3026">
      <c r="B3026" s="86" t="n"/>
      <c r="C3026" s="22" t="n">
        <v>40596</v>
      </c>
      <c r="D3026" s="22" t="inlineStr">
        <is>
          <t>Омар Хайам</t>
        </is>
      </c>
      <c r="E3026" s="22" t="inlineStr">
        <is>
          <t>Рубайят. Альтернативные переводы</t>
        </is>
      </c>
      <c r="F3026" s="105">
        <f>ROUNDUP(N3029-(N3029/100*X3029),0)</f>
        <v/>
      </c>
      <c r="H3026" s="22" t="inlineStr">
        <is>
          <t>РХГА</t>
        </is>
      </c>
      <c r="I3026" s="22" t="n">
        <v>2013</v>
      </c>
      <c r="J3026" s="75" t="inlineStr">
        <is>
          <t>9785888125786</t>
        </is>
      </c>
      <c r="K3026" s="75" t="inlineStr">
        <is>
          <t>Книги</t>
        </is>
      </c>
      <c r="L3026" s="22">
        <f>ROUND(100-(F3029/(M3029/100)),0)</f>
        <v/>
      </c>
      <c r="M3026" s="105" t="n">
        <v>1456</v>
      </c>
      <c r="N3026" s="105" t="n">
        <v>1267</v>
      </c>
      <c r="O3026" s="20" t="inlineStr">
        <is>
          <t>https://magic-kniga.ru/items/40596</t>
        </is>
      </c>
      <c r="Q3026" s="66" t="inlineStr">
        <is>
          <t>Мало</t>
        </is>
      </c>
      <c r="R3026" s="20" t="n">
        <v>7</v>
      </c>
      <c r="V3026" s="36">
        <f>MATCH(R3029,discounts!A:A)</f>
        <v/>
      </c>
      <c r="W3026" s="36">
        <f>ADDRESS(V3029,$F$7+1,,,"discounts")</f>
        <v/>
      </c>
      <c r="X3026" s="36">
        <f>ROUND(IF(ISNA(IF($F$7=0,0,INDIRECT(W3029))),0,IF($F$7=0,0,INDIRECT(W3029))),0)</f>
        <v/>
      </c>
    </row>
    <row r="3027">
      <c r="B3027" s="86" t="n"/>
      <c r="C3027" s="22" t="n">
        <v>45929</v>
      </c>
      <c r="D3027" s="22" t="inlineStr">
        <is>
          <t>Маврикиди Ф.И.</t>
        </is>
      </c>
      <c r="E3027" s="22" t="inlineStr">
        <is>
          <t>Числовая асимметрия в прикладной математике</t>
        </is>
      </c>
      <c r="F3027" s="105">
        <f>ROUNDUP(N3030-(N3030/100*X3030),0)</f>
        <v/>
      </c>
      <c r="H3027" s="22" t="inlineStr">
        <is>
          <t>Дельфис</t>
        </is>
      </c>
      <c r="I3027" s="22" t="n">
        <v>2016</v>
      </c>
      <c r="J3027" s="75" t="inlineStr">
        <is>
          <t>9785933660750</t>
        </is>
      </c>
      <c r="K3027" s="75" t="inlineStr">
        <is>
          <t>Книги</t>
        </is>
      </c>
      <c r="L3027" s="22">
        <f>ROUND(100-(F3030/(M3030/100)),0)</f>
        <v/>
      </c>
      <c r="M3027" s="105" t="n">
        <v>275</v>
      </c>
      <c r="N3027" s="105" t="n">
        <v>240</v>
      </c>
      <c r="O3027" s="20" t="inlineStr">
        <is>
          <t>https://magic-kniga.ru/items/45929</t>
        </is>
      </c>
      <c r="Q3027" s="66" t="inlineStr">
        <is>
          <t>Мало</t>
        </is>
      </c>
      <c r="R3027" s="20" t="n">
        <v>5</v>
      </c>
      <c r="V3027" s="36">
        <f>MATCH(R3030,discounts!A:A)</f>
        <v/>
      </c>
      <c r="W3027" s="36">
        <f>ADDRESS(V3030,$F$7+1,,,"discounts")</f>
        <v/>
      </c>
      <c r="X3027" s="36">
        <f>ROUND(IF(ISNA(IF($F$7=0,0,INDIRECT(W3030))),0,IF($F$7=0,0,INDIRECT(W3030))),0)</f>
        <v/>
      </c>
    </row>
    <row r="3028">
      <c r="B3028" s="86" t="n"/>
      <c r="C3028" s="22" t="n">
        <v>47999</v>
      </c>
      <c r="D3028" s="22" t="inlineStr">
        <is>
          <t>Эстрин Анатолий</t>
        </is>
      </c>
      <c r="E3028" s="22" t="inlineStr">
        <is>
          <t>Человек, который пробудился</t>
        </is>
      </c>
      <c r="F3028" s="105">
        <f>ROUNDUP(N3031-(N3031/100*X3031),0)</f>
        <v/>
      </c>
      <c r="H3028" s="22" t="inlineStr">
        <is>
          <t>Magic-Kniga</t>
        </is>
      </c>
      <c r="I3028" s="22" t="n">
        <v>2022</v>
      </c>
      <c r="J3028" s="75" t="inlineStr">
        <is>
          <t>9785604769485</t>
        </is>
      </c>
      <c r="K3028" s="75" t="inlineStr">
        <is>
          <t>Книги</t>
        </is>
      </c>
      <c r="L3028" s="22">
        <f>ROUND(100-(F3031/(M3031/100)),0)</f>
        <v/>
      </c>
      <c r="M3028" s="105" t="n">
        <v>871</v>
      </c>
      <c r="N3028" s="105" t="n">
        <v>758</v>
      </c>
      <c r="O3028" s="20" t="inlineStr">
        <is>
          <t>https://magic-kniga.ru/items/47999</t>
        </is>
      </c>
      <c r="P3028" s="22" t="n">
        <v>244</v>
      </c>
      <c r="Q3028" s="66" t="inlineStr">
        <is>
          <t>Мало</t>
        </is>
      </c>
      <c r="R3028" s="20" t="n">
        <v>1</v>
      </c>
      <c r="S3028" s="22" t="n">
        <v>16</v>
      </c>
      <c r="V3028" s="36">
        <f>MATCH(R3031,discounts!A:A)</f>
        <v/>
      </c>
      <c r="W3028" s="36">
        <f>ADDRESS(V3031,$F$7+1,,,"discounts")</f>
        <v/>
      </c>
      <c r="X3028" s="36">
        <f>ROUND(IF(ISNA(IF($F$7=0,0,INDIRECT(W3031))),0,IF($F$7=0,0,INDIRECT(W3031))),0)</f>
        <v/>
      </c>
    </row>
    <row r="3029" ht="15" customHeight="1">
      <c r="B3029" s="88" t="inlineStr">
        <is>
          <t>Малая колода Ленорман (36 карт)</t>
        </is>
      </c>
    </row>
    <row r="3030">
      <c r="B3030" s="86" t="n"/>
      <c r="C3030" s="22" t="n">
        <v>48200</v>
      </c>
      <c r="D3030" s="22" t="inlineStr">
        <is>
          <t>Кузнецова Софья</t>
        </is>
      </c>
      <c r="E3030" s="22" t="inlineStr">
        <is>
          <t>Заметки к Малой Ленорман. Практическое руководство</t>
        </is>
      </c>
      <c r="F3030" s="105">
        <f>ROUNDUP(N3033-(N3033/100*X3033),0)</f>
        <v/>
      </c>
      <c r="H3030" s="22" t="inlineStr">
        <is>
          <t>Magic-Kniga</t>
        </is>
      </c>
      <c r="I3030" s="22" t="n">
        <v>2023</v>
      </c>
      <c r="J3030" s="75" t="inlineStr">
        <is>
          <t>9785604837368</t>
        </is>
      </c>
      <c r="K3030" s="75" t="inlineStr">
        <is>
          <t>Книги</t>
        </is>
      </c>
      <c r="L3030" s="22">
        <f>ROUND(100-(F3033/(M3033/100)),0)</f>
        <v/>
      </c>
      <c r="M3030" s="105" t="n">
        <v>950</v>
      </c>
      <c r="N3030" s="105" t="n">
        <v>827</v>
      </c>
      <c r="O3030" s="20" t="inlineStr">
        <is>
          <t>https://magic-kniga.ru/items/48200</t>
        </is>
      </c>
      <c r="P3030" s="22" t="n">
        <v>335</v>
      </c>
      <c r="Q3030" s="66" t="inlineStr">
        <is>
          <t>Мало</t>
        </is>
      </c>
      <c r="R3030" s="20" t="n">
        <v>1</v>
      </c>
      <c r="V3030" s="36">
        <f>MATCH(R3033,discounts!A:A)</f>
        <v/>
      </c>
      <c r="W3030" s="36">
        <f>ADDRESS(V3033,$F$7+1,,,"discounts")</f>
        <v/>
      </c>
      <c r="X3030" s="36">
        <f>ROUND(_xlfn.SINGLE(IF(ISNA(_xlfn.SINGLE(IF($F$7=0,0,INDIRECT(W3033)))),0,IF($F$7=0,0,INDIRECT(W3033)))),0)</f>
        <v/>
      </c>
    </row>
    <row r="3031">
      <c r="B3031" s="86" t="n"/>
      <c r="C3031" s="22" t="n">
        <v>56111</v>
      </c>
      <c r="D3031" s="22" t="inlineStr">
        <is>
          <t>Кузнецова Софья</t>
        </is>
      </c>
      <c r="E3031" s="22" t="inlineStr">
        <is>
          <t>Путеводитель по колоде Оракул Макарони. Вергилиум</t>
        </is>
      </c>
      <c r="F3031" s="105">
        <f>ROUNDUP(N3034-(N3034/100*X3034),0)</f>
        <v/>
      </c>
      <c r="H3031" s="22" t="inlineStr">
        <is>
          <t>Magic-Kniga</t>
        </is>
      </c>
      <c r="I3031" s="22" t="n">
        <v>2024</v>
      </c>
      <c r="J3031" s="75" t="inlineStr">
        <is>
          <t>9785605266204</t>
        </is>
      </c>
      <c r="K3031" s="75" t="inlineStr">
        <is>
          <t>Книги</t>
        </is>
      </c>
      <c r="L3031" s="22">
        <f>ROUND(100-(F3034/(M3034/100)),0)</f>
        <v/>
      </c>
      <c r="M3031" s="105" t="n">
        <v>2490</v>
      </c>
      <c r="N3031" s="105" t="n">
        <v>2167</v>
      </c>
      <c r="O3031" s="20" t="inlineStr">
        <is>
          <t>https://magic-kniga.ru/items/56111</t>
        </is>
      </c>
      <c r="P3031" s="22" t="n">
        <v>456</v>
      </c>
      <c r="Q3031" s="66" t="inlineStr">
        <is>
          <t>Больше 10</t>
        </is>
      </c>
      <c r="R3031" s="20" t="n">
        <v>1</v>
      </c>
      <c r="S3031" s="22" t="n">
        <v>16</v>
      </c>
      <c r="V3031" s="36">
        <f>MATCH(R3034,discounts!A:A)</f>
        <v/>
      </c>
      <c r="W3031" s="36">
        <f>ADDRESS(V3034,$F$7+1,,,"discounts")</f>
        <v/>
      </c>
      <c r="X3031" s="36">
        <f>ROUND(_xlfn.SINGLE(IF(ISNA(_xlfn.SINGLE(IF($F$7=0,0,INDIRECT(W3034)))),0,IF($F$7=0,0,INDIRECT(W3034)))),0)</f>
        <v/>
      </c>
    </row>
    <row r="3032" ht="15" customHeight="1">
      <c r="B3032" s="88" t="inlineStr">
        <is>
          <t>Психология Юнга</t>
        </is>
      </c>
    </row>
    <row r="3033">
      <c r="B3033" s="86" t="n"/>
      <c r="C3033" s="22" t="n">
        <v>45169</v>
      </c>
      <c r="D3033" s="22" t="inlineStr">
        <is>
          <t>Майкл Райс</t>
        </is>
      </c>
      <c r="E3033" s="22" t="inlineStr">
        <is>
          <t>Наследие Египта</t>
        </is>
      </c>
      <c r="F3033" s="105">
        <f>ROUNDUP(N3036-(N3036/100*X3036),0)</f>
        <v/>
      </c>
      <c r="H3033" s="22" t="inlineStr">
        <is>
          <t>Касталия</t>
        </is>
      </c>
      <c r="I3033" s="22" t="n">
        <v>2021</v>
      </c>
      <c r="J3033" s="75" t="inlineStr">
        <is>
          <t>9785521162307</t>
        </is>
      </c>
      <c r="K3033" s="75" t="inlineStr">
        <is>
          <t>Книги</t>
        </is>
      </c>
      <c r="L3033" s="22">
        <f>ROUND(100-(F3036/(M3036/100)),0)</f>
        <v/>
      </c>
      <c r="M3033" s="105" t="n">
        <v>2912</v>
      </c>
      <c r="N3033" s="105" t="n">
        <v>2534</v>
      </c>
      <c r="O3033" s="20" t="inlineStr">
        <is>
          <t>https://magic-kniga.ru/items/45169</t>
        </is>
      </c>
      <c r="Q3033" s="66" t="inlineStr">
        <is>
          <t>Мало</t>
        </is>
      </c>
      <c r="R3033" s="20" t="n">
        <v>10</v>
      </c>
      <c r="V3033" s="36">
        <f>MATCH(R3036,discounts!A:A)</f>
        <v/>
      </c>
      <c r="W3033" s="36">
        <f>ADDRESS(V3036,$F$7+1,,,"discounts")</f>
        <v/>
      </c>
      <c r="X3033" s="36">
        <f>ROUND(IF(ISNA(IF($F$7=0,0,INDIRECT(W3036))),0,IF($F$7=0,0,INDIRECT(W3036))),0)</f>
        <v/>
      </c>
    </row>
    <row r="3034" ht="15" customHeight="1">
      <c r="B3034" s="88" t="inlineStr">
        <is>
          <t>Енохианский язык и енохианская магия</t>
        </is>
      </c>
    </row>
    <row r="3035">
      <c r="B3035" s="86" t="n"/>
      <c r="C3035" s="22" t="n">
        <v>44181</v>
      </c>
      <c r="D3035" s="22" t="inlineStr">
        <is>
          <t>Маг Аластар</t>
        </is>
      </c>
      <c r="E3035" s="22" t="inlineStr">
        <is>
          <t>Енохианская Магия. «Путь к Истокам»</t>
        </is>
      </c>
      <c r="F3035" s="105">
        <f>ROUNDUP(N3038-(N3038/100*X3038),0)</f>
        <v/>
      </c>
      <c r="H3035" s="22" t="inlineStr">
        <is>
          <t>Велигор</t>
        </is>
      </c>
      <c r="I3035" s="22" t="n">
        <v>2021</v>
      </c>
      <c r="J3035" s="75" t="inlineStr">
        <is>
          <t>9785888759202</t>
        </is>
      </c>
      <c r="K3035" s="75" t="inlineStr">
        <is>
          <t>Книги</t>
        </is>
      </c>
      <c r="L3035" s="22">
        <f>ROUND(100-(F3038/(M3038/100)),0)</f>
        <v/>
      </c>
      <c r="M3035" s="105" t="n">
        <v>1445</v>
      </c>
      <c r="N3035" s="105" t="n">
        <v>1258</v>
      </c>
      <c r="O3035" s="20" t="inlineStr">
        <is>
          <t>https://magic-kniga.ru/items/44181</t>
        </is>
      </c>
      <c r="Q3035" s="66" t="inlineStr">
        <is>
          <t>Мало</t>
        </is>
      </c>
      <c r="R3035" s="20" t="n">
        <v>10</v>
      </c>
      <c r="V3035" s="36">
        <f>MATCH(R3038,discounts!A:A)</f>
        <v/>
      </c>
      <c r="W3035" s="36">
        <f>ADDRESS(V3038,$F$7+1,,,"discounts")</f>
        <v/>
      </c>
      <c r="X3035" s="36">
        <f>ROUND(IF(ISNA(IF($F$7=0,0,INDIRECT(W3038))),0,IF($F$7=0,0,INDIRECT(W3038))),0)</f>
        <v/>
      </c>
    </row>
    <row r="3036" ht="15" customHeight="1">
      <c r="B3036" s="88" t="inlineStr">
        <is>
          <t>Все товары</t>
        </is>
      </c>
    </row>
    <row r="3037">
      <c r="B3037" s="86" t="n"/>
      <c r="C3037" s="22" t="n">
        <v>51800</v>
      </c>
      <c r="D3037" s="22" t="inlineStr">
        <is>
          <t>Котлярова Виктория (Mnemosyne)</t>
        </is>
      </c>
      <c r="E3037" s="22" t="inlineStr">
        <is>
          <t>Полное Погружение в Таро Тота. Том IV. Практика</t>
        </is>
      </c>
      <c r="F3037" s="105">
        <f>ROUNDUP(N3040-(N3040/100*X3040),0)</f>
        <v/>
      </c>
      <c r="H3037" s="22" t="inlineStr">
        <is>
          <t>Magic-Kniga</t>
        </is>
      </c>
      <c r="I3037" s="22" t="n">
        <v>2024</v>
      </c>
      <c r="J3037" s="75" t="inlineStr">
        <is>
          <t>9785605266242</t>
        </is>
      </c>
      <c r="K3037" s="75" t="inlineStr">
        <is>
          <t>Книги</t>
        </is>
      </c>
      <c r="L3037" s="22">
        <f>ROUND(100-(F3040/(M3040/100)),0)</f>
        <v/>
      </c>
      <c r="M3037" s="105" t="n">
        <v>1078</v>
      </c>
      <c r="N3037" s="105" t="n">
        <v>938</v>
      </c>
      <c r="O3037" s="20" t="inlineStr">
        <is>
          <t>https://magic-kniga.ru/items/51800</t>
        </is>
      </c>
      <c r="P3037" s="22" t="n">
        <v>133</v>
      </c>
      <c r="Q3037" s="66" t="inlineStr">
        <is>
          <t>Больше 10</t>
        </is>
      </c>
      <c r="R3037" s="20" t="n">
        <v>1</v>
      </c>
      <c r="S3037" s="22" t="n">
        <v>16</v>
      </c>
      <c r="V3037" s="36">
        <f>MATCH(R3040,discounts!A:A)</f>
        <v/>
      </c>
      <c r="W3037" s="36">
        <f>ADDRESS(V3040,$F$7+1,,,"discounts")</f>
        <v/>
      </c>
      <c r="X3037" s="36">
        <f>ROUND(_xlfn.SINGLE(IF(ISNA(_xlfn.SINGLE(IF($F$7=0,0,INDIRECT(W3040)))),0,IF($F$7=0,0,INDIRECT(W3040)))),0)</f>
        <v/>
      </c>
    </row>
    <row r="3038">
      <c r="B3038" s="86" t="n"/>
      <c r="C3038" s="22" t="n">
        <v>57100</v>
      </c>
      <c r="D3038" s="22" t="inlineStr">
        <is>
          <t>Кублицкая Надежда</t>
        </is>
      </c>
      <c r="E3038" s="22" t="inlineStr">
        <is>
          <t>Энциклопедия магии Таро Теней</t>
        </is>
      </c>
      <c r="F3038" s="105">
        <f>ROUNDUP(N3041-(N3041/100*X3041),0)</f>
        <v/>
      </c>
      <c r="H3038" s="22" t="inlineStr">
        <is>
          <t>Magic-Kniga</t>
        </is>
      </c>
      <c r="I3038" s="22" t="n">
        <v>2026</v>
      </c>
      <c r="J3038" s="75" t="inlineStr">
        <is>
          <t>9785605342847</t>
        </is>
      </c>
      <c r="K3038" s="75" t="inlineStr">
        <is>
          <t>Книги</t>
        </is>
      </c>
      <c r="L3038" s="22">
        <f>ROUND(100-(F3041/(M3041/100)),0)</f>
        <v/>
      </c>
      <c r="M3038" s="105" t="n">
        <v>1590</v>
      </c>
      <c r="N3038" s="105" t="n">
        <v>1384</v>
      </c>
      <c r="O3038" s="20" t="inlineStr">
        <is>
          <t>https://magic-kniga.ru/items/57100</t>
        </is>
      </c>
      <c r="P3038" s="22" t="n">
        <v>522</v>
      </c>
      <c r="Q3038" s="66" t="inlineStr">
        <is>
          <t>Больше 50</t>
        </is>
      </c>
      <c r="R3038" s="20" t="n">
        <v>1</v>
      </c>
      <c r="S3038" s="22" t="n">
        <v>16</v>
      </c>
      <c r="V3038" s="36">
        <f>MATCH(R3041,discounts!A:A)</f>
        <v/>
      </c>
      <c r="W3038" s="36">
        <f>ADDRESS(V3041,$F$7+1,,,"discounts")</f>
        <v/>
      </c>
      <c r="X3038" s="36">
        <f>ROUND(_xlfn.SINGLE(IF(ISNA(_xlfn.SINGLE(IF($F$7=0,0,INDIRECT(W3041)))),0,IF($F$7=0,0,INDIRECT(W3041)))),0)</f>
        <v/>
      </c>
    </row>
    <row r="3039">
      <c r="B3039" s="86" t="n"/>
      <c r="C3039" s="22" t="n">
        <v>57777</v>
      </c>
      <c r="D3039" s="22" t="inlineStr">
        <is>
          <t>Аво Алаводе</t>
        </is>
      </c>
      <c r="E3039" s="22" t="inlineStr">
        <is>
          <t>Культ Ифа Ориша. Африка и Новый Свет</t>
        </is>
      </c>
      <c r="F3039" s="105">
        <f>ROUNDUP(N3042-(N3042/100*X3042),0)</f>
        <v/>
      </c>
      <c r="H3039" s="22" t="inlineStr">
        <is>
          <t>Magic-Kniga</t>
        </is>
      </c>
      <c r="I3039" s="22" t="n">
        <v>2026</v>
      </c>
      <c r="J3039" s="75" t="inlineStr">
        <is>
          <t>9785605342892</t>
        </is>
      </c>
      <c r="K3039" s="75" t="inlineStr">
        <is>
          <t>Книги</t>
        </is>
      </c>
      <c r="L3039" s="22">
        <f>ROUND(100-(F3042/(M3042/100)),0)</f>
        <v/>
      </c>
      <c r="M3039" s="105" t="n">
        <v>526</v>
      </c>
      <c r="N3039" s="105" t="n">
        <v>458</v>
      </c>
      <c r="O3039" s="20" t="inlineStr">
        <is>
          <t>https://magic-kniga.ru/items/57777</t>
        </is>
      </c>
      <c r="P3039" s="22" t="n">
        <v>251</v>
      </c>
      <c r="Q3039" s="66" t="inlineStr">
        <is>
          <t>Больше 50</t>
        </is>
      </c>
      <c r="R3039" s="20" t="n">
        <v>1</v>
      </c>
      <c r="S3039" s="22" t="n">
        <v>16</v>
      </c>
      <c r="V3039" s="36">
        <f>MATCH(R3042,discounts!A:A)</f>
        <v/>
      </c>
      <c r="W3039" s="36">
        <f>ADDRESS(V3042,$F$7+1,,,"discounts")</f>
        <v/>
      </c>
      <c r="X3039" s="36">
        <f>ROUND(_xlfn.SINGLE(IF(ISNA(_xlfn.SINGLE(IF($F$7=0,0,INDIRECT(W3042)))),0,IF($F$7=0,0,INDIRECT(W3042)))),0)</f>
        <v/>
      </c>
    </row>
    <row r="3040" ht="20.25" customHeight="1">
      <c r="B3040" s="87" t="inlineStr">
        <is>
          <t>Диски</t>
        </is>
      </c>
    </row>
    <row r="3041" ht="15" customHeight="1">
      <c r="B3041" s="88" t="inlineStr">
        <is>
          <t>Учебники магии</t>
        </is>
      </c>
    </row>
    <row r="3042">
      <c r="B3042" s="86" t="n"/>
      <c r="C3042" s="22" t="n">
        <v>45646</v>
      </c>
      <c r="D3042" s="22" t="inlineStr">
        <is>
          <t>Бейли Алиса Анн</t>
        </is>
      </c>
      <c r="E3042" s="22" t="inlineStr">
        <is>
          <t>Аудиокнига Трактат о Белой Магии 1-DVD</t>
        </is>
      </c>
      <c r="F3042" s="105">
        <f>ROUNDUP(N3045-(N3045/100*X3045),0)</f>
        <v/>
      </c>
      <c r="H3042" s="22" t="inlineStr">
        <is>
          <t>Универсалист</t>
        </is>
      </c>
      <c r="I3042" s="22" t="n">
        <v>2016</v>
      </c>
      <c r="J3042" s="75" t="inlineStr">
        <is>
          <t>9785990572942</t>
        </is>
      </c>
      <c r="K3042" s="75" t="inlineStr">
        <is>
          <t>Диски</t>
        </is>
      </c>
      <c r="L3042" s="22">
        <f>ROUND(100-(F3045/(M3045/100)),0)</f>
        <v/>
      </c>
      <c r="M3042" s="105" t="n">
        <v>122</v>
      </c>
      <c r="N3042" s="105" t="n">
        <v>107</v>
      </c>
      <c r="O3042" s="20" t="inlineStr">
        <is>
          <t>https://magic-kniga.ru/items/45646</t>
        </is>
      </c>
      <c r="Q3042" s="66" t="inlineStr">
        <is>
          <t>Мало</t>
        </is>
      </c>
      <c r="R3042" s="20" t="n">
        <v>8</v>
      </c>
      <c r="V3042" s="36">
        <f>MATCH(R3045,discounts!A:A)</f>
        <v/>
      </c>
      <c r="W3042" s="36">
        <f>ADDRESS(V3045,$F$7+1,,,"discounts")</f>
        <v/>
      </c>
      <c r="X3042" s="36">
        <f>ROUND(_xlfn.SINGLE(IF(ISNA(_xlfn.SINGLE(IF($F$7=0,0,INDIRECT(W3045)))),0,IF($F$7=0,0,INDIRECT(W3045)))),0)</f>
        <v/>
      </c>
    </row>
    <row r="3043">
      <c r="B3043" s="86" t="n"/>
      <c r="C3043" s="22" t="n">
        <v>45648</v>
      </c>
      <c r="D3043" s="22" t="inlineStr">
        <is>
          <t>Бейли Алиса Анн</t>
        </is>
      </c>
      <c r="E3043" s="22" t="inlineStr">
        <is>
          <t>Аудиокнига Душа и ее механизм 1-CD</t>
        </is>
      </c>
      <c r="F3043" s="105">
        <f>ROUNDUP(N3046-(N3046/100*X3046),0)</f>
        <v/>
      </c>
      <c r="H3043" s="22" t="inlineStr">
        <is>
          <t>Универсалист</t>
        </is>
      </c>
      <c r="I3043" s="22" t="n">
        <v>2017</v>
      </c>
      <c r="J3043" s="75" t="inlineStr">
        <is>
          <t>9785990999909</t>
        </is>
      </c>
      <c r="K3043" s="75" t="inlineStr">
        <is>
          <t>Диски</t>
        </is>
      </c>
      <c r="L3043" s="22">
        <f>ROUND(100-(F3046/(M3046/100)),0)</f>
        <v/>
      </c>
      <c r="M3043" s="105" t="n">
        <v>160</v>
      </c>
      <c r="N3043" s="105" t="n">
        <v>140</v>
      </c>
      <c r="O3043" s="20" t="inlineStr">
        <is>
          <t>https://magic-kniga.ru/items/45648</t>
        </is>
      </c>
      <c r="Q3043" s="66" t="inlineStr">
        <is>
          <t>Мало</t>
        </is>
      </c>
      <c r="R3043" s="20" t="n">
        <v>8</v>
      </c>
      <c r="V3043" s="36">
        <f>MATCH(R3046,discounts!A:A)</f>
        <v/>
      </c>
      <c r="W3043" s="36">
        <f>ADDRESS(V3046,$F$7+1,,,"discounts")</f>
        <v/>
      </c>
      <c r="X3043" s="36">
        <f>ROUND(_xlfn.SINGLE(IF(ISNA(_xlfn.SINGLE(IF($F$7=0,0,INDIRECT(W3046)))),0,IF($F$7=0,0,INDIRECT(W3046)))),0)</f>
        <v/>
      </c>
    </row>
    <row r="3044" ht="15" customHeight="1">
      <c r="B3044" s="88" t="inlineStr">
        <is>
          <t>Социальная психология</t>
        </is>
      </c>
    </row>
    <row r="3045">
      <c r="B3045" s="86" t="n"/>
      <c r="C3045" s="22" t="n">
        <v>45647</v>
      </c>
      <c r="D3045" s="22" t="inlineStr">
        <is>
          <t>Бейли Алиса Анн</t>
        </is>
      </c>
      <c r="E3045" s="22" t="inlineStr">
        <is>
          <t>Аудиокнига Эзотерическая Психология том 1 1-CD</t>
        </is>
      </c>
      <c r="F3045" s="105">
        <f>ROUNDUP(N3048-(N3048/100*X3048),0)</f>
        <v/>
      </c>
      <c r="H3045" s="22" t="inlineStr">
        <is>
          <t>Универсалист</t>
        </is>
      </c>
      <c r="I3045" s="22" t="n">
        <v>2016</v>
      </c>
      <c r="J3045" s="75" t="inlineStr">
        <is>
          <t>9785990572966</t>
        </is>
      </c>
      <c r="K3045" s="75" t="inlineStr">
        <is>
          <t>Диски</t>
        </is>
      </c>
      <c r="L3045" s="22">
        <f>ROUND(100-(F3048/(M3048/100)),0)</f>
        <v/>
      </c>
      <c r="M3045" s="105" t="n">
        <v>160</v>
      </c>
      <c r="N3045" s="105" t="n">
        <v>140</v>
      </c>
      <c r="O3045" s="20" t="inlineStr">
        <is>
          <t>https://magic-kniga.ru/items/45647</t>
        </is>
      </c>
      <c r="Q3045" s="66" t="inlineStr">
        <is>
          <t>Мало</t>
        </is>
      </c>
      <c r="R3045" s="20" t="n">
        <v>8</v>
      </c>
      <c r="V3045" s="36">
        <f>MATCH(R3048,discounts!A:A)</f>
        <v/>
      </c>
      <c r="W3045" s="36">
        <f>ADDRESS(V3048,$F$7+1,,,"discounts")</f>
        <v/>
      </c>
      <c r="X3045" s="36">
        <f>ROUND(_xlfn.SINGLE(IF(ISNA(_xlfn.SINGLE(IF($F$7=0,0,INDIRECT(W3048)))),0,IF($F$7=0,0,INDIRECT(W3048)))),0)</f>
        <v/>
      </c>
    </row>
    <row r="3046">
      <c r="B3046" s="86" t="n"/>
      <c r="C3046" s="22" t="n">
        <v>45649</v>
      </c>
      <c r="D3046" s="22" t="inlineStr">
        <is>
          <t>Бейли Алиса Анн</t>
        </is>
      </c>
      <c r="E3046" s="22" t="inlineStr">
        <is>
          <t>Аудиокнига Эзотерическая Психология. Том 2 1-DVD</t>
        </is>
      </c>
      <c r="F3046" s="105">
        <f>ROUNDUP(N3049-(N3049/100*X3049),0)</f>
        <v/>
      </c>
      <c r="H3046" s="22" t="inlineStr">
        <is>
          <t>Универсалист</t>
        </is>
      </c>
      <c r="I3046" s="22" t="n">
        <v>2018</v>
      </c>
      <c r="J3046" s="75" t="inlineStr">
        <is>
          <t>9785990999947</t>
        </is>
      </c>
      <c r="K3046" s="75" t="inlineStr">
        <is>
          <t>Диски</t>
        </is>
      </c>
      <c r="L3046" s="22">
        <f>ROUND(100-(F3049/(M3049/100)),0)</f>
        <v/>
      </c>
      <c r="M3046" s="105" t="n">
        <v>160</v>
      </c>
      <c r="N3046" s="105" t="n">
        <v>140</v>
      </c>
      <c r="O3046" s="20" t="inlineStr">
        <is>
          <t>https://magic-kniga.ru/items/45649</t>
        </is>
      </c>
      <c r="Q3046" s="66" t="inlineStr">
        <is>
          <t>Мало</t>
        </is>
      </c>
      <c r="R3046" s="20" t="n">
        <v>8</v>
      </c>
      <c r="V3046" s="36">
        <f>MATCH(R3049,discounts!A:A)</f>
        <v/>
      </c>
      <c r="W3046" s="36">
        <f>ADDRESS(V3049,$F$7+1,,,"discounts")</f>
        <v/>
      </c>
      <c r="X3046" s="36">
        <f>ROUND(_xlfn.SINGLE(IF(ISNA(_xlfn.SINGLE(IF($F$7=0,0,INDIRECT(W3049)))),0,IF($F$7=0,0,INDIRECT(W3049)))),0)</f>
        <v/>
      </c>
    </row>
    <row r="3047" ht="20.25" customHeight="1">
      <c r="B3047" s="87" t="inlineStr">
        <is>
          <t>Карты</t>
        </is>
      </c>
    </row>
    <row r="3048" ht="15" customHeight="1">
      <c r="B3048" s="88" t="inlineStr">
        <is>
          <t>Учебники магии</t>
        </is>
      </c>
    </row>
    <row r="3049">
      <c r="B3049" s="86" t="n"/>
      <c r="C3049" s="22" t="n">
        <v>45991</v>
      </c>
      <c r="E3049" s="22" t="inlineStr">
        <is>
          <t>Типография</t>
        </is>
      </c>
      <c r="F3049" s="105">
        <f>ROUNDUP(N3052-(N3052/100*X3052),0)</f>
        <v/>
      </c>
      <c r="H3049" s="22" t="inlineStr">
        <is>
          <t>Magic-Kniga</t>
        </is>
      </c>
      <c r="J3049" s="75" t="inlineStr">
        <is>
          <t>2100000459919</t>
        </is>
      </c>
      <c r="K3049" s="75" t="inlineStr">
        <is>
          <t>Карты</t>
        </is>
      </c>
      <c r="L3049" s="22">
        <f>ROUND(100-(F3052/(M3052/100)),0)</f>
        <v/>
      </c>
      <c r="M3049" s="105" t="n">
        <v>127</v>
      </c>
      <c r="N3049" s="105" t="n">
        <v>111</v>
      </c>
      <c r="O3049" s="20" t="inlineStr">
        <is>
          <t>https://magic-kniga.ru/items/45991</t>
        </is>
      </c>
      <c r="Q3049" s="66" t="inlineStr">
        <is>
          <t>Много</t>
        </is>
      </c>
      <c r="R3049" s="20" t="n">
        <v>1</v>
      </c>
      <c r="V3049" s="36">
        <f>MATCH(R3052,discounts!A:A)</f>
        <v/>
      </c>
      <c r="W3049" s="36">
        <f>ADDRESS(V3052,$F$7+1,,,"discounts")</f>
        <v/>
      </c>
      <c r="X3049" s="36">
        <f>ROUND(IF(ISNA(IF($F$7=0,0,INDIRECT(W3052))),0,IF($F$7=0,0,INDIRECT(W3052))),0)</f>
        <v/>
      </c>
    </row>
    <row r="3050" ht="15" customHeight="1">
      <c r="B3050" s="88" t="inlineStr">
        <is>
          <t>Магия Вуду</t>
        </is>
      </c>
    </row>
    <row r="3051">
      <c r="B3051" s="86" t="n"/>
      <c r="C3051" s="22" t="n">
        <v>54000</v>
      </c>
      <c r="E3051" s="22" t="inlineStr">
        <is>
          <t>Гадальные карты Таро Вуду с инструкцией для гадания</t>
        </is>
      </c>
      <c r="F3051" s="105">
        <f>ROUNDUP(N3054-(N3054/100*X3054),0)</f>
        <v/>
      </c>
      <c r="H3051" s="22" t="inlineStr">
        <is>
          <t>Magic-Kniga</t>
        </is>
      </c>
      <c r="I3051" s="22" t="n">
        <v>2024</v>
      </c>
      <c r="J3051" s="75" t="inlineStr">
        <is>
          <t>9785605059370</t>
        </is>
      </c>
      <c r="K3051" s="75" t="inlineStr">
        <is>
          <t>Карты</t>
        </is>
      </c>
      <c r="L3051" s="22">
        <f>ROUND(100-(F3054/(M3054/100)),0)</f>
        <v/>
      </c>
      <c r="M3051" s="105" t="n">
        <v>450</v>
      </c>
      <c r="N3051" s="105" t="n">
        <v>392</v>
      </c>
      <c r="O3051" s="20" t="inlineStr">
        <is>
          <t>https://magic-kniga.ru/items/54000</t>
        </is>
      </c>
      <c r="P3051" s="22" t="n">
        <v>374</v>
      </c>
      <c r="Q3051" s="66" t="inlineStr">
        <is>
          <t>Больше 10</t>
        </is>
      </c>
      <c r="R3051" s="20" t="n">
        <v>1</v>
      </c>
      <c r="S3051" s="22" t="n">
        <v>16</v>
      </c>
      <c r="V3051" s="36">
        <f>MATCH(R3054,discounts!A:A)</f>
        <v/>
      </c>
      <c r="W3051" s="36">
        <f>ADDRESS(V3054,$F$7+1,,,"discounts")</f>
        <v/>
      </c>
      <c r="X3051" s="36">
        <f>ROUND(IF(ISNA(IF($F$7=0,0,INDIRECT(W3054))),0,IF($F$7=0,0,INDIRECT(W3054))),0)</f>
        <v/>
      </c>
    </row>
    <row r="3052" ht="15" customHeight="1">
      <c r="B3052" s="88" t="inlineStr">
        <is>
          <t>Нумерология</t>
        </is>
      </c>
    </row>
    <row r="3053">
      <c r="B3053" s="86" t="n"/>
      <c r="C3053" s="22" t="n">
        <v>54100</v>
      </c>
      <c r="D3053" s="22" t="inlineStr">
        <is>
          <t>Долгополова Анжелика</t>
        </is>
      </c>
      <c r="E3053" s="22" t="inlineStr">
        <is>
          <t>Зороастрийский Солнечный Оракул</t>
        </is>
      </c>
      <c r="F3053" s="105">
        <f>ROUNDUP(N3056-(N3056/100*X3056),0)</f>
        <v/>
      </c>
      <c r="H3053" s="22" t="inlineStr">
        <is>
          <t>Magic-Kniga</t>
        </is>
      </c>
      <c r="I3053" s="22" t="n">
        <v>2024</v>
      </c>
      <c r="J3053" s="75" t="inlineStr">
        <is>
          <t>9785605137962</t>
        </is>
      </c>
      <c r="K3053" s="75" t="inlineStr">
        <is>
          <t>Карты</t>
        </is>
      </c>
      <c r="L3053" s="22">
        <f>ROUND(100-(F3056/(M3056/100)),0)</f>
        <v/>
      </c>
      <c r="M3053" s="105" t="n">
        <v>423</v>
      </c>
      <c r="N3053" s="105" t="n">
        <v>369</v>
      </c>
      <c r="O3053" s="20" t="inlineStr">
        <is>
          <t>https://magic-kniga.ru/items/54100</t>
        </is>
      </c>
      <c r="P3053" s="22" t="n">
        <v>141</v>
      </c>
      <c r="Q3053" s="66" t="inlineStr">
        <is>
          <t>Больше 50</t>
        </is>
      </c>
      <c r="R3053" s="20" t="n">
        <v>1</v>
      </c>
      <c r="S3053" s="22" t="n">
        <v>16</v>
      </c>
      <c r="V3053" s="36">
        <f>MATCH(R3056,discounts!A:A)</f>
        <v/>
      </c>
      <c r="W3053" s="36">
        <f>ADDRESS(V3056,$F$7+1,,,"discounts")</f>
        <v/>
      </c>
      <c r="X3053" s="36">
        <f>ROUND(IF(ISNA(IF($F$7=0,0,INDIRECT(W3056))),0,IF($F$7=0,0,INDIRECT(W3056))),0)</f>
        <v/>
      </c>
    </row>
    <row r="3054" ht="15" customHeight="1">
      <c r="B3054" s="88" t="inlineStr">
        <is>
          <t>Любовная магия</t>
        </is>
      </c>
    </row>
    <row r="3055">
      <c r="B3055" s="86" t="n"/>
      <c r="C3055" s="22" t="n">
        <v>52300</v>
      </c>
      <c r="E3055" s="22" t="inlineStr">
        <is>
          <t>Игральные карты для гадания на любовь</t>
        </is>
      </c>
      <c r="F3055" s="105">
        <f>ROUNDUP(N3058-(N3058/100*X3058),0)</f>
        <v/>
      </c>
      <c r="H3055" s="22" t="inlineStr">
        <is>
          <t>Magic-Kniga</t>
        </is>
      </c>
      <c r="I3055" s="22" t="n">
        <v>2023</v>
      </c>
      <c r="J3055" s="75" t="inlineStr">
        <is>
          <t>9785604963333</t>
        </is>
      </c>
      <c r="K3055" s="75" t="inlineStr">
        <is>
          <t>Карты</t>
        </is>
      </c>
      <c r="L3055" s="22">
        <f>ROUND(100-(F3058/(M3058/100)),0)</f>
        <v/>
      </c>
      <c r="M3055" s="105" t="n">
        <v>342</v>
      </c>
      <c r="N3055" s="105" t="n">
        <v>298</v>
      </c>
      <c r="O3055" s="20" t="inlineStr">
        <is>
          <t>https://magic-kniga.ru/items/52300</t>
        </is>
      </c>
      <c r="P3055" s="22" t="n">
        <v>390</v>
      </c>
      <c r="Q3055" s="66" t="inlineStr">
        <is>
          <t>Много</t>
        </is>
      </c>
      <c r="R3055" s="20" t="n">
        <v>1</v>
      </c>
      <c r="V3055" s="36">
        <f>MATCH(R3058,discounts!A:A)</f>
        <v/>
      </c>
      <c r="W3055" s="36">
        <f>ADDRESS(V3058,$F$7+1,,,"discounts")</f>
        <v/>
      </c>
      <c r="X3055" s="36">
        <f>ROUND(IF(ISNA(IF($F$7=0,0,INDIRECT(W3058))),0,IF($F$7=0,0,INDIRECT(W3058))),0)</f>
        <v/>
      </c>
    </row>
    <row r="3056" ht="15" customHeight="1">
      <c r="B3056" s="88" t="inlineStr">
        <is>
          <t>Оракулы</t>
        </is>
      </c>
    </row>
    <row r="3057">
      <c r="B3057" s="86" t="n"/>
      <c r="C3057" s="22" t="n">
        <v>48900</v>
      </c>
      <c r="D3057" s="22" t="inlineStr">
        <is>
          <t>Дельян Андрей</t>
        </is>
      </c>
      <c r="E3057" s="22" t="inlineStr">
        <is>
          <t>Гадальные карты «Таро Анубиса» (колода премиум с инструкцией книга руководство для гадания)</t>
        </is>
      </c>
      <c r="F3057" s="105">
        <f>ROUNDUP(N3060-(N3060/100*X3060),0)</f>
        <v/>
      </c>
      <c r="H3057" s="22" t="inlineStr">
        <is>
          <t>Magic-Kniga</t>
        </is>
      </c>
      <c r="I3057" s="22" t="n">
        <v>2022</v>
      </c>
      <c r="J3057" s="75" t="inlineStr">
        <is>
          <t>9785604837306</t>
        </is>
      </c>
      <c r="K3057" s="75" t="inlineStr">
        <is>
          <t>Карты</t>
        </is>
      </c>
      <c r="L3057" s="22">
        <f>ROUND(100-(F3060/(M3060/100)),0)</f>
        <v/>
      </c>
      <c r="M3057" s="105" t="n">
        <v>799</v>
      </c>
      <c r="N3057" s="105" t="n">
        <v>696</v>
      </c>
      <c r="O3057" s="20" t="inlineStr">
        <is>
          <t>https://magic-kniga.ru/items/48900</t>
        </is>
      </c>
      <c r="P3057" s="22" t="n">
        <v>438</v>
      </c>
      <c r="Q3057" s="66" t="inlineStr">
        <is>
          <t>Больше 10</t>
        </is>
      </c>
      <c r="R3057" s="20" t="n">
        <v>1</v>
      </c>
      <c r="S3057" s="22" t="n">
        <v>16</v>
      </c>
      <c r="V3057" s="36">
        <f>MATCH(R3060,discounts!A:A)</f>
        <v/>
      </c>
      <c r="W3057" s="36">
        <f>ADDRESS(V3060,$F$7+1,,,"discounts")</f>
        <v/>
      </c>
      <c r="X3057" s="36">
        <f>ROUND(IF(ISNA(IF($F$7=0,0,INDIRECT(W3060))),0,IF($F$7=0,0,INDIRECT(W3060))),0)</f>
        <v/>
      </c>
    </row>
    <row r="3058">
      <c r="B3058" s="86" t="n"/>
      <c r="C3058" s="22" t="n">
        <v>49888</v>
      </c>
      <c r="D3058" s="22" t="inlineStr">
        <is>
          <t>Странников В. Ю.</t>
        </is>
      </c>
      <c r="E3058" s="22" t="inlineStr">
        <is>
          <t>Гадальные карты Оракул Дюбарри (колода с инструкцией для гадания)</t>
        </is>
      </c>
      <c r="F3058" s="105">
        <f>ROUNDUP(N3061-(N3061/100*X3061),0)</f>
        <v/>
      </c>
      <c r="H3058" s="22" t="inlineStr">
        <is>
          <t>Magic-Kniga</t>
        </is>
      </c>
      <c r="I3058" s="22" t="n">
        <v>2022</v>
      </c>
      <c r="J3058" s="75" t="inlineStr">
        <is>
          <t>9785604837320</t>
        </is>
      </c>
      <c r="K3058" s="75" t="inlineStr">
        <is>
          <t>Карты</t>
        </is>
      </c>
      <c r="L3058" s="22">
        <f>ROUND(100-(F3061/(M3061/100)),0)</f>
        <v/>
      </c>
      <c r="M3058" s="105" t="n">
        <v>519</v>
      </c>
      <c r="N3058" s="105" t="n">
        <v>452</v>
      </c>
      <c r="O3058" s="20" t="inlineStr">
        <is>
          <t>https://magic-kniga.ru/items/49888</t>
        </is>
      </c>
      <c r="P3058" s="22" t="n">
        <v>458</v>
      </c>
      <c r="Q3058" s="66" t="inlineStr">
        <is>
          <t>Больше 10</t>
        </is>
      </c>
      <c r="R3058" s="20" t="n">
        <v>1</v>
      </c>
      <c r="S3058" s="22" t="n">
        <v>16</v>
      </c>
      <c r="V3058" s="36">
        <f>MATCH(R3061,discounts!A:A)</f>
        <v/>
      </c>
      <c r="W3058" s="36">
        <f>ADDRESS(V3061,$F$7+1,,,"discounts")</f>
        <v/>
      </c>
      <c r="X3058" s="36">
        <f>ROUND(IF(ISNA(IF($F$7=0,0,INDIRECT(W3061))),0,IF($F$7=0,0,INDIRECT(W3061))),0)</f>
        <v/>
      </c>
    </row>
    <row r="3059">
      <c r="B3059" s="86" t="n"/>
      <c r="C3059" s="22" t="n">
        <v>50222</v>
      </c>
      <c r="E3059" s="22" t="inlineStr">
        <is>
          <t>Гадальные игральные карты Оракул денег Мудрость Франклина</t>
        </is>
      </c>
      <c r="F3059" s="105">
        <f>ROUNDUP(N3062-(N3062/100*X3062),0)</f>
        <v/>
      </c>
      <c r="H3059" s="22" t="inlineStr">
        <is>
          <t>Magic-Kniga</t>
        </is>
      </c>
      <c r="I3059" s="22" t="n">
        <v>2023</v>
      </c>
      <c r="J3059" s="75" t="inlineStr">
        <is>
          <t>9785604963241</t>
        </is>
      </c>
      <c r="K3059" s="75" t="inlineStr">
        <is>
          <t>Карты</t>
        </is>
      </c>
      <c r="L3059" s="22">
        <f>ROUND(100-(F3062/(M3062/100)),0)</f>
        <v/>
      </c>
      <c r="M3059" s="105" t="n">
        <v>313</v>
      </c>
      <c r="N3059" s="105" t="n">
        <v>273</v>
      </c>
      <c r="O3059" s="20" t="inlineStr">
        <is>
          <t>https://magic-kniga.ru/items/50222</t>
        </is>
      </c>
      <c r="P3059" s="22" t="n">
        <v>307</v>
      </c>
      <c r="Q3059" s="66" t="inlineStr">
        <is>
          <t>Много</t>
        </is>
      </c>
      <c r="R3059" s="20" t="n">
        <v>1</v>
      </c>
      <c r="S3059" s="22" t="n">
        <v>16</v>
      </c>
      <c r="V3059" s="36">
        <f>MATCH(R3062,discounts!A:A)</f>
        <v/>
      </c>
      <c r="W3059" s="36">
        <f>ADDRESS(V3062,$F$7+1,,,"discounts")</f>
        <v/>
      </c>
      <c r="X3059" s="36">
        <f>ROUND(IF(ISNA(IF($F$7=0,0,INDIRECT(W3062))),0,IF($F$7=0,0,INDIRECT(W3062))),0)</f>
        <v/>
      </c>
    </row>
    <row r="3060">
      <c r="B3060" s="86" t="n"/>
      <c r="C3060" s="22" t="n">
        <v>50444</v>
      </c>
      <c r="E3060" s="22" t="inlineStr">
        <is>
          <t>Оракул Зов Океана</t>
        </is>
      </c>
      <c r="F3060" s="105">
        <f>ROUNDUP(N3063-(N3063/100*X3063),0)</f>
        <v/>
      </c>
      <c r="H3060" s="22" t="inlineStr">
        <is>
          <t>Magic-Kniga</t>
        </is>
      </c>
      <c r="I3060" s="22" t="n">
        <v>2025</v>
      </c>
      <c r="J3060" s="75" t="inlineStr">
        <is>
          <t>9785605342823</t>
        </is>
      </c>
      <c r="K3060" s="75" t="inlineStr">
        <is>
          <t>Карты</t>
        </is>
      </c>
      <c r="L3060" s="22">
        <f>ROUND(100-(F3063/(M3063/100)),0)</f>
        <v/>
      </c>
      <c r="M3060" s="105" t="n">
        <v>857</v>
      </c>
      <c r="N3060" s="105" t="n">
        <v>746</v>
      </c>
      <c r="O3060" s="20" t="inlineStr">
        <is>
          <t>https://magic-kniga.ru/items/50444</t>
        </is>
      </c>
      <c r="P3060" s="22" t="n">
        <v>455</v>
      </c>
      <c r="Q3060" s="66" t="inlineStr">
        <is>
          <t>Много</t>
        </is>
      </c>
      <c r="R3060" s="20" t="n">
        <v>1</v>
      </c>
      <c r="S3060" s="22" t="n">
        <v>16</v>
      </c>
      <c r="V3060" s="36">
        <f>MATCH(R3063,discounts!A:A)</f>
        <v/>
      </c>
      <c r="W3060" s="36">
        <f>ADDRESS(V3063,$F$7+1,,,"discounts")</f>
        <v/>
      </c>
      <c r="X3060" s="36">
        <f>ROUND(IF(ISNA(IF($F$7=0,0,INDIRECT(W3063))),0,IF($F$7=0,0,INDIRECT(W3063))),0)</f>
        <v/>
      </c>
    </row>
    <row r="3061">
      <c r="B3061" s="86" t="n"/>
      <c r="C3061" s="22" t="n">
        <v>51300</v>
      </c>
      <c r="E3061" s="22" t="inlineStr">
        <is>
          <t>Гадальные карты «Оракул Лесные хранители» (колода с инструкцией для гадания)</t>
        </is>
      </c>
      <c r="F3061" s="105">
        <f>ROUNDUP(N3064-(N3064/100*X3064),0)</f>
        <v/>
      </c>
      <c r="H3061" s="22" t="inlineStr">
        <is>
          <t>Magic-Kniga</t>
        </is>
      </c>
      <c r="I3061" s="22" t="n">
        <v>2023</v>
      </c>
      <c r="J3061" s="75" t="inlineStr">
        <is>
          <t>9785604930687</t>
        </is>
      </c>
      <c r="K3061" s="75" t="inlineStr">
        <is>
          <t>Карты</t>
        </is>
      </c>
      <c r="L3061" s="22">
        <f>ROUND(100-(F3064/(M3064/100)),0)</f>
        <v/>
      </c>
      <c r="M3061" s="105" t="n">
        <v>499</v>
      </c>
      <c r="N3061" s="105" t="n">
        <v>435</v>
      </c>
      <c r="O3061" s="20" t="inlineStr">
        <is>
          <t>https://magic-kniga.ru/items/51300</t>
        </is>
      </c>
      <c r="P3061" s="22" t="n">
        <v>379</v>
      </c>
      <c r="Q3061" s="66" t="inlineStr">
        <is>
          <t>Много</t>
        </is>
      </c>
      <c r="R3061" s="20" t="n">
        <v>1</v>
      </c>
      <c r="V3061" s="36">
        <f>MATCH(R3064,discounts!A:A)</f>
        <v/>
      </c>
      <c r="W3061" s="36">
        <f>ADDRESS(V3064,$F$7+1,,,"discounts")</f>
        <v/>
      </c>
      <c r="X3061" s="36">
        <f>ROUND(IF(ISNA(IF($F$7=0,0,INDIRECT(W3064))),0,IF($F$7=0,0,INDIRECT(W3064))),0)</f>
        <v/>
      </c>
    </row>
    <row r="3062">
      <c r="B3062" s="86" t="n"/>
      <c r="C3062" s="22" t="n">
        <v>51500</v>
      </c>
      <c r="E3062" s="22" t="inlineStr">
        <is>
          <t>Оракул 44 гонца смерти (гадальные карты с инструкцией)</t>
        </is>
      </c>
      <c r="F3062" s="105">
        <f>ROUNDUP(N3065-(N3065/100*X3065),0)</f>
        <v/>
      </c>
      <c r="H3062" s="22" t="inlineStr">
        <is>
          <t>Magic-Kniga</t>
        </is>
      </c>
      <c r="I3062" s="22" t="n">
        <v>2023</v>
      </c>
      <c r="J3062" s="75" t="inlineStr">
        <is>
          <t>9785604930632</t>
        </is>
      </c>
      <c r="K3062" s="75" t="inlineStr">
        <is>
          <t>Карты</t>
        </is>
      </c>
      <c r="L3062" s="22">
        <f>ROUND(100-(F3065/(M3065/100)),0)</f>
        <v/>
      </c>
      <c r="M3062" s="105" t="n">
        <v>649</v>
      </c>
      <c r="N3062" s="105" t="n">
        <v>565</v>
      </c>
      <c r="O3062" s="20" t="inlineStr">
        <is>
          <t>https://magic-kniga.ru/items/51500</t>
        </is>
      </c>
      <c r="P3062" s="22" t="n">
        <v>377</v>
      </c>
      <c r="Q3062" s="66" t="inlineStr">
        <is>
          <t>Мало</t>
        </is>
      </c>
      <c r="R3062" s="20" t="n">
        <v>1</v>
      </c>
      <c r="V3062" s="36">
        <f>MATCH(R3065,discounts!A:A)</f>
        <v/>
      </c>
      <c r="W3062" s="36">
        <f>ADDRESS(V3065,$F$7+1,,,"discounts")</f>
        <v/>
      </c>
      <c r="X3062" s="36">
        <f>ROUND(IF(ISNA(IF($F$7=0,0,INDIRECT(W3065))),0,IF($F$7=0,0,INDIRECT(W3065))),0)</f>
        <v/>
      </c>
    </row>
    <row r="3063">
      <c r="B3063" s="86" t="n"/>
      <c r="C3063" s="22" t="n">
        <v>52800</v>
      </c>
      <c r="E3063" s="22" t="inlineStr">
        <is>
          <t>Гадальные карты Оракул Ленорман 36 для начинающих с книгой инструкцией</t>
        </is>
      </c>
      <c r="F3063" s="105">
        <f>ROUNDUP(N3066-(N3066/100*X3066),0)</f>
        <v/>
      </c>
      <c r="H3063" s="22" t="inlineStr">
        <is>
          <t>Magic-Kniga</t>
        </is>
      </c>
      <c r="I3063" s="22" t="n">
        <v>2023</v>
      </c>
      <c r="J3063" s="75" t="inlineStr">
        <is>
          <t>9785604963234</t>
        </is>
      </c>
      <c r="K3063" s="75" t="inlineStr">
        <is>
          <t>Карты</t>
        </is>
      </c>
      <c r="L3063" s="22">
        <f>ROUND(100-(F3066/(M3066/100)),0)</f>
        <v/>
      </c>
      <c r="M3063" s="105" t="n">
        <v>520</v>
      </c>
      <c r="N3063" s="105" t="n">
        <v>453</v>
      </c>
      <c r="O3063" s="20" t="inlineStr">
        <is>
          <t>https://magic-kniga.ru/items/52800</t>
        </is>
      </c>
      <c r="P3063" s="22" t="n">
        <v>368</v>
      </c>
      <c r="Q3063" s="66" t="inlineStr">
        <is>
          <t>Много</t>
        </is>
      </c>
      <c r="R3063" s="20" t="n">
        <v>1</v>
      </c>
      <c r="S3063" s="22" t="n">
        <v>16</v>
      </c>
      <c r="V3063" s="36">
        <f>MATCH(R3066,discounts!A:A)</f>
        <v/>
      </c>
      <c r="W3063" s="36">
        <f>ADDRESS(V3066,$F$7+1,,,"discounts")</f>
        <v/>
      </c>
      <c r="X3063" s="36">
        <f>ROUND(IF(ISNA(IF($F$7=0,0,INDIRECT(W3066))),0,IF($F$7=0,0,INDIRECT(W3066))),0)</f>
        <v/>
      </c>
    </row>
    <row r="3064">
      <c r="B3064" s="86" t="n"/>
      <c r="C3064" s="22" t="n">
        <v>55200</v>
      </c>
      <c r="E3064" s="22" t="inlineStr">
        <is>
          <t>Шепот сердца игральные карты</t>
        </is>
      </c>
      <c r="F3064" s="105">
        <f>ROUNDUP(N3067-(N3067/100*X3067),0)</f>
        <v/>
      </c>
      <c r="H3064" s="22" t="inlineStr">
        <is>
          <t>Magic-Kniga</t>
        </is>
      </c>
      <c r="I3064" s="22" t="n">
        <v>2024</v>
      </c>
      <c r="J3064" s="75" t="inlineStr">
        <is>
          <t>9785605137825</t>
        </is>
      </c>
      <c r="K3064" s="75" t="inlineStr">
        <is>
          <t>Карты</t>
        </is>
      </c>
      <c r="L3064" s="22">
        <f>ROUND(100-(F3067/(M3067/100)),0)</f>
        <v/>
      </c>
      <c r="M3064" s="105" t="n">
        <v>374</v>
      </c>
      <c r="N3064" s="105" t="n">
        <v>326</v>
      </c>
      <c r="O3064" s="20" t="inlineStr">
        <is>
          <t>https://magic-kniga.ru/items/55200</t>
        </is>
      </c>
      <c r="P3064" s="22" t="n">
        <v>103</v>
      </c>
      <c r="Q3064" s="66" t="inlineStr">
        <is>
          <t>Больше 50</t>
        </is>
      </c>
      <c r="R3064" s="20" t="n">
        <v>1</v>
      </c>
      <c r="S3064" s="22" t="n">
        <v>16</v>
      </c>
      <c r="V3064" s="36">
        <f>MATCH(R3067,discounts!A:A)</f>
        <v/>
      </c>
      <c r="W3064" s="36">
        <f>ADDRESS(V3067,$F$7+1,,,"discounts")</f>
        <v/>
      </c>
      <c r="X3064" s="36">
        <f>ROUND(IF(ISNA(IF($F$7=0,0,INDIRECT(W3067))),0,IF($F$7=0,0,INDIRECT(W3067))),0)</f>
        <v/>
      </c>
    </row>
    <row r="3065">
      <c r="B3065" s="86" t="n"/>
      <c r="C3065" s="22" t="n">
        <v>55400</v>
      </c>
      <c r="D3065" s="22" t="inlineStr">
        <is>
          <t>Долгополова Анжелика</t>
        </is>
      </c>
      <c r="E3065" s="22" t="inlineStr">
        <is>
          <t>Лунный Оракул Севера</t>
        </is>
      </c>
      <c r="F3065" s="105">
        <f>ROUNDUP(N3068-(N3068/100*X3068),0)</f>
        <v/>
      </c>
      <c r="H3065" s="22" t="inlineStr">
        <is>
          <t>Magic-Kniga</t>
        </is>
      </c>
      <c r="I3065" s="22" t="n">
        <v>2025</v>
      </c>
      <c r="J3065" s="75" t="inlineStr">
        <is>
          <t>9785605266273</t>
        </is>
      </c>
      <c r="K3065" s="75" t="inlineStr">
        <is>
          <t>Карты</t>
        </is>
      </c>
      <c r="L3065" s="22">
        <f>ROUND(100-(F3068/(M3068/100)),0)</f>
        <v/>
      </c>
      <c r="M3065" s="105" t="n">
        <v>299</v>
      </c>
      <c r="N3065" s="105" t="n">
        <v>261</v>
      </c>
      <c r="O3065" s="20" t="inlineStr">
        <is>
          <t>https://magic-kniga.ru/items/55400</t>
        </is>
      </c>
      <c r="P3065" s="22" t="n">
        <v>347</v>
      </c>
      <c r="Q3065" s="66" t="inlineStr">
        <is>
          <t>Много</t>
        </is>
      </c>
      <c r="R3065" s="20" t="n">
        <v>1</v>
      </c>
      <c r="S3065" s="22" t="n">
        <v>16</v>
      </c>
      <c r="V3065" s="36">
        <f>MATCH(R3068,discounts!A:A)</f>
        <v/>
      </c>
      <c r="W3065" s="36">
        <f>ADDRESS(V3068,$F$7+1,,,"discounts")</f>
        <v/>
      </c>
      <c r="X3065" s="36">
        <f>ROUND(IF(ISNA(IF($F$7=0,0,INDIRECT(W3068))),0,IF($F$7=0,0,INDIRECT(W3068))),0)</f>
        <v/>
      </c>
    </row>
    <row r="3066">
      <c r="B3066" s="86" t="n"/>
      <c r="C3066" s="22" t="n">
        <v>55800</v>
      </c>
      <c r="D3066" s="22" t="inlineStr">
        <is>
          <t>Трошкова Екатерина (Кай Йара)</t>
        </is>
      </c>
      <c r="E3066" s="22" t="inlineStr">
        <is>
          <t>Оракул Мироходцев</t>
        </is>
      </c>
      <c r="F3066" s="105">
        <f>ROUNDUP(N3069-(N3069/100*X3069),0)</f>
        <v/>
      </c>
      <c r="H3066" s="22" t="inlineStr">
        <is>
          <t>Magic-Kniga</t>
        </is>
      </c>
      <c r="I3066" s="22" t="n">
        <v>2024</v>
      </c>
      <c r="J3066" s="75" t="inlineStr">
        <is>
          <t>9785605266235</t>
        </is>
      </c>
      <c r="K3066" s="75" t="inlineStr">
        <is>
          <t>Карты</t>
        </is>
      </c>
      <c r="L3066" s="22">
        <f>ROUND(100-(F3069/(M3069/100)),0)</f>
        <v/>
      </c>
      <c r="M3066" s="105" t="n">
        <v>590</v>
      </c>
      <c r="N3066" s="105" t="n">
        <v>514</v>
      </c>
      <c r="O3066" s="20" t="inlineStr">
        <is>
          <t>https://magic-kniga.ru/items/55800</t>
        </is>
      </c>
      <c r="P3066" s="22" t="n">
        <v>170</v>
      </c>
      <c r="Q3066" s="66" t="inlineStr">
        <is>
          <t>Больше 10</t>
        </is>
      </c>
      <c r="R3066" s="20" t="n">
        <v>1</v>
      </c>
      <c r="S3066" s="22" t="n">
        <v>16</v>
      </c>
      <c r="V3066" s="36">
        <f>MATCH(R3069,discounts!A:A)</f>
        <v/>
      </c>
      <c r="W3066" s="36">
        <f>ADDRESS(V3069,$F$7+1,,,"discounts")</f>
        <v/>
      </c>
      <c r="X3066" s="36">
        <f>ROUND(IF(ISNA(IF($F$7=0,0,INDIRECT(W3069))),0,IF($F$7=0,0,INDIRECT(W3069))),0)</f>
        <v/>
      </c>
    </row>
    <row r="3067">
      <c r="B3067" s="86" t="n"/>
      <c r="C3067" s="22" t="n">
        <v>55900</v>
      </c>
      <c r="D3067" s="22" t="inlineStr">
        <is>
          <t>Светлана Астер</t>
        </is>
      </c>
      <c r="E3067" s="22" t="inlineStr">
        <is>
          <t>Оракул Сказки Самайна с инструкцией</t>
        </is>
      </c>
      <c r="F3067" s="105">
        <f>ROUNDUP(N3070-(N3070/100*X3070),0)</f>
        <v/>
      </c>
      <c r="H3067" s="22" t="inlineStr">
        <is>
          <t>ИП Калинкин</t>
        </is>
      </c>
      <c r="I3067" s="22" t="n">
        <v>2024</v>
      </c>
      <c r="J3067" s="75" t="inlineStr">
        <is>
          <t>9785605186977</t>
        </is>
      </c>
      <c r="K3067" s="75" t="inlineStr">
        <is>
          <t>Карты</t>
        </is>
      </c>
      <c r="L3067" s="22">
        <f>ROUND(100-(F3070/(M3070/100)),0)</f>
        <v/>
      </c>
      <c r="M3067" s="105" t="n">
        <v>599</v>
      </c>
      <c r="N3067" s="105" t="n">
        <v>522</v>
      </c>
      <c r="O3067" s="20" t="inlineStr">
        <is>
          <t>https://magic-kniga.ru/items/55900</t>
        </is>
      </c>
      <c r="P3067" s="22" t="n">
        <v>476</v>
      </c>
      <c r="Q3067" s="66" t="inlineStr">
        <is>
          <t>Больше 10</t>
        </is>
      </c>
      <c r="R3067" s="20" t="n">
        <v>1</v>
      </c>
      <c r="S3067" s="22" t="n">
        <v>16</v>
      </c>
      <c r="V3067" s="36">
        <f>MATCH(R3070,discounts!A:A)</f>
        <v/>
      </c>
      <c r="W3067" s="36">
        <f>ADDRESS(V3070,$F$7+1,,,"discounts")</f>
        <v/>
      </c>
      <c r="X3067" s="36">
        <f>ROUND(IF(ISNA(IF($F$7=0,0,INDIRECT(W3070))),0,IF($F$7=0,0,INDIRECT(W3070))),0)</f>
        <v/>
      </c>
    </row>
    <row r="3068">
      <c r="B3068" s="86" t="n"/>
      <c r="C3068" s="22" t="n">
        <v>57111</v>
      </c>
      <c r="D3068" s="22" t="inlineStr">
        <is>
          <t>Виктория Денисова</t>
        </is>
      </c>
      <c r="E3068" s="22" t="inlineStr">
        <is>
          <t>Оракул живой сути</t>
        </is>
      </c>
      <c r="F3068" s="105">
        <f>ROUNDUP(N3071-(N3071/100*X3071),0)</f>
        <v/>
      </c>
      <c r="H3068" s="22" t="inlineStr">
        <is>
          <t>Magic-Kniga</t>
        </is>
      </c>
      <c r="I3068" s="22" t="n">
        <v>2024</v>
      </c>
      <c r="J3068" s="75" t="inlineStr">
        <is>
          <t>9785605266280</t>
        </is>
      </c>
      <c r="K3068" s="75" t="inlineStr">
        <is>
          <t>Карты</t>
        </is>
      </c>
      <c r="L3068" s="22">
        <f>ROUND(100-(F3071/(M3071/100)),0)</f>
        <v/>
      </c>
      <c r="M3068" s="105" t="n">
        <v>599</v>
      </c>
      <c r="N3068" s="105" t="n">
        <v>522</v>
      </c>
      <c r="O3068" s="20" t="inlineStr">
        <is>
          <t>https://magic-kniga.ru/items/57111</t>
        </is>
      </c>
      <c r="P3068" s="22" t="n">
        <v>307</v>
      </c>
      <c r="Q3068" s="66" t="inlineStr">
        <is>
          <t>Больше 10</t>
        </is>
      </c>
      <c r="R3068" s="20" t="n">
        <v>1</v>
      </c>
      <c r="S3068" s="22" t="n">
        <v>16</v>
      </c>
      <c r="V3068" s="36">
        <f>MATCH(R3071,discounts!A:A)</f>
        <v/>
      </c>
      <c r="W3068" s="36">
        <f>ADDRESS(V3071,$F$7+1,,,"discounts")</f>
        <v/>
      </c>
      <c r="X3068" s="36">
        <f>ROUND(IF(ISNA(IF($F$7=0,0,INDIRECT(W3071))),0,IF($F$7=0,0,INDIRECT(W3071))),0)</f>
        <v/>
      </c>
    </row>
    <row r="3069">
      <c r="B3069" s="86" t="n"/>
      <c r="C3069" s="22" t="n">
        <v>57444</v>
      </c>
      <c r="D3069" s="22" t="inlineStr">
        <is>
          <t>Бородина Алла</t>
        </is>
      </c>
      <c r="E3069" s="22" t="inlineStr">
        <is>
          <t>Мистический оракул Глазами Тьмы</t>
        </is>
      </c>
      <c r="F3069" s="105">
        <f>ROUNDUP(N3072-(N3072/100*X3072),0)</f>
        <v/>
      </c>
      <c r="H3069" s="22" t="inlineStr">
        <is>
          <t>Magic-Kniga</t>
        </is>
      </c>
      <c r="I3069" s="22" t="n">
        <v>2025</v>
      </c>
      <c r="J3069" s="75" t="inlineStr">
        <is>
          <t>9785605342724</t>
        </is>
      </c>
      <c r="K3069" s="75" t="inlineStr">
        <is>
          <t>Карты</t>
        </is>
      </c>
      <c r="L3069" s="22">
        <f>ROUND(100-(F3072/(M3072/100)),0)</f>
        <v/>
      </c>
      <c r="M3069" s="105" t="n">
        <v>590</v>
      </c>
      <c r="N3069" s="105" t="n">
        <v>514</v>
      </c>
      <c r="O3069" s="20" t="inlineStr">
        <is>
          <t>https://magic-kniga.ru/items/57444</t>
        </is>
      </c>
      <c r="P3069" s="22" t="n">
        <v>508</v>
      </c>
      <c r="Q3069" s="66" t="inlineStr">
        <is>
          <t>Много</t>
        </is>
      </c>
      <c r="R3069" s="20" t="n">
        <v>1</v>
      </c>
      <c r="S3069" s="22" t="n">
        <v>16</v>
      </c>
      <c r="V3069" s="36">
        <f>MATCH(R3072,discounts!A:A)</f>
        <v/>
      </c>
      <c r="W3069" s="36">
        <f>ADDRESS(V3072,$F$7+1,,,"discounts")</f>
        <v/>
      </c>
      <c r="X3069" s="36">
        <f>ROUND(IF(ISNA(IF($F$7=0,0,INDIRECT(W3072))),0,IF($F$7=0,0,INDIRECT(W3072))),0)</f>
        <v/>
      </c>
    </row>
    <row r="3070">
      <c r="B3070" s="86" t="n"/>
      <c r="C3070" s="22" t="n">
        <v>57888</v>
      </c>
      <c r="E3070" s="22" t="inlineStr">
        <is>
          <t>Оракул зимних котопредсказаний</t>
        </is>
      </c>
      <c r="F3070" s="105">
        <f>ROUNDUP(N3073-(N3073/100*X3073),0)</f>
        <v/>
      </c>
      <c r="H3070" s="22" t="inlineStr">
        <is>
          <t>Magic-Kniga</t>
        </is>
      </c>
      <c r="I3070" s="22" t="n">
        <v>2024</v>
      </c>
      <c r="J3070" s="75" t="inlineStr">
        <is>
          <t>9785605266334</t>
        </is>
      </c>
      <c r="K3070" s="75" t="inlineStr">
        <is>
          <t>Карты</t>
        </is>
      </c>
      <c r="L3070" s="22">
        <f>ROUND(100-(F3073/(M3073/100)),0)</f>
        <v/>
      </c>
      <c r="M3070" s="105" t="n">
        <v>399</v>
      </c>
      <c r="N3070" s="105" t="n">
        <v>348</v>
      </c>
      <c r="O3070" s="20" t="inlineStr">
        <is>
          <t>https://magic-kniga.ru/items/57888</t>
        </is>
      </c>
      <c r="P3070" s="22" t="n">
        <v>195</v>
      </c>
      <c r="Q3070" s="66" t="inlineStr">
        <is>
          <t>Больше 50</t>
        </is>
      </c>
      <c r="R3070" s="20" t="n">
        <v>1</v>
      </c>
      <c r="S3070" s="22" t="n">
        <v>16</v>
      </c>
      <c r="V3070" s="36">
        <f>MATCH(R3073,discounts!A:A)</f>
        <v/>
      </c>
      <c r="W3070" s="36">
        <f>ADDRESS(V3073,$F$7+1,,,"discounts")</f>
        <v/>
      </c>
      <c r="X3070" s="36">
        <f>ROUND(IF(ISNA(IF($F$7=0,0,INDIRECT(W3073))),0,IF($F$7=0,0,INDIRECT(W3073))),0)</f>
        <v/>
      </c>
    </row>
    <row r="3071">
      <c r="B3071" s="86" t="n"/>
      <c r="C3071" s="22" t="n">
        <v>60000</v>
      </c>
      <c r="D3071" s="22" t="inlineStr">
        <is>
          <t>Светлана Астер</t>
        </is>
      </c>
      <c r="E3071" s="22" t="inlineStr">
        <is>
          <t>Оракул Песнь Йоля с инструкцией</t>
        </is>
      </c>
      <c r="F3071" s="105">
        <f>ROUNDUP(N3074-(N3074/100*X3074),0)</f>
        <v/>
      </c>
      <c r="H3071" s="22" t="inlineStr">
        <is>
          <t>Magic-Kniga</t>
        </is>
      </c>
      <c r="I3071" s="22" t="n">
        <v>2025</v>
      </c>
      <c r="J3071" s="75" t="inlineStr">
        <is>
          <t>9785605342786</t>
        </is>
      </c>
      <c r="K3071" s="75" t="inlineStr">
        <is>
          <t>Карты</t>
        </is>
      </c>
      <c r="L3071" s="22">
        <f>ROUND(100-(F3074/(M3074/100)),0)</f>
        <v/>
      </c>
      <c r="M3071" s="105" t="n">
        <v>599</v>
      </c>
      <c r="N3071" s="105" t="n">
        <v>522</v>
      </c>
      <c r="O3071" s="20" t="inlineStr">
        <is>
          <t>https://magic-kniga.ru/items/60000</t>
        </is>
      </c>
      <c r="P3071" s="22" t="n">
        <v>518</v>
      </c>
      <c r="Q3071" s="66" t="inlineStr">
        <is>
          <t>Больше 10</t>
        </is>
      </c>
      <c r="R3071" s="20" t="n">
        <v>1</v>
      </c>
      <c r="S3071" s="22" t="n">
        <v>16</v>
      </c>
      <c r="V3071" s="36">
        <f>MATCH(R3074,discounts!A:A)</f>
        <v/>
      </c>
      <c r="W3071" s="36">
        <f>ADDRESS(V3074,$F$7+1,,,"discounts")</f>
        <v/>
      </c>
      <c r="X3071" s="36">
        <f>ROUND(IF(ISNA(IF($F$7=0,0,INDIRECT(W3074))),0,IF($F$7=0,0,INDIRECT(W3074))),0)</f>
        <v/>
      </c>
    </row>
    <row r="3072">
      <c r="B3072" s="86" t="n"/>
      <c r="C3072" s="22" t="n">
        <v>70600</v>
      </c>
      <c r="E3072" s="22" t="inlineStr">
        <is>
          <t>Женский любовный оракул</t>
        </is>
      </c>
      <c r="F3072" s="105">
        <f>ROUNDUP(N3075-(N3075/100*X3075),0)</f>
        <v/>
      </c>
      <c r="H3072" s="22" t="inlineStr">
        <is>
          <t>Magic-Kniga</t>
        </is>
      </c>
      <c r="I3072" s="22" t="n">
        <v>2026</v>
      </c>
      <c r="J3072" s="75" t="inlineStr">
        <is>
          <t>9785605547259</t>
        </is>
      </c>
      <c r="K3072" s="75" t="inlineStr">
        <is>
          <t>Карты</t>
        </is>
      </c>
      <c r="L3072" s="22">
        <f>ROUND(100-(F3075/(M3075/100)),0)</f>
        <v/>
      </c>
      <c r="M3072" s="105" t="n">
        <v>495</v>
      </c>
      <c r="N3072" s="105" t="n">
        <v>431</v>
      </c>
      <c r="O3072" s="20" t="inlineStr">
        <is>
          <t>https://magic-kniga.ru/items/70600</t>
        </is>
      </c>
      <c r="P3072" s="22" t="n">
        <v>467</v>
      </c>
      <c r="Q3072" s="66" t="inlineStr">
        <is>
          <t>Много</t>
        </is>
      </c>
      <c r="R3072" s="20" t="n">
        <v>1</v>
      </c>
      <c r="S3072" s="22" t="n">
        <v>16</v>
      </c>
      <c r="V3072" s="36">
        <f>MATCH(R3075,discounts!A:A)</f>
        <v/>
      </c>
      <c r="W3072" s="36">
        <f>ADDRESS(V3075,$F$7+1,,,"discounts")</f>
        <v/>
      </c>
      <c r="X3072" s="36">
        <f>ROUND(IF(ISNA(IF($F$7=0,0,INDIRECT(W3075))),0,IF($F$7=0,0,INDIRECT(W3075))),0)</f>
        <v/>
      </c>
    </row>
    <row r="3073">
      <c r="B3073" s="86" t="n"/>
      <c r="C3073" s="22" t="n">
        <v>45480</v>
      </c>
      <c r="D3073" s="22" t="inlineStr">
        <is>
          <t>Александра Венман</t>
        </is>
      </c>
      <c r="E3073" s="22" t="inlineStr">
        <is>
          <t>Огненный оракул Архангелов (40 карт+инструкция)</t>
        </is>
      </c>
      <c r="F3073" s="105">
        <f>ROUNDUP(N3076-(N3076/100*X3076),0)</f>
        <v/>
      </c>
      <c r="H3073" s="22" t="inlineStr">
        <is>
          <t>Велигор</t>
        </is>
      </c>
      <c r="I3073" s="22" t="n">
        <v>2021</v>
      </c>
      <c r="J3073" s="75" t="inlineStr">
        <is>
          <t>9785888759707</t>
        </is>
      </c>
      <c r="K3073" s="75" t="inlineStr">
        <is>
          <t>Карты</t>
        </is>
      </c>
      <c r="L3073" s="22">
        <f>ROUND(100-(F3076/(M3076/100)),0)</f>
        <v/>
      </c>
      <c r="M3073" s="105" t="n">
        <v>5369</v>
      </c>
      <c r="N3073" s="105" t="n">
        <v>4672</v>
      </c>
      <c r="O3073" s="20" t="inlineStr">
        <is>
          <t>https://magic-kniga.ru/items/45480</t>
        </is>
      </c>
      <c r="Q3073" s="66" t="inlineStr">
        <is>
          <t>Мало</t>
        </is>
      </c>
      <c r="R3073" s="20" t="n">
        <v>10</v>
      </c>
      <c r="V3073" s="36">
        <f>MATCH(R3076,discounts!A:A)</f>
        <v/>
      </c>
      <c r="W3073" s="36">
        <f>ADDRESS(V3076,$F$7+1,,,"discounts")</f>
        <v/>
      </c>
      <c r="X3073" s="36">
        <f>ROUND(IF(ISNA(IF($F$7=0,0,INDIRECT(W3076))),0,IF($F$7=0,0,INDIRECT(W3076))),0)</f>
        <v/>
      </c>
    </row>
    <row r="3074">
      <c r="B3074" s="86" t="n"/>
      <c r="C3074" s="22" t="n">
        <v>45492</v>
      </c>
      <c r="D3074" s="22" t="inlineStr">
        <is>
          <t>Дайс Екатерина</t>
        </is>
      </c>
      <c r="E3074" s="22" t="inlineStr">
        <is>
          <t>НейроОракул TRIONFI</t>
        </is>
      </c>
      <c r="F3074" s="105">
        <f>ROUNDUP(N3077-(N3077/100*X3077),0)</f>
        <v/>
      </c>
      <c r="H3074" s="22" t="inlineStr">
        <is>
          <t>Силуэт</t>
        </is>
      </c>
      <c r="I3074" s="22" t="n">
        <v>2021</v>
      </c>
      <c r="J3074" s="75" t="inlineStr">
        <is>
          <t>9785901506486</t>
        </is>
      </c>
      <c r="K3074" s="75" t="inlineStr">
        <is>
          <t>Карты</t>
        </is>
      </c>
      <c r="L3074" s="22">
        <f>ROUND(100-(F3077/(M3077/100)),0)</f>
        <v/>
      </c>
      <c r="M3074" s="105" t="n">
        <v>3822</v>
      </c>
      <c r="N3074" s="105" t="n">
        <v>3326</v>
      </c>
      <c r="O3074" s="20" t="inlineStr">
        <is>
          <t>https://magic-kniga.ru/items/45492</t>
        </is>
      </c>
      <c r="Q3074" s="66" t="inlineStr">
        <is>
          <t>Мало</t>
        </is>
      </c>
      <c r="R3074" s="20" t="n">
        <v>10</v>
      </c>
      <c r="V3074" s="36">
        <f>MATCH(R3077,discounts!A:A)</f>
        <v/>
      </c>
      <c r="W3074" s="36">
        <f>ADDRESS(V3077,$F$7+1,,,"discounts")</f>
        <v/>
      </c>
      <c r="X3074" s="36">
        <f>ROUND(IF(ISNA(IF($F$7=0,0,INDIRECT(W3077))),0,IF($F$7=0,0,INDIRECT(W3077))),0)</f>
        <v/>
      </c>
    </row>
    <row r="3075">
      <c r="B3075" s="86" t="n"/>
      <c r="C3075" s="22" t="n">
        <v>46200</v>
      </c>
      <c r="E3075" s="22" t="inlineStr">
        <is>
          <t>Гадальные карты «Оракул Орнитомания» (колода с инструкцией для гадания)</t>
        </is>
      </c>
      <c r="F3075" s="105">
        <f>ROUNDUP(N3078-(N3078/100*X3078),0)</f>
        <v/>
      </c>
      <c r="H3075" s="22" t="inlineStr">
        <is>
          <t>Magic-Kniga</t>
        </is>
      </c>
      <c r="I3075" s="22" t="n">
        <v>2022</v>
      </c>
      <c r="J3075" s="75" t="inlineStr">
        <is>
          <t>9785604837337</t>
        </is>
      </c>
      <c r="K3075" s="75" t="inlineStr">
        <is>
          <t>Карты</t>
        </is>
      </c>
      <c r="L3075" s="22">
        <f>ROUND(100-(F3078/(M3078/100)),0)</f>
        <v/>
      </c>
      <c r="M3075" s="105" t="n">
        <v>577</v>
      </c>
      <c r="N3075" s="105" t="n">
        <v>502</v>
      </c>
      <c r="O3075" s="20" t="inlineStr">
        <is>
          <t>https://magic-kniga.ru/items/46200</t>
        </is>
      </c>
      <c r="P3075" s="22" t="n">
        <v>274</v>
      </c>
      <c r="Q3075" s="66" t="inlineStr">
        <is>
          <t>Больше 10</t>
        </is>
      </c>
      <c r="R3075" s="20" t="n">
        <v>1</v>
      </c>
      <c r="V3075" s="36">
        <f>MATCH(R3078,discounts!A:A)</f>
        <v/>
      </c>
      <c r="W3075" s="36">
        <f>ADDRESS(V3078,$F$7+1,,,"discounts")</f>
        <v/>
      </c>
      <c r="X3075" s="36">
        <f>ROUND(IF(ISNA(IF($F$7=0,0,INDIRECT(W3078))),0,IF($F$7=0,0,INDIRECT(W3078))),0)</f>
        <v/>
      </c>
    </row>
    <row r="3076">
      <c r="B3076" s="86" t="n"/>
      <c r="C3076" s="22" t="n">
        <v>46300</v>
      </c>
      <c r="E3076" s="22" t="inlineStr">
        <is>
          <t>Интересные мифологические гадательные карты (колода с инструкцией)</t>
        </is>
      </c>
      <c r="F3076" s="105">
        <f>ROUNDUP(N3079-(N3079/100*X3079),0)</f>
        <v/>
      </c>
      <c r="H3076" s="22" t="inlineStr">
        <is>
          <t>Magic-Kniga</t>
        </is>
      </c>
      <c r="I3076" s="22" t="n">
        <v>2022</v>
      </c>
      <c r="J3076" s="75" t="inlineStr">
        <is>
          <t>9785604876770</t>
        </is>
      </c>
      <c r="K3076" s="75" t="inlineStr">
        <is>
          <t>Карты</t>
        </is>
      </c>
      <c r="L3076" s="22">
        <f>ROUND(100-(F3079/(M3079/100)),0)</f>
        <v/>
      </c>
      <c r="M3076" s="105" t="n">
        <v>624</v>
      </c>
      <c r="N3076" s="105" t="n">
        <v>543</v>
      </c>
      <c r="O3076" s="20" t="inlineStr">
        <is>
          <t>https://magic-kniga.ru/items/46300</t>
        </is>
      </c>
      <c r="P3076" s="22" t="n">
        <v>362</v>
      </c>
      <c r="Q3076" s="66" t="inlineStr">
        <is>
          <t>Мало</t>
        </is>
      </c>
      <c r="R3076" s="20" t="n">
        <v>1</v>
      </c>
      <c r="S3076" s="22" t="n">
        <v>16</v>
      </c>
      <c r="V3076" s="36">
        <f>MATCH(R3079,discounts!A:A)</f>
        <v/>
      </c>
      <c r="W3076" s="36">
        <f>ADDRESS(V3079,$F$7+1,,,"discounts")</f>
        <v/>
      </c>
      <c r="X3076" s="36">
        <f>ROUND(IF(ISNA(IF($F$7=0,0,INDIRECT(W3079))),0,IF($F$7=0,0,INDIRECT(W3079))),0)</f>
        <v/>
      </c>
    </row>
    <row r="3077">
      <c r="B3077" s="86" t="n"/>
      <c r="C3077" s="22" t="n">
        <v>46600</v>
      </c>
      <c r="E3077" s="22" t="inlineStr">
        <is>
          <t>Гадальные карты оракул Учи Ленорман (колода для начинающих)</t>
        </is>
      </c>
      <c r="F3077" s="105">
        <f>ROUNDUP(N3080-(N3080/100*X3080),0)</f>
        <v/>
      </c>
      <c r="H3077" s="22" t="inlineStr">
        <is>
          <t>Magic-Kniga</t>
        </is>
      </c>
      <c r="I3077" s="22" t="n">
        <v>2021</v>
      </c>
      <c r="J3077" s="75" t="inlineStr">
        <is>
          <t>9785604726044</t>
        </is>
      </c>
      <c r="K3077" s="75" t="inlineStr">
        <is>
          <t>Карты</t>
        </is>
      </c>
      <c r="L3077" s="22">
        <f>ROUND(100-(F3080/(M3080/100)),0)</f>
        <v/>
      </c>
      <c r="M3077" s="105" t="n">
        <v>288</v>
      </c>
      <c r="N3077" s="105" t="n">
        <v>251</v>
      </c>
      <c r="O3077" s="20" t="inlineStr">
        <is>
          <t>https://magic-kniga.ru/items/46600</t>
        </is>
      </c>
      <c r="P3077" s="22" t="n">
        <v>319</v>
      </c>
      <c r="Q3077" s="66" t="inlineStr">
        <is>
          <t>Много</t>
        </is>
      </c>
      <c r="R3077" s="20" t="n">
        <v>1</v>
      </c>
      <c r="V3077" s="36">
        <f>MATCH(R3080,discounts!A:A)</f>
        <v/>
      </c>
      <c r="W3077" s="36">
        <f>ADDRESS(V3080,$F$7+1,,,"discounts")</f>
        <v/>
      </c>
      <c r="X3077" s="36">
        <f>ROUND(IF(ISNA(IF($F$7=0,0,INDIRECT(W3080))),0,IF($F$7=0,0,INDIRECT(W3080))),0)</f>
        <v/>
      </c>
    </row>
    <row r="3078">
      <c r="B3078" s="86" t="n"/>
      <c r="C3078" s="22" t="n">
        <v>47900</v>
      </c>
      <c r="E3078" s="22" t="inlineStr">
        <is>
          <t>Оракул Тайна черной розы. Игральные гадальные карты с инструкцией для гадания</t>
        </is>
      </c>
      <c r="F3078" s="105">
        <f>ROUNDUP(N3081-(N3081/100*X3081),0)</f>
        <v/>
      </c>
      <c r="H3078" s="22" t="inlineStr">
        <is>
          <t>Magic-Kniga</t>
        </is>
      </c>
      <c r="I3078" s="22" t="n">
        <v>2022</v>
      </c>
      <c r="J3078" s="75" t="inlineStr">
        <is>
          <t>9785604769447</t>
        </is>
      </c>
      <c r="K3078" s="75" t="inlineStr">
        <is>
          <t>Карты</t>
        </is>
      </c>
      <c r="L3078" s="22">
        <f>ROUND(100-(F3081/(M3081/100)),0)</f>
        <v/>
      </c>
      <c r="M3078" s="105" t="n">
        <v>499</v>
      </c>
      <c r="N3078" s="105" t="n">
        <v>435</v>
      </c>
      <c r="O3078" s="20" t="inlineStr">
        <is>
          <t>https://magic-kniga.ru/items/47900</t>
        </is>
      </c>
      <c r="P3078" s="22" t="n">
        <v>426</v>
      </c>
      <c r="Q3078" s="66" t="inlineStr">
        <is>
          <t>Много</t>
        </is>
      </c>
      <c r="R3078" s="20" t="n">
        <v>1</v>
      </c>
      <c r="S3078" s="22" t="n">
        <v>16</v>
      </c>
      <c r="V3078" s="36">
        <f>MATCH(R3081,discounts!A:A)</f>
        <v/>
      </c>
      <c r="W3078" s="36">
        <f>ADDRESS(V3081,$F$7+1,,,"discounts")</f>
        <v/>
      </c>
      <c r="X3078" s="36">
        <f>ROUND(IF(ISNA(IF($F$7=0,0,INDIRECT(W3081))),0,IF($F$7=0,0,INDIRECT(W3081))),0)</f>
        <v/>
      </c>
    </row>
    <row r="3079">
      <c r="B3079" s="86" t="n"/>
      <c r="C3079" s="22" t="n">
        <v>42400</v>
      </c>
      <c r="D3079" s="22" t="inlineStr">
        <is>
          <t>Мария Блисс</t>
        </is>
      </c>
      <c r="E3079" s="22" t="inlineStr">
        <is>
          <t>Гадальные карты «Оракул иной реальности» колода с инструкцией для гадания</t>
        </is>
      </c>
      <c r="F3079" s="105">
        <f>ROUNDUP(N3082-(N3082/100*X3082),0)</f>
        <v/>
      </c>
      <c r="H3079" s="22" t="inlineStr">
        <is>
          <t>Magic-Kniga</t>
        </is>
      </c>
      <c r="I3079" s="22" t="n">
        <v>2021</v>
      </c>
      <c r="J3079" s="75" t="inlineStr">
        <is>
          <t>9785604529362</t>
        </is>
      </c>
      <c r="K3079" s="75" t="inlineStr">
        <is>
          <t>Карты</t>
        </is>
      </c>
      <c r="L3079" s="22">
        <f>ROUND(100-(F3082/(M3082/100)),0)</f>
        <v/>
      </c>
      <c r="M3079" s="105" t="n">
        <v>299</v>
      </c>
      <c r="N3079" s="105" t="n">
        <v>261</v>
      </c>
      <c r="O3079" s="20" t="inlineStr">
        <is>
          <t>https://magic-kniga.ru/items/42400</t>
        </is>
      </c>
      <c r="P3079" s="22" t="n">
        <v>326</v>
      </c>
      <c r="Q3079" s="66" t="inlineStr">
        <is>
          <t>Больше 50</t>
        </is>
      </c>
      <c r="R3079" s="20" t="n">
        <v>1</v>
      </c>
      <c r="V3079" s="36">
        <f>MATCH(R3082,discounts!A:A)</f>
        <v/>
      </c>
      <c r="W3079" s="36">
        <f>ADDRESS(V3082,$F$7+1,,,"discounts")</f>
        <v/>
      </c>
      <c r="X3079" s="36">
        <f>ROUND(IF(ISNA(IF($F$7=0,0,INDIRECT(W3082))),0,IF($F$7=0,0,INDIRECT(W3082))),0)</f>
        <v/>
      </c>
    </row>
    <row r="3080">
      <c r="B3080" s="86" t="n"/>
      <c r="C3080" s="22" t="n">
        <v>42410</v>
      </c>
      <c r="D3080" s="22" t="inlineStr">
        <is>
          <t>Stephanie Carr-Gomm</t>
        </is>
      </c>
      <c r="E3080" s="22" t="inlineStr">
        <is>
          <t>Druid animal Oracle. Оракул Животных Друидов</t>
        </is>
      </c>
      <c r="F3080" s="105">
        <f>ROUNDUP(N3083-(N3083/100*X3083),0)</f>
        <v/>
      </c>
      <c r="H3080" s="22" t="inlineStr">
        <is>
          <t>Connections Book Publishing</t>
        </is>
      </c>
      <c r="J3080" s="75" t="inlineStr">
        <is>
          <t>9781859061725</t>
        </is>
      </c>
      <c r="K3080" s="75" t="inlineStr">
        <is>
          <t>Карты</t>
        </is>
      </c>
      <c r="L3080" s="22">
        <f>ROUND(100-(F3083/(M3083/100)),0)</f>
        <v/>
      </c>
      <c r="M3080" s="105" t="n">
        <v>5278</v>
      </c>
      <c r="N3080" s="105" t="n">
        <v>4592</v>
      </c>
      <c r="O3080" s="20" t="inlineStr">
        <is>
          <t>https://magic-kniga.ru/items/42410</t>
        </is>
      </c>
      <c r="Q3080" s="66" t="inlineStr">
        <is>
          <t>Мало</t>
        </is>
      </c>
      <c r="R3080" s="20" t="n">
        <v>10</v>
      </c>
      <c r="V3080" s="36">
        <f>MATCH(R3083,discounts!A:A)</f>
        <v/>
      </c>
      <c r="W3080" s="36">
        <f>ADDRESS(V3083,$F$7+1,,,"discounts")</f>
        <v/>
      </c>
      <c r="X3080" s="36">
        <f>ROUND(IF(ISNA(IF($F$7=0,0,INDIRECT(W3083))),0,IF($F$7=0,0,INDIRECT(W3083))),0)</f>
        <v/>
      </c>
    </row>
    <row r="3081">
      <c r="B3081" s="86" t="n"/>
      <c r="C3081" s="22" t="n">
        <v>42411</v>
      </c>
      <c r="D3081" s="22" t="inlineStr">
        <is>
          <t>Kim Krans</t>
        </is>
      </c>
      <c r="E3081" s="22" t="inlineStr">
        <is>
          <t>The Wild Unknown Archetypes. Дикие неизвестные Архетипы (книга + карты)</t>
        </is>
      </c>
      <c r="F3081" s="105">
        <f>ROUNDUP(N3084-(N3084/100*X3084),0)</f>
        <v/>
      </c>
      <c r="H3081" s="22" t="inlineStr">
        <is>
          <t>Harper Collins Publishers</t>
        </is>
      </c>
      <c r="J3081" s="75" t="inlineStr">
        <is>
          <t>9780062871770</t>
        </is>
      </c>
      <c r="K3081" s="75" t="inlineStr">
        <is>
          <t>Карты</t>
        </is>
      </c>
      <c r="L3081" s="22">
        <f>ROUND(100-(F3084/(M3084/100)),0)</f>
        <v/>
      </c>
      <c r="M3081" s="105" t="n">
        <v>5278</v>
      </c>
      <c r="N3081" s="105" t="n">
        <v>4592</v>
      </c>
      <c r="O3081" s="20" t="inlineStr">
        <is>
          <t>https://magic-kniga.ru/items/42411</t>
        </is>
      </c>
      <c r="Q3081" s="66" t="inlineStr">
        <is>
          <t>Мало</t>
        </is>
      </c>
      <c r="R3081" s="20" t="n">
        <v>10</v>
      </c>
      <c r="V3081" s="36">
        <f>MATCH(R3084,discounts!A:A)</f>
        <v/>
      </c>
      <c r="W3081" s="36">
        <f>ADDRESS(V3084,$F$7+1,,,"discounts")</f>
        <v/>
      </c>
      <c r="X3081" s="36">
        <f>ROUND(IF(ISNA(IF($F$7=0,0,INDIRECT(W3084))),0,IF($F$7=0,0,INDIRECT(W3084))),0)</f>
        <v/>
      </c>
    </row>
    <row r="3082">
      <c r="B3082" s="86" t="n"/>
      <c r="C3082" s="22" t="n">
        <v>43413</v>
      </c>
      <c r="D3082" s="22" t="inlineStr">
        <is>
          <t>Никифорова Любовь (Отила)</t>
        </is>
      </c>
      <c r="E3082" s="22" t="inlineStr">
        <is>
          <t>Оракул Волшебные Тотемы</t>
        </is>
      </c>
      <c r="F3082" s="105">
        <f>ROUNDUP(N3085-(N3085/100*X3085),0)</f>
        <v/>
      </c>
      <c r="H3082" s="22" t="inlineStr">
        <is>
          <t>Велигор</t>
        </is>
      </c>
      <c r="I3082" s="22" t="n">
        <v>2020</v>
      </c>
      <c r="J3082" s="75" t="inlineStr">
        <is>
          <t>9785888758519</t>
        </is>
      </c>
      <c r="K3082" s="75" t="inlineStr">
        <is>
          <t>Карты</t>
        </is>
      </c>
      <c r="L3082" s="22">
        <f>ROUND(100-(F3085/(M3085/100)),0)</f>
        <v/>
      </c>
      <c r="M3082" s="105" t="n">
        <v>2548</v>
      </c>
      <c r="N3082" s="105" t="n">
        <v>2217</v>
      </c>
      <c r="O3082" s="20" t="inlineStr">
        <is>
          <t>https://magic-kniga.ru/items/43413</t>
        </is>
      </c>
      <c r="Q3082" s="66" t="inlineStr">
        <is>
          <t>Мало</t>
        </is>
      </c>
      <c r="R3082" s="20" t="n">
        <v>10</v>
      </c>
      <c r="V3082" s="36">
        <f>MATCH(R3085,discounts!A:A)</f>
        <v/>
      </c>
      <c r="W3082" s="36">
        <f>ADDRESS(V3085,$F$7+1,,,"discounts")</f>
        <v/>
      </c>
      <c r="X3082" s="36">
        <f>ROUND(IF(ISNA(IF($F$7=0,0,INDIRECT(W3085))),0,IF($F$7=0,0,INDIRECT(W3085))),0)</f>
        <v/>
      </c>
    </row>
    <row r="3083">
      <c r="B3083" s="86" t="n"/>
      <c r="C3083" s="22" t="n">
        <v>43463</v>
      </c>
      <c r="D3083" s="22" t="inlineStr">
        <is>
          <t>Безпалова Надежда</t>
        </is>
      </c>
      <c r="E3083" s="22" t="inlineStr">
        <is>
          <t>Огненный футарк. Рунные карты: 34 карты + инструкция</t>
        </is>
      </c>
      <c r="F3083" s="105">
        <f>ROUNDUP(N3086-(N3086/100*X3086),0)</f>
        <v/>
      </c>
      <c r="H3083" s="22" t="inlineStr">
        <is>
          <t>Велигор</t>
        </is>
      </c>
      <c r="I3083" s="22" t="n">
        <v>2020</v>
      </c>
      <c r="J3083" s="75" t="inlineStr">
        <is>
          <t>9785888758557</t>
        </is>
      </c>
      <c r="K3083" s="75" t="inlineStr">
        <is>
          <t>Карты</t>
        </is>
      </c>
      <c r="L3083" s="22">
        <f>ROUND(100-(F3086/(M3086/100)),0)</f>
        <v/>
      </c>
      <c r="M3083" s="105" t="n">
        <v>1400</v>
      </c>
      <c r="N3083" s="105" t="n">
        <v>1218</v>
      </c>
      <c r="O3083" s="20" t="inlineStr">
        <is>
          <t>https://magic-kniga.ru/items/43463</t>
        </is>
      </c>
      <c r="Q3083" s="66" t="inlineStr">
        <is>
          <t>Мало</t>
        </is>
      </c>
      <c r="R3083" s="20" t="n">
        <v>10</v>
      </c>
      <c r="V3083" s="36">
        <f>MATCH(R3086,discounts!A:A)</f>
        <v/>
      </c>
      <c r="W3083" s="36">
        <f>ADDRESS(V3086,$F$7+1,,,"discounts")</f>
        <v/>
      </c>
      <c r="X3083" s="36">
        <f>ROUND(IF(ISNA(IF($F$7=0,0,INDIRECT(W3086))),0,IF($F$7=0,0,INDIRECT(W3086))),0)</f>
        <v/>
      </c>
    </row>
    <row r="3084">
      <c r="B3084" s="86" t="n"/>
      <c r="C3084" s="22" t="n">
        <v>44186</v>
      </c>
      <c r="D3084" s="22" t="inlineStr">
        <is>
          <t>Сара Балдуин</t>
        </is>
      </c>
      <c r="E3084" s="22" t="inlineStr">
        <is>
          <t>Оракул матери природы. Исцеление Силами настоящего источника Жизни (48 карт+книга)</t>
        </is>
      </c>
      <c r="F3084" s="105">
        <f>ROUNDUP(N3087-(N3087/100*X3087),0)</f>
        <v/>
      </c>
      <c r="H3084" s="22" t="inlineStr">
        <is>
          <t>Велигор</t>
        </is>
      </c>
      <c r="I3084" s="22" t="n">
        <v>2021</v>
      </c>
      <c r="J3084" s="75" t="inlineStr">
        <is>
          <t>9785888759097</t>
        </is>
      </c>
      <c r="K3084" s="75" t="inlineStr">
        <is>
          <t>Карты</t>
        </is>
      </c>
      <c r="L3084" s="22">
        <f>ROUND(100-(F3087/(M3087/100)),0)</f>
        <v/>
      </c>
      <c r="M3084" s="105" t="n">
        <v>1445</v>
      </c>
      <c r="N3084" s="105" t="n">
        <v>1258</v>
      </c>
      <c r="O3084" s="20" t="inlineStr">
        <is>
          <t>https://magic-kniga.ru/items/44186</t>
        </is>
      </c>
      <c r="Q3084" s="66" t="inlineStr">
        <is>
          <t>Мало</t>
        </is>
      </c>
      <c r="R3084" s="20" t="n">
        <v>10</v>
      </c>
      <c r="V3084" s="36">
        <f>MATCH(R3087,discounts!A:A)</f>
        <v/>
      </c>
      <c r="W3084" s="36">
        <f>ADDRESS(V3087,$F$7+1,,,"discounts")</f>
        <v/>
      </c>
      <c r="X3084" s="36">
        <f>ROUND(IF(ISNA(IF($F$7=0,0,INDIRECT(W3087))),0,IF($F$7=0,0,INDIRECT(W3087))),0)</f>
        <v/>
      </c>
    </row>
    <row r="3085">
      <c r="B3085" s="86" t="n"/>
      <c r="C3085" s="22" t="n">
        <v>44204</v>
      </c>
      <c r="D3085" s="22" t="inlineStr">
        <is>
          <t>Мишель Мотузас</t>
        </is>
      </c>
      <c r="E3085" s="22" t="inlineStr">
        <is>
          <t>Оракул Первоэлементов</t>
        </is>
      </c>
      <c r="F3085" s="105">
        <f>ROUNDUP(N3088-(N3088/100*X3088),0)</f>
        <v/>
      </c>
      <c r="H3085" s="22" t="inlineStr">
        <is>
          <t>Велигор</t>
        </is>
      </c>
      <c r="I3085" s="22" t="n">
        <v>2021</v>
      </c>
      <c r="J3085" s="75" t="inlineStr">
        <is>
          <t>9785888759103</t>
        </is>
      </c>
      <c r="K3085" s="75" t="inlineStr">
        <is>
          <t>Карты</t>
        </is>
      </c>
      <c r="L3085" s="22">
        <f>ROUND(100-(F3088/(M3088/100)),0)</f>
        <v/>
      </c>
      <c r="M3085" s="105" t="n">
        <v>1019</v>
      </c>
      <c r="N3085" s="105" t="n">
        <v>887</v>
      </c>
      <c r="O3085" s="20" t="inlineStr">
        <is>
          <t>https://magic-kniga.ru/items/44204</t>
        </is>
      </c>
      <c r="Q3085" s="66" t="inlineStr">
        <is>
          <t>Мало</t>
        </is>
      </c>
      <c r="R3085" s="20" t="n">
        <v>10</v>
      </c>
      <c r="V3085" s="36">
        <f>MATCH(R3088,discounts!A:A)</f>
        <v/>
      </c>
      <c r="W3085" s="36">
        <f>ADDRESS(V3088,$F$7+1,,,"discounts")</f>
        <v/>
      </c>
      <c r="X3085" s="36">
        <f>ROUND(IF(ISNA(IF($F$7=0,0,INDIRECT(W3088))),0,IF($F$7=0,0,INDIRECT(W3088))),0)</f>
        <v/>
      </c>
    </row>
    <row r="3086">
      <c r="B3086" s="86" t="n"/>
      <c r="C3086" s="22" t="n">
        <v>45200</v>
      </c>
      <c r="E3086" s="22" t="inlineStr">
        <is>
          <t>Гадальные карты «Оракул Завещание Ленорман» (колода с инструкцией для гадания и предсказаний)</t>
        </is>
      </c>
      <c r="F3086" s="105">
        <f>ROUNDUP(N3089-(N3089/100*X3089),0)</f>
        <v/>
      </c>
      <c r="H3086" s="22" t="inlineStr">
        <is>
          <t>Magic-Kniga</t>
        </is>
      </c>
      <c r="I3086" s="22" t="n">
        <v>2021</v>
      </c>
      <c r="J3086" s="75" t="inlineStr">
        <is>
          <t>9785604647592</t>
        </is>
      </c>
      <c r="K3086" s="75" t="inlineStr">
        <is>
          <t>Карты</t>
        </is>
      </c>
      <c r="L3086" s="22">
        <f>ROUND(100-(F3089/(M3089/100)),0)</f>
        <v/>
      </c>
      <c r="M3086" s="105" t="n">
        <v>417</v>
      </c>
      <c r="N3086" s="105" t="n">
        <v>363</v>
      </c>
      <c r="O3086" s="20" t="inlineStr">
        <is>
          <t>https://magic-kniga.ru/items/45200</t>
        </is>
      </c>
      <c r="P3086" s="22" t="n">
        <v>192</v>
      </c>
      <c r="Q3086" s="66" t="inlineStr">
        <is>
          <t>Больше 10</t>
        </is>
      </c>
      <c r="R3086" s="20" t="n">
        <v>1</v>
      </c>
      <c r="V3086" s="36">
        <f>MATCH(R3089,discounts!A:A)</f>
        <v/>
      </c>
      <c r="W3086" s="36">
        <f>ADDRESS(V3089,$F$7+1,,,"discounts")</f>
        <v/>
      </c>
      <c r="X3086" s="36">
        <f>ROUND(IF(ISNA(IF($F$7=0,0,INDIRECT(W3089))),0,IF($F$7=0,0,INDIRECT(W3089))),0)</f>
        <v/>
      </c>
    </row>
    <row r="3087">
      <c r="B3087" s="86" t="n"/>
      <c r="C3087" s="22" t="n">
        <v>40613</v>
      </c>
      <c r="D3087" s="22" t="inlineStr">
        <is>
          <t>Асиотус Аэстас</t>
        </is>
      </c>
      <c r="E3087" s="22" t="inlineStr">
        <is>
          <t>Оракул Цоролл (22 карты+книга)</t>
        </is>
      </c>
      <c r="F3087" s="105">
        <f>ROUNDUP(N3090-(N3090/100*X3090),0)</f>
        <v/>
      </c>
      <c r="H3087" s="22" t="inlineStr">
        <is>
          <t>Велигор</t>
        </is>
      </c>
      <c r="I3087" s="22" t="n">
        <v>2020</v>
      </c>
      <c r="J3087" s="75" t="inlineStr">
        <is>
          <t>9785888757901</t>
        </is>
      </c>
      <c r="K3087" s="75" t="inlineStr">
        <is>
          <t>Карты</t>
        </is>
      </c>
      <c r="L3087" s="22">
        <f>ROUND(100-(F3090/(M3090/100)),0)</f>
        <v/>
      </c>
      <c r="M3087" s="105" t="n">
        <v>813</v>
      </c>
      <c r="N3087" s="105" t="n">
        <v>708</v>
      </c>
      <c r="O3087" s="20" t="inlineStr">
        <is>
          <t>https://magic-kniga.ru/items/40613</t>
        </is>
      </c>
      <c r="Q3087" s="66" t="inlineStr">
        <is>
          <t>Мало</t>
        </is>
      </c>
      <c r="R3087" s="20" t="n">
        <v>10</v>
      </c>
      <c r="V3087" s="36">
        <f>MATCH(R3090,discounts!A:A)</f>
        <v/>
      </c>
      <c r="W3087" s="36">
        <f>ADDRESS(V3090,$F$7+1,,,"discounts")</f>
        <v/>
      </c>
      <c r="X3087" s="36">
        <f>ROUND(IF(ISNA(IF($F$7=0,0,INDIRECT(W3090))),0,IF($F$7=0,0,INDIRECT(W3090))),0)</f>
        <v/>
      </c>
    </row>
    <row r="3088">
      <c r="B3088" s="86" t="n"/>
      <c r="C3088" s="22" t="n">
        <v>40975</v>
      </c>
      <c r="D3088" s="22" t="inlineStr">
        <is>
          <t>Никифорова Любовь (Отила)</t>
        </is>
      </c>
      <c r="E3088" s="22" t="inlineStr">
        <is>
          <t>Классический оракул Ленорман (36 карт+инструкция)</t>
        </is>
      </c>
      <c r="F3088" s="105">
        <f>ROUNDUP(N3091-(N3091/100*X3091),0)</f>
        <v/>
      </c>
      <c r="H3088" s="22" t="inlineStr">
        <is>
          <t>Велигор</t>
        </is>
      </c>
      <c r="I3088" s="22" t="n">
        <v>2020</v>
      </c>
      <c r="J3088" s="75" t="inlineStr">
        <is>
          <t>9785888758175</t>
        </is>
      </c>
      <c r="K3088" s="75" t="inlineStr">
        <is>
          <t>Карты</t>
        </is>
      </c>
      <c r="L3088" s="22">
        <f>ROUND(100-(F3091/(M3091/100)),0)</f>
        <v/>
      </c>
      <c r="M3088" s="105" t="n">
        <v>1070</v>
      </c>
      <c r="N3088" s="105" t="n">
        <v>931</v>
      </c>
      <c r="O3088" s="20" t="inlineStr">
        <is>
          <t>https://magic-kniga.ru/items/40975</t>
        </is>
      </c>
      <c r="Q3088" s="66" t="inlineStr">
        <is>
          <t>Мало</t>
        </is>
      </c>
      <c r="R3088" s="20" t="n">
        <v>8</v>
      </c>
      <c r="V3088" s="36">
        <f>MATCH(R3091,discounts!A:A)</f>
        <v/>
      </c>
      <c r="W3088" s="36">
        <f>ADDRESS(V3091,$F$7+1,,,"discounts")</f>
        <v/>
      </c>
      <c r="X3088" s="36">
        <f>ROUND(IF(ISNA(IF($F$7=0,0,INDIRECT(W3091))),0,IF($F$7=0,0,INDIRECT(W3091))),0)</f>
        <v/>
      </c>
    </row>
    <row r="3089">
      <c r="B3089" s="86" t="n"/>
      <c r="C3089" s="22" t="n">
        <v>41500</v>
      </c>
      <c r="E3089" s="22" t="inlineStr">
        <is>
          <t>Гадальные карты «Оракул Войнича. Voinich Oracle» (колода с инструкцией для гадания)</t>
        </is>
      </c>
      <c r="F3089" s="105">
        <f>ROUNDUP(N3092-(N3092/100*X3092),0)</f>
        <v/>
      </c>
      <c r="H3089" s="22" t="inlineStr">
        <is>
          <t>Magic-Kniga</t>
        </is>
      </c>
      <c r="I3089" s="22" t="n">
        <v>2023</v>
      </c>
      <c r="J3089" s="75" t="inlineStr">
        <is>
          <t>9785604876718</t>
        </is>
      </c>
      <c r="K3089" s="75" t="inlineStr">
        <is>
          <t>Карты</t>
        </is>
      </c>
      <c r="L3089" s="22">
        <f>ROUND(100-(F3092/(M3092/100)),0)</f>
        <v/>
      </c>
      <c r="M3089" s="105" t="n">
        <v>1169</v>
      </c>
      <c r="N3089" s="105" t="n">
        <v>1018</v>
      </c>
      <c r="O3089" s="20" t="inlineStr">
        <is>
          <t>https://magic-kniga.ru/items/41500</t>
        </is>
      </c>
      <c r="P3089" s="22" t="n">
        <v>481</v>
      </c>
      <c r="Q3089" s="66" t="inlineStr">
        <is>
          <t>Больше 10</t>
        </is>
      </c>
      <c r="R3089" s="20" t="n">
        <v>1</v>
      </c>
      <c r="V3089" s="36">
        <f>MATCH(R3092,discounts!A:A)</f>
        <v/>
      </c>
      <c r="W3089" s="36">
        <f>ADDRESS(V3092,$F$7+1,,,"discounts")</f>
        <v/>
      </c>
      <c r="X3089" s="36">
        <f>ROUND(IF(ISNA(IF($F$7=0,0,INDIRECT(W3092))),0,IF($F$7=0,0,INDIRECT(W3092))),0)</f>
        <v/>
      </c>
    </row>
    <row r="3090" ht="15" customHeight="1">
      <c r="B3090" s="88" t="inlineStr">
        <is>
          <t>Гадание на картах</t>
        </is>
      </c>
    </row>
    <row r="3091">
      <c r="B3091" s="86" t="n"/>
      <c r="C3091" s="22" t="n">
        <v>42888</v>
      </c>
      <c r="D3091" s="22" t="inlineStr">
        <is>
          <t>Странников В. Ю.</t>
        </is>
      </c>
      <c r="E3091" s="22" t="inlineStr">
        <is>
          <t>Гадальные карты Оракул Макарони. Oracle Macaroni с инструкцией для гадания</t>
        </is>
      </c>
      <c r="F3091" s="105">
        <f>ROUNDUP(N3094-(N3094/100*X3094),0)</f>
        <v/>
      </c>
      <c r="H3091" s="22" t="inlineStr">
        <is>
          <t>Magic-Kniga</t>
        </is>
      </c>
      <c r="I3091" s="22" t="n">
        <v>2021</v>
      </c>
      <c r="J3091" s="75" t="inlineStr">
        <is>
          <t>9785604604946</t>
        </is>
      </c>
      <c r="K3091" s="75" t="inlineStr">
        <is>
          <t>Карты</t>
        </is>
      </c>
      <c r="L3091" s="22">
        <f>ROUND(100-(F3094/(M3094/100)),0)</f>
        <v/>
      </c>
      <c r="M3091" s="105" t="n">
        <v>556</v>
      </c>
      <c r="N3091" s="105" t="n">
        <v>484</v>
      </c>
      <c r="O3091" s="20" t="inlineStr">
        <is>
          <t>https://magic-kniga.ru/items/42888</t>
        </is>
      </c>
      <c r="P3091" s="22" t="n">
        <v>457</v>
      </c>
      <c r="Q3091" s="66" t="inlineStr">
        <is>
          <t>Много</t>
        </is>
      </c>
      <c r="R3091" s="20" t="n">
        <v>1</v>
      </c>
      <c r="V3091" s="36">
        <f>MATCH(R3094,discounts!A:A)</f>
        <v/>
      </c>
      <c r="W3091" s="36">
        <f>ADDRESS(V3094,$F$7+1,,,"discounts")</f>
        <v/>
      </c>
      <c r="X3091" s="36">
        <f>ROUND(IF(ISNA(IF($F$7=0,0,INDIRECT(W3094))),0,IF($F$7=0,0,INDIRECT(W3094))),0)</f>
        <v/>
      </c>
    </row>
    <row r="3092">
      <c r="B3092" s="86" t="n"/>
      <c r="C3092" s="22" t="n">
        <v>43021</v>
      </c>
      <c r="D3092" s="22" t="inlineStr">
        <is>
          <t>Вера Петрук</t>
        </is>
      </c>
      <c r="E3092" s="22" t="inlineStr">
        <is>
          <t>Гадальные карты Оракул Ленорман «Готические мистерии. Gothic Mysteries» (колода с инструкцией для гадания)</t>
        </is>
      </c>
      <c r="F3092" s="105">
        <f>ROUNDUP(N3095-(N3095/100*X3095),0)</f>
        <v/>
      </c>
      <c r="H3092" s="22" t="inlineStr">
        <is>
          <t>Magic-Kniga</t>
        </is>
      </c>
      <c r="I3092" s="22" t="n">
        <v>2022</v>
      </c>
      <c r="J3092" s="75" t="inlineStr">
        <is>
          <t>9785604604830</t>
        </is>
      </c>
      <c r="K3092" s="75" t="inlineStr">
        <is>
          <t>Карты</t>
        </is>
      </c>
      <c r="L3092" s="22">
        <f>ROUND(100-(F3095/(M3095/100)),0)</f>
        <v/>
      </c>
      <c r="M3092" s="105" t="n">
        <v>299</v>
      </c>
      <c r="N3092" s="105" t="n">
        <v>261</v>
      </c>
      <c r="O3092" s="20" t="inlineStr">
        <is>
          <t>https://magic-kniga.ru/items/43021</t>
        </is>
      </c>
      <c r="P3092" s="22" t="n">
        <v>393</v>
      </c>
      <c r="Q3092" s="66" t="inlineStr">
        <is>
          <t>Больше 10</t>
        </is>
      </c>
      <c r="R3092" s="20" t="n">
        <v>1</v>
      </c>
      <c r="V3092" s="36">
        <f>MATCH(R3095,discounts!A:A)</f>
        <v/>
      </c>
      <c r="W3092" s="36">
        <f>ADDRESS(V3095,$F$7+1,,,"discounts")</f>
        <v/>
      </c>
      <c r="X3092" s="36">
        <f>ROUND(IF(ISNA(IF($F$7=0,0,INDIRECT(W3095))),0,IF($F$7=0,0,INDIRECT(W3095))),0)</f>
        <v/>
      </c>
    </row>
    <row r="3093">
      <c r="B3093" s="86" t="n"/>
      <c r="C3093" s="22" t="n">
        <v>48666</v>
      </c>
      <c r="D3093" s="22" t="inlineStr">
        <is>
          <t>Татьяна Ткачева</t>
        </is>
      </c>
      <c r="E3093" s="22" t="inlineStr">
        <is>
          <t>Таро Четыре ведьмы</t>
        </is>
      </c>
      <c r="F3093" s="105">
        <f>ROUNDUP(N3096-(N3096/100*X3096),0)</f>
        <v/>
      </c>
      <c r="H3093" s="22" t="inlineStr">
        <is>
          <t>Magic-Kniga</t>
        </is>
      </c>
      <c r="I3093" s="22" t="n">
        <v>2024</v>
      </c>
      <c r="J3093" s="75" t="inlineStr">
        <is>
          <t>9785605187097</t>
        </is>
      </c>
      <c r="K3093" s="75" t="inlineStr">
        <is>
          <t>Карты</t>
        </is>
      </c>
      <c r="L3093" s="22">
        <f>ROUND(100-(F3096/(M3096/100)),0)</f>
        <v/>
      </c>
      <c r="M3093" s="105" t="n">
        <v>490</v>
      </c>
      <c r="N3093" s="105" t="n">
        <v>427</v>
      </c>
      <c r="O3093" s="20" t="inlineStr">
        <is>
          <t>https://magic-kniga.ru/items/48666</t>
        </is>
      </c>
      <c r="P3093" s="22" t="n">
        <v>495</v>
      </c>
      <c r="Q3093" s="66" t="inlineStr">
        <is>
          <t>Много</t>
        </is>
      </c>
      <c r="R3093" s="20" t="n">
        <v>1</v>
      </c>
      <c r="S3093" s="22" t="n">
        <v>16</v>
      </c>
      <c r="V3093" s="36">
        <f>MATCH(R3096,discounts!A:A)</f>
        <v/>
      </c>
      <c r="W3093" s="36">
        <f>ADDRESS(V3096,$F$7+1,,,"discounts")</f>
        <v/>
      </c>
      <c r="X3093" s="36">
        <f>ROUND(IF(ISNA(IF($F$7=0,0,INDIRECT(W3096))),0,IF($F$7=0,0,INDIRECT(W3096))),0)</f>
        <v/>
      </c>
    </row>
    <row r="3094">
      <c r="B3094" s="86" t="n"/>
      <c r="C3094" s="22" t="n">
        <v>49222</v>
      </c>
      <c r="E3094" s="22" t="inlineStr">
        <is>
          <t>Таро Андерсена с инструкцией для гадания</t>
        </is>
      </c>
      <c r="F3094" s="105">
        <f>ROUNDUP(N3097-(N3097/100*X3097),0)</f>
        <v/>
      </c>
      <c r="H3094" s="22" t="inlineStr">
        <is>
          <t>Magic-Kniga</t>
        </is>
      </c>
      <c r="I3094" s="22" t="n">
        <v>2022</v>
      </c>
      <c r="J3094" s="75" t="inlineStr">
        <is>
          <t>9785604769584</t>
        </is>
      </c>
      <c r="K3094" s="75" t="inlineStr">
        <is>
          <t>Карты</t>
        </is>
      </c>
      <c r="L3094" s="22">
        <f>ROUND(100-(F3097/(M3097/100)),0)</f>
        <v/>
      </c>
      <c r="M3094" s="105" t="n">
        <v>491</v>
      </c>
      <c r="N3094" s="105" t="n">
        <v>428</v>
      </c>
      <c r="O3094" s="20" t="inlineStr">
        <is>
          <t>https://magic-kniga.ru/items/49222</t>
        </is>
      </c>
      <c r="P3094" s="22" t="n">
        <v>367</v>
      </c>
      <c r="Q3094" s="66" t="inlineStr">
        <is>
          <t>Больше 10</t>
        </is>
      </c>
      <c r="R3094" s="20" t="n">
        <v>1</v>
      </c>
      <c r="V3094" s="36">
        <f>MATCH(R3097,discounts!A:A)</f>
        <v/>
      </c>
      <c r="W3094" s="36">
        <f>ADDRESS(V3097,$F$7+1,,,"discounts")</f>
        <v/>
      </c>
      <c r="X3094" s="36">
        <f>ROUND(IF(ISNA(IF($F$7=0,0,INDIRECT(W3097))),0,IF($F$7=0,0,INDIRECT(W3097))),0)</f>
        <v/>
      </c>
    </row>
    <row r="3095">
      <c r="B3095" s="86" t="n"/>
      <c r="C3095" s="22" t="n">
        <v>49900</v>
      </c>
      <c r="D3095" s="22" t="inlineStr">
        <is>
          <t>Устинова Евгения</t>
        </is>
      </c>
      <c r="E3095" s="22" t="inlineStr">
        <is>
          <t>Гадальные карты Оракул Нива колода с инструкцией для гадания</t>
        </is>
      </c>
      <c r="F3095" s="105">
        <f>ROUNDUP(N3098-(N3098/100*X3098),0)</f>
        <v/>
      </c>
      <c r="H3095" s="22" t="inlineStr">
        <is>
          <t>Magic-Kniga</t>
        </is>
      </c>
      <c r="I3095" s="22" t="n">
        <v>2023</v>
      </c>
      <c r="J3095" s="75" t="inlineStr">
        <is>
          <t>9785604930779</t>
        </is>
      </c>
      <c r="K3095" s="75" t="inlineStr">
        <is>
          <t>Карты</t>
        </is>
      </c>
      <c r="L3095" s="22">
        <f>ROUND(100-(F3098/(M3098/100)),0)</f>
        <v/>
      </c>
      <c r="M3095" s="105" t="n">
        <v>263</v>
      </c>
      <c r="N3095" s="105" t="n">
        <v>229</v>
      </c>
      <c r="O3095" s="20" t="inlineStr">
        <is>
          <t>https://magic-kniga.ru/items/49900</t>
        </is>
      </c>
      <c r="P3095" s="22" t="n">
        <v>386</v>
      </c>
      <c r="Q3095" s="66" t="inlineStr">
        <is>
          <t>Мало</t>
        </is>
      </c>
      <c r="R3095" s="20" t="n">
        <v>1</v>
      </c>
      <c r="S3095" s="22" t="n">
        <v>16</v>
      </c>
      <c r="V3095" s="36">
        <f>MATCH(R3098,discounts!A:A)</f>
        <v/>
      </c>
      <c r="W3095" s="36">
        <f>ADDRESS(V3098,$F$7+1,,,"discounts")</f>
        <v/>
      </c>
      <c r="X3095" s="36">
        <f>ROUND(IF(ISNA(IF($F$7=0,0,INDIRECT(W3098))),0,IF($F$7=0,0,INDIRECT(W3098))),0)</f>
        <v/>
      </c>
    </row>
    <row r="3096">
      <c r="B3096" s="86" t="n"/>
      <c r="C3096" s="22" t="n">
        <v>51404</v>
      </c>
      <c r="E3096" s="22" t="inlineStr">
        <is>
          <t>Марсельское Таро для начинающих с книгой инструкцией</t>
        </is>
      </c>
      <c r="F3096" s="105">
        <f>ROUNDUP(N3099-(N3099/100*X3099),0)</f>
        <v/>
      </c>
      <c r="H3096" s="22" t="inlineStr">
        <is>
          <t>Magic-Kniga</t>
        </is>
      </c>
      <c r="I3096" s="22" t="n">
        <v>2023</v>
      </c>
      <c r="J3096" s="75" t="inlineStr">
        <is>
          <t>9785604963302</t>
        </is>
      </c>
      <c r="K3096" s="75" t="inlineStr">
        <is>
          <t>Карты</t>
        </is>
      </c>
      <c r="L3096" s="22">
        <f>ROUND(100-(F3099/(M3099/100)),0)</f>
        <v/>
      </c>
      <c r="M3096" s="105" t="n">
        <v>389</v>
      </c>
      <c r="N3096" s="105" t="n">
        <v>339</v>
      </c>
      <c r="O3096" s="20" t="inlineStr">
        <is>
          <t>https://magic-kniga.ru/items/51404</t>
        </is>
      </c>
      <c r="P3096" s="22" t="n">
        <v>182</v>
      </c>
      <c r="Q3096" s="66" t="inlineStr">
        <is>
          <t>Больше 10</t>
        </is>
      </c>
      <c r="R3096" s="20" t="n">
        <v>1</v>
      </c>
      <c r="V3096" s="36">
        <f>MATCH(R3099,discounts!A:A)</f>
        <v/>
      </c>
      <c r="W3096" s="36">
        <f>ADDRESS(V3099,$F$7+1,,,"discounts")</f>
        <v/>
      </c>
      <c r="X3096" s="36">
        <f>ROUND(IF(ISNA(IF($F$7=0,0,INDIRECT(W3099))),0,IF($F$7=0,0,INDIRECT(W3099))),0)</f>
        <v/>
      </c>
    </row>
    <row r="3097">
      <c r="B3097" s="86" t="n"/>
      <c r="C3097" s="22" t="n">
        <v>52000</v>
      </c>
      <c r="E3097" s="22" t="inlineStr">
        <is>
          <t>Игральные карты Игривые котики колода покерного размера</t>
        </is>
      </c>
      <c r="F3097" s="105">
        <f>ROUNDUP(N3100-(N3100/100*X3100),0)</f>
        <v/>
      </c>
      <c r="H3097" s="22" t="inlineStr">
        <is>
          <t>Magic-Kniga</t>
        </is>
      </c>
      <c r="I3097" s="22" t="n">
        <v>2023</v>
      </c>
      <c r="J3097" s="75" t="inlineStr">
        <is>
          <t>9785605059257</t>
        </is>
      </c>
      <c r="K3097" s="75" t="inlineStr">
        <is>
          <t>Карты</t>
        </is>
      </c>
      <c r="L3097" s="22">
        <f>ROUND(100-(F3100/(M3100/100)),0)</f>
        <v/>
      </c>
      <c r="M3097" s="105" t="n">
        <v>194</v>
      </c>
      <c r="N3097" s="105" t="n">
        <v>169</v>
      </c>
      <c r="O3097" s="20" t="inlineStr">
        <is>
          <t>https://magic-kniga.ru/items/52000</t>
        </is>
      </c>
      <c r="P3097" s="22" t="n">
        <v>145</v>
      </c>
      <c r="Q3097" s="66" t="inlineStr">
        <is>
          <t>Много</t>
        </is>
      </c>
      <c r="R3097" s="20" t="n">
        <v>1</v>
      </c>
      <c r="V3097" s="36">
        <f>MATCH(R3100,discounts!A:A)</f>
        <v/>
      </c>
      <c r="W3097" s="36">
        <f>ADDRESS(V3100,$F$7+1,,,"discounts")</f>
        <v/>
      </c>
      <c r="X3097" s="36">
        <f>ROUND(IF(ISNA(IF($F$7=0,0,INDIRECT(W3100))),0,IF($F$7=0,0,INDIRECT(W3100))),0)</f>
        <v/>
      </c>
    </row>
    <row r="3098">
      <c r="B3098" s="86" t="n"/>
      <c r="C3098" s="22" t="n">
        <v>52222</v>
      </c>
      <c r="E3098" s="22" t="inlineStr">
        <is>
          <t>Народные игральные карты для гадания с инструкцией</t>
        </is>
      </c>
      <c r="F3098" s="105">
        <f>ROUNDUP(N3101-(N3101/100*X3101),0)</f>
        <v/>
      </c>
      <c r="H3098" s="22" t="inlineStr">
        <is>
          <t>Magic-Kniga</t>
        </is>
      </c>
      <c r="I3098" s="22" t="n">
        <v>2023</v>
      </c>
      <c r="J3098" s="75" t="inlineStr">
        <is>
          <t>9785604963210</t>
        </is>
      </c>
      <c r="K3098" s="75" t="inlineStr">
        <is>
          <t>Карты</t>
        </is>
      </c>
      <c r="L3098" s="22">
        <f>ROUND(100-(F3101/(M3101/100)),0)</f>
        <v/>
      </c>
      <c r="M3098" s="105" t="n">
        <v>422</v>
      </c>
      <c r="N3098" s="105" t="n">
        <v>368</v>
      </c>
      <c r="O3098" s="20" t="inlineStr">
        <is>
          <t>https://magic-kniga.ru/items/52222</t>
        </is>
      </c>
      <c r="P3098" s="22" t="n">
        <v>401</v>
      </c>
      <c r="Q3098" s="66" t="inlineStr">
        <is>
          <t>Много</t>
        </is>
      </c>
      <c r="R3098" s="20" t="n">
        <v>1</v>
      </c>
      <c r="V3098" s="36">
        <f>MATCH(R3101,discounts!A:A)</f>
        <v/>
      </c>
      <c r="W3098" s="36">
        <f>ADDRESS(V3101,$F$7+1,,,"discounts")</f>
        <v/>
      </c>
      <c r="X3098" s="36">
        <f>ROUND(IF(ISNA(IF($F$7=0,0,INDIRECT(W3101))),0,IF($F$7=0,0,INDIRECT(W3101))),0)</f>
        <v/>
      </c>
    </row>
    <row r="3099">
      <c r="B3099" s="86" t="n"/>
      <c r="C3099" s="22" t="n">
        <v>52700</v>
      </c>
      <c r="E3099" s="22" t="inlineStr">
        <is>
          <t>Учи Таро XL Гадальные карты обучающие колода для начинающих</t>
        </is>
      </c>
      <c r="F3099" s="105">
        <f>ROUNDUP(N3102-(N3102/100*X3102),0)</f>
        <v/>
      </c>
      <c r="H3099" s="22" t="inlineStr">
        <is>
          <t>Magic-Kniga</t>
        </is>
      </c>
      <c r="I3099" s="22" t="n">
        <v>2023</v>
      </c>
      <c r="J3099" s="75" t="inlineStr">
        <is>
          <t>9785604963258</t>
        </is>
      </c>
      <c r="K3099" s="75" t="inlineStr">
        <is>
          <t>Карты</t>
        </is>
      </c>
      <c r="L3099" s="22">
        <f>ROUND(100-(F3102/(M3102/100)),0)</f>
        <v/>
      </c>
      <c r="M3099" s="105" t="n">
        <v>659</v>
      </c>
      <c r="N3099" s="105" t="n">
        <v>574</v>
      </c>
      <c r="O3099" s="20" t="inlineStr">
        <is>
          <t>https://magic-kniga.ru/items/52700</t>
        </is>
      </c>
      <c r="P3099" s="22" t="n">
        <v>409</v>
      </c>
      <c r="Q3099" s="66" t="inlineStr">
        <is>
          <t>Много</t>
        </is>
      </c>
      <c r="R3099" s="20" t="n">
        <v>1</v>
      </c>
      <c r="V3099" s="36">
        <f>MATCH(R3102,discounts!A:A)</f>
        <v/>
      </c>
      <c r="W3099" s="36">
        <f>ADDRESS(V3102,$F$7+1,,,"discounts")</f>
        <v/>
      </c>
      <c r="X3099" s="36">
        <f>ROUND(IF(ISNA(IF($F$7=0,0,INDIRECT(W3102))),0,IF($F$7=0,0,INDIRECT(W3102))),0)</f>
        <v/>
      </c>
    </row>
    <row r="3100">
      <c r="B3100" s="86" t="n"/>
      <c r="C3100" s="22" t="n">
        <v>53000</v>
      </c>
      <c r="D3100" s="22" t="inlineStr">
        <is>
          <t>Воронина Тамара</t>
        </is>
      </c>
      <c r="E3100" s="22" t="inlineStr">
        <is>
          <t>Рунический Оракул Северный ветер гадальные карты руны с инструкцией</t>
        </is>
      </c>
      <c r="F3100" s="105">
        <f>ROUNDUP(N3103-(N3103/100*X3103),0)</f>
        <v/>
      </c>
      <c r="H3100" s="22" t="inlineStr">
        <is>
          <t>Magic-Kniga</t>
        </is>
      </c>
      <c r="I3100" s="22" t="n">
        <v>2023</v>
      </c>
      <c r="J3100" s="75" t="inlineStr">
        <is>
          <t>9785604963395</t>
        </is>
      </c>
      <c r="K3100" s="75" t="inlineStr">
        <is>
          <t>Карты</t>
        </is>
      </c>
      <c r="L3100" s="22">
        <f>ROUND(100-(F3103/(M3103/100)),0)</f>
        <v/>
      </c>
      <c r="M3100" s="105" t="n">
        <v>342</v>
      </c>
      <c r="N3100" s="105" t="n">
        <v>298</v>
      </c>
      <c r="O3100" s="20" t="inlineStr">
        <is>
          <t>https://magic-kniga.ru/items/53000</t>
        </is>
      </c>
      <c r="P3100" s="22" t="n">
        <v>154</v>
      </c>
      <c r="Q3100" s="66" t="inlineStr">
        <is>
          <t>Мало</t>
        </is>
      </c>
      <c r="R3100" s="20" t="n">
        <v>1</v>
      </c>
      <c r="S3100" s="22" t="n">
        <v>16</v>
      </c>
      <c r="V3100" s="36">
        <f>MATCH(R3103,discounts!A:A)</f>
        <v/>
      </c>
      <c r="W3100" s="36">
        <f>ADDRESS(V3103,$F$7+1,,,"discounts")</f>
        <v/>
      </c>
      <c r="X3100" s="36">
        <f>ROUND(IF(ISNA(IF($F$7=0,0,INDIRECT(W3103))),0,IF($F$7=0,0,INDIRECT(W3103))),0)</f>
        <v/>
      </c>
    </row>
    <row r="3101">
      <c r="B3101" s="86" t="n"/>
      <c r="C3101" s="22" t="n">
        <v>53300</v>
      </c>
      <c r="E3101" s="22" t="inlineStr">
        <is>
          <t>Астро-мифологическая Большая колода Ленорман для начинающих с книгой (гадальные 54 карты)</t>
        </is>
      </c>
      <c r="F3101" s="105">
        <f>ROUNDUP(N3104-(N3104/100*X3104),0)</f>
        <v/>
      </c>
      <c r="H3101" s="22" t="inlineStr">
        <is>
          <t>Magic-Kniga</t>
        </is>
      </c>
      <c r="I3101" s="22" t="n">
        <v>2023</v>
      </c>
      <c r="J3101" s="75" t="inlineStr">
        <is>
          <t>9785605059226</t>
        </is>
      </c>
      <c r="K3101" s="75" t="inlineStr">
        <is>
          <t>Карты</t>
        </is>
      </c>
      <c r="L3101" s="22">
        <f>ROUND(100-(F3104/(M3104/100)),0)</f>
        <v/>
      </c>
      <c r="M3101" s="105" t="n">
        <v>350</v>
      </c>
      <c r="N3101" s="105" t="n">
        <v>305</v>
      </c>
      <c r="O3101" s="20" t="inlineStr">
        <is>
          <t>https://magic-kniga.ru/items/53300</t>
        </is>
      </c>
      <c r="P3101" s="22" t="n">
        <v>295</v>
      </c>
      <c r="Q3101" s="66" t="inlineStr">
        <is>
          <t>Больше 50</t>
        </is>
      </c>
      <c r="R3101" s="20" t="n">
        <v>1</v>
      </c>
      <c r="V3101" s="36">
        <f>MATCH(R3104,discounts!A:A)</f>
        <v/>
      </c>
      <c r="W3101" s="36">
        <f>ADDRESS(V3104,$F$7+1,,,"discounts")</f>
        <v/>
      </c>
      <c r="X3101" s="36">
        <f>ROUND(IF(ISNA(IF($F$7=0,0,INDIRECT(W3104))),0,IF($F$7=0,0,INDIRECT(W3104))),0)</f>
        <v/>
      </c>
    </row>
    <row r="3102">
      <c r="B3102" s="86" t="n"/>
      <c r="C3102" s="22" t="n">
        <v>53444</v>
      </c>
      <c r="E3102" s="22" t="inlineStr">
        <is>
          <t>Овальные игральные карты ответов (54 карты с предсказаниями)</t>
        </is>
      </c>
      <c r="F3102" s="105">
        <f>ROUNDUP(N3105-(N3105/100*X3105),0)</f>
        <v/>
      </c>
      <c r="H3102" s="22" t="inlineStr">
        <is>
          <t>Magic-Kniga</t>
        </is>
      </c>
      <c r="I3102" s="22" t="n">
        <v>2023</v>
      </c>
      <c r="J3102" s="75" t="inlineStr">
        <is>
          <t>9785605059325</t>
        </is>
      </c>
      <c r="K3102" s="75" t="inlineStr">
        <is>
          <t>Карты</t>
        </is>
      </c>
      <c r="L3102" s="22">
        <f>ROUND(100-(F3105/(M3105/100)),0)</f>
        <v/>
      </c>
      <c r="M3102" s="105" t="n">
        <v>207</v>
      </c>
      <c r="N3102" s="105" t="n">
        <v>181</v>
      </c>
      <c r="O3102" s="20" t="inlineStr">
        <is>
          <t>https://magic-kniga.ru/items/53444</t>
        </is>
      </c>
      <c r="P3102" s="22" t="n">
        <v>207</v>
      </c>
      <c r="Q3102" s="66" t="inlineStr">
        <is>
          <t>Много</t>
        </is>
      </c>
      <c r="R3102" s="20" t="n">
        <v>1</v>
      </c>
      <c r="V3102" s="36">
        <f>MATCH(R3105,discounts!A:A)</f>
        <v/>
      </c>
      <c r="W3102" s="36">
        <f>ADDRESS(V3105,$F$7+1,,,"discounts")</f>
        <v/>
      </c>
      <c r="X3102" s="36">
        <f>ROUND(IF(ISNA(IF($F$7=0,0,INDIRECT(W3105))),0,IF($F$7=0,0,INDIRECT(W3105))),0)</f>
        <v/>
      </c>
    </row>
    <row r="3103">
      <c r="B3103" s="86" t="n"/>
      <c r="C3103" s="22" t="n">
        <v>53500</v>
      </c>
      <c r="E3103" s="22" t="inlineStr">
        <is>
          <t>54 расклада Таро (схемы и значения позиций)</t>
        </is>
      </c>
      <c r="F3103" s="105">
        <f>ROUNDUP(N3106-(N3106/100*X3106),0)</f>
        <v/>
      </c>
      <c r="H3103" s="22" t="inlineStr">
        <is>
          <t>Magic-Kniga</t>
        </is>
      </c>
      <c r="I3103" s="22" t="n">
        <v>2023</v>
      </c>
      <c r="J3103" s="75" t="inlineStr">
        <is>
          <t>9785605059264</t>
        </is>
      </c>
      <c r="K3103" s="75" t="inlineStr">
        <is>
          <t>Карты</t>
        </is>
      </c>
      <c r="L3103" s="22">
        <f>ROUND(100-(F3106/(M3106/100)),0)</f>
        <v/>
      </c>
      <c r="M3103" s="105" t="n">
        <v>279</v>
      </c>
      <c r="N3103" s="105" t="n">
        <v>243</v>
      </c>
      <c r="O3103" s="20" t="inlineStr">
        <is>
          <t>https://magic-kniga.ru/items/53500</t>
        </is>
      </c>
      <c r="P3103" s="22" t="n">
        <v>429</v>
      </c>
      <c r="Q3103" s="66" t="inlineStr">
        <is>
          <t>Много</t>
        </is>
      </c>
      <c r="R3103" s="20" t="n">
        <v>1</v>
      </c>
      <c r="S3103" s="22" t="n">
        <v>16</v>
      </c>
      <c r="V3103" s="36">
        <f>MATCH(R3106,discounts!A:A)</f>
        <v/>
      </c>
      <c r="W3103" s="36">
        <f>ADDRESS(V3106,$F$7+1,,,"discounts")</f>
        <v/>
      </c>
      <c r="X3103" s="36">
        <f>ROUND(IF(ISNA(IF($F$7=0,0,INDIRECT(W3106))),0,IF($F$7=0,0,INDIRECT(W3106))),0)</f>
        <v/>
      </c>
    </row>
    <row r="3104">
      <c r="B3104" s="86" t="n"/>
      <c r="C3104" s="22" t="n">
        <v>53700</v>
      </c>
      <c r="E3104" s="22" t="inlineStr">
        <is>
          <t>Гадальные карты Цыганский оракул с инструкцией (52 карты)</t>
        </is>
      </c>
      <c r="F3104" s="105">
        <f>ROUNDUP(N3107-(N3107/100*X3107),0)</f>
        <v/>
      </c>
      <c r="H3104" s="22" t="inlineStr">
        <is>
          <t>Magic-Kniga</t>
        </is>
      </c>
      <c r="I3104" s="22" t="n">
        <v>2023</v>
      </c>
      <c r="J3104" s="75" t="inlineStr">
        <is>
          <t>9785605088622</t>
        </is>
      </c>
      <c r="K3104" s="75" t="inlineStr">
        <is>
          <t>Карты</t>
        </is>
      </c>
      <c r="L3104" s="22">
        <f>ROUND(100-(F3107/(M3107/100)),0)</f>
        <v/>
      </c>
      <c r="M3104" s="105" t="n">
        <v>370</v>
      </c>
      <c r="N3104" s="105" t="n">
        <v>322</v>
      </c>
      <c r="O3104" s="20" t="inlineStr">
        <is>
          <t>https://magic-kniga.ru/items/53700</t>
        </is>
      </c>
      <c r="P3104" s="22" t="n">
        <v>375</v>
      </c>
      <c r="Q3104" s="66" t="inlineStr">
        <is>
          <t>Много</t>
        </is>
      </c>
      <c r="R3104" s="20" t="n">
        <v>1</v>
      </c>
      <c r="S3104" s="22" t="n">
        <v>16</v>
      </c>
      <c r="V3104" s="36">
        <f>MATCH(R3107,discounts!A:A)</f>
        <v/>
      </c>
      <c r="W3104" s="36">
        <f>ADDRESS(V3107,$F$7+1,,,"discounts")</f>
        <v/>
      </c>
      <c r="X3104" s="36">
        <f>ROUND(IF(ISNA(IF($F$7=0,0,INDIRECT(W3107))),0,IF($F$7=0,0,INDIRECT(W3107))),0)</f>
        <v/>
      </c>
    </row>
    <row r="3105">
      <c r="B3105" s="86" t="n"/>
      <c r="C3105" s="22" t="n">
        <v>53999</v>
      </c>
      <c r="E3105" s="22" t="inlineStr">
        <is>
          <t>Предсказания на игральных картах для начинающих с книгой</t>
        </is>
      </c>
      <c r="F3105" s="105">
        <f>ROUNDUP(N3108-(N3108/100*X3108),0)</f>
        <v/>
      </c>
      <c r="H3105" s="22" t="inlineStr">
        <is>
          <t>Magic-Kniga</t>
        </is>
      </c>
      <c r="J3105" s="75" t="inlineStr">
        <is>
          <t>9785605059356</t>
        </is>
      </c>
      <c r="K3105" s="75" t="inlineStr">
        <is>
          <t>Карты</t>
        </is>
      </c>
      <c r="L3105" s="22">
        <f>ROUND(100-(F3108/(M3108/100)),0)</f>
        <v/>
      </c>
      <c r="M3105" s="105" t="n">
        <v>427</v>
      </c>
      <c r="N3105" s="105" t="n">
        <v>372</v>
      </c>
      <c r="O3105" s="20" t="inlineStr">
        <is>
          <t>https://magic-kniga.ru/items/53999</t>
        </is>
      </c>
      <c r="P3105" s="22" t="n">
        <v>307</v>
      </c>
      <c r="Q3105" s="66" t="inlineStr">
        <is>
          <t>Мало</t>
        </is>
      </c>
      <c r="R3105" s="20" t="n">
        <v>1</v>
      </c>
      <c r="V3105" s="36">
        <f>MATCH(R3108,discounts!A:A)</f>
        <v/>
      </c>
      <c r="W3105" s="36">
        <f>ADDRESS(V3108,$F$7+1,,,"discounts")</f>
        <v/>
      </c>
      <c r="X3105" s="36">
        <f>ROUND(IF(ISNA(IF($F$7=0,0,INDIRECT(W3108))),0,IF($F$7=0,0,INDIRECT(W3108))),0)</f>
        <v/>
      </c>
    </row>
    <row r="3106">
      <c r="B3106" s="86" t="n"/>
      <c r="C3106" s="22" t="n">
        <v>54333</v>
      </c>
      <c r="E3106" s="22" t="inlineStr">
        <is>
          <t>Таро Уэйта. Профессиональный набор с книгой и рабочей тетрадью</t>
        </is>
      </c>
      <c r="F3106" s="105">
        <f>ROUNDUP(N3109-(N3109/100*X3109),0)</f>
        <v/>
      </c>
      <c r="H3106" s="22" t="inlineStr">
        <is>
          <t>Magic-Kniga</t>
        </is>
      </c>
      <c r="J3106" s="75" t="inlineStr">
        <is>
          <t>9785605137979</t>
        </is>
      </c>
      <c r="K3106" s="75" t="inlineStr">
        <is>
          <t>Карты</t>
        </is>
      </c>
      <c r="L3106" s="22">
        <f>ROUND(100-(F3109/(M3109/100)),0)</f>
        <v/>
      </c>
      <c r="M3106" s="105" t="n">
        <v>1631</v>
      </c>
      <c r="N3106" s="105" t="n">
        <v>1419</v>
      </c>
      <c r="O3106" s="20" t="inlineStr">
        <is>
          <t>https://magic-kniga.ru/items/54333</t>
        </is>
      </c>
      <c r="P3106" s="22" t="n">
        <v>415</v>
      </c>
      <c r="Q3106" s="66" t="inlineStr">
        <is>
          <t>Больше 10</t>
        </is>
      </c>
      <c r="R3106" s="20" t="n">
        <v>1</v>
      </c>
      <c r="S3106" s="22" t="n">
        <v>16</v>
      </c>
      <c r="V3106" s="36">
        <f>MATCH(R3109,discounts!A:A)</f>
        <v/>
      </c>
      <c r="W3106" s="36">
        <f>ADDRESS(V3109,$F$7+1,,,"discounts")</f>
        <v/>
      </c>
      <c r="X3106" s="36">
        <f>ROUND(IF(ISNA(IF($F$7=0,0,INDIRECT(W3109))),0,IF($F$7=0,0,INDIRECT(W3109))),0)</f>
        <v/>
      </c>
    </row>
    <row r="3107">
      <c r="B3107" s="86" t="n"/>
      <c r="C3107" s="22" t="n">
        <v>55888</v>
      </c>
      <c r="E3107" s="22" t="inlineStr">
        <is>
          <t>Тайны замка вампиров. Коробка-гроб</t>
        </is>
      </c>
      <c r="F3107" s="105">
        <f>ROUNDUP(N3110-(N3110/100*X3110),0)</f>
        <v/>
      </c>
      <c r="H3107" s="22" t="inlineStr">
        <is>
          <t>Magic-Kniga</t>
        </is>
      </c>
      <c r="I3107" s="22" t="n">
        <v>2024</v>
      </c>
      <c r="J3107" s="75" t="inlineStr">
        <is>
          <t>9785605186953</t>
        </is>
      </c>
      <c r="K3107" s="75" t="inlineStr">
        <is>
          <t>Карты</t>
        </is>
      </c>
      <c r="L3107" s="22">
        <f>ROUND(100-(F3110/(M3110/100)),0)</f>
        <v/>
      </c>
      <c r="M3107" s="105" t="n">
        <v>2150</v>
      </c>
      <c r="N3107" s="105" t="n">
        <v>1871</v>
      </c>
      <c r="O3107" s="20" t="inlineStr">
        <is>
          <t>https://magic-kniga.ru/items/55888</t>
        </is>
      </c>
      <c r="P3107" s="22" t="n">
        <v>509</v>
      </c>
      <c r="Q3107" s="66" t="inlineStr">
        <is>
          <t>Больше 10</t>
        </is>
      </c>
      <c r="R3107" s="20" t="n">
        <v>1</v>
      </c>
      <c r="V3107" s="36">
        <f>MATCH(R3110,discounts!A:A)</f>
        <v/>
      </c>
      <c r="W3107" s="36">
        <f>ADDRESS(V3110,$F$7+1,,,"discounts")</f>
        <v/>
      </c>
      <c r="X3107" s="36">
        <f>ROUND(IF(ISNA(IF($F$7=0,0,INDIRECT(W3110))),0,IF($F$7=0,0,INDIRECT(W3110))),0)</f>
        <v/>
      </c>
    </row>
    <row r="3108">
      <c r="B3108" s="86" t="n"/>
      <c r="C3108" s="22" t="n">
        <v>56200</v>
      </c>
      <c r="E3108" s="22" t="inlineStr">
        <is>
          <t>Игральные карты Сыграем в кости?</t>
        </is>
      </c>
      <c r="F3108" s="105">
        <f>ROUNDUP(N3111-(N3111/100*X3111),0)</f>
        <v/>
      </c>
      <c r="H3108" s="22" t="inlineStr">
        <is>
          <t>Magic-Kniga</t>
        </is>
      </c>
      <c r="I3108" s="22" t="n">
        <v>2024</v>
      </c>
      <c r="J3108" s="75" t="inlineStr">
        <is>
          <t>9785605266266</t>
        </is>
      </c>
      <c r="K3108" s="75" t="inlineStr">
        <is>
          <t>Карты</t>
        </is>
      </c>
      <c r="L3108" s="22">
        <f>ROUND(100-(F3111/(M3111/100)),0)</f>
        <v/>
      </c>
      <c r="M3108" s="105" t="n">
        <v>374</v>
      </c>
      <c r="N3108" s="105" t="n">
        <v>326</v>
      </c>
      <c r="O3108" s="20" t="inlineStr">
        <is>
          <t>https://magic-kniga.ru/items/56200</t>
        </is>
      </c>
      <c r="P3108" s="22" t="n">
        <v>129</v>
      </c>
      <c r="Q3108" s="66" t="inlineStr">
        <is>
          <t>Больше 50</t>
        </is>
      </c>
      <c r="R3108" s="20" t="n">
        <v>1</v>
      </c>
      <c r="S3108" s="22" t="n">
        <v>18</v>
      </c>
      <c r="V3108" s="36">
        <f>MATCH(R3111,discounts!A:A)</f>
        <v/>
      </c>
      <c r="W3108" s="36">
        <f>ADDRESS(V3111,$F$7+1,,,"discounts")</f>
        <v/>
      </c>
      <c r="X3108" s="36">
        <f>ROUND(IF(ISNA(IF($F$7=0,0,INDIRECT(W3111))),0,IF($F$7=0,0,INDIRECT(W3111))),0)</f>
        <v/>
      </c>
    </row>
    <row r="3109">
      <c r="B3109" s="86" t="n"/>
      <c r="C3109" s="22" t="n">
        <v>56800</v>
      </c>
      <c r="E3109" s="22" t="inlineStr">
        <is>
          <t>Таро Дремучего Леса</t>
        </is>
      </c>
      <c r="F3109" s="105">
        <f>ROUNDUP(N3112-(N3112/100*X3112),0)</f>
        <v/>
      </c>
      <c r="H3109" s="22" t="inlineStr">
        <is>
          <t>Magic-Kniga</t>
        </is>
      </c>
      <c r="I3109" s="22" t="n">
        <v>2025</v>
      </c>
      <c r="J3109" s="75" t="inlineStr">
        <is>
          <t>9785605342748</t>
        </is>
      </c>
      <c r="K3109" s="75" t="inlineStr">
        <is>
          <t>Карты</t>
        </is>
      </c>
      <c r="L3109" s="22">
        <f>ROUND(100-(F3112/(M3112/100)),0)</f>
        <v/>
      </c>
      <c r="M3109" s="105" t="n">
        <v>499</v>
      </c>
      <c r="N3109" s="105" t="n">
        <v>435</v>
      </c>
      <c r="O3109" s="20" t="inlineStr">
        <is>
          <t>https://magic-kniga.ru/items/56800</t>
        </is>
      </c>
      <c r="P3109" s="22" t="n">
        <v>400</v>
      </c>
      <c r="Q3109" s="66" t="inlineStr">
        <is>
          <t>Много</t>
        </is>
      </c>
      <c r="R3109" s="20" t="n">
        <v>1</v>
      </c>
      <c r="S3109" s="22" t="n">
        <v>16</v>
      </c>
      <c r="V3109" s="36">
        <f>MATCH(R3112,discounts!A:A)</f>
        <v/>
      </c>
      <c r="W3109" s="36">
        <f>ADDRESS(V3112,$F$7+1,,,"discounts")</f>
        <v/>
      </c>
      <c r="X3109" s="36">
        <f>ROUND(IF(ISNA(IF($F$7=0,0,INDIRECT(W3112))),0,IF($F$7=0,0,INDIRECT(W3112))),0)</f>
        <v/>
      </c>
    </row>
    <row r="3110">
      <c r="B3110" s="86" t="n"/>
      <c r="C3110" s="22" t="n">
        <v>60666</v>
      </c>
      <c r="D3110" s="22" t="inlineStr">
        <is>
          <t>Склярова Вера Анатольевна</t>
        </is>
      </c>
      <c r="E3110" s="22" t="inlineStr">
        <is>
          <t>Таро Теней Скляровой В. А. Подарочник</t>
        </is>
      </c>
      <c r="F3110" s="105">
        <f>ROUNDUP(N3113-(N3113/100*X3113),0)</f>
        <v/>
      </c>
      <c r="H3110" s="22" t="inlineStr">
        <is>
          <t>Magic-Kniga</t>
        </is>
      </c>
      <c r="I3110" s="22" t="n">
        <v>2026</v>
      </c>
      <c r="J3110" s="75" t="inlineStr">
        <is>
          <t>9785605547266</t>
        </is>
      </c>
      <c r="K3110" s="75" t="inlineStr">
        <is>
          <t>Карты</t>
        </is>
      </c>
      <c r="L3110" s="22">
        <f>ROUND(100-(F3113/(M3113/100)),0)</f>
        <v/>
      </c>
      <c r="M3110" s="105" t="n">
        <v>1890</v>
      </c>
      <c r="N3110" s="105" t="n">
        <v>1645</v>
      </c>
      <c r="O3110" s="20" t="inlineStr">
        <is>
          <t>https://magic-kniga.ru/items/60666</t>
        </is>
      </c>
      <c r="P3110" s="22" t="n">
        <v>359</v>
      </c>
      <c r="Q3110" s="66" t="inlineStr">
        <is>
          <t>Больше 50</t>
        </is>
      </c>
      <c r="R3110" s="20" t="n">
        <v>1</v>
      </c>
      <c r="S3110" s="22" t="n">
        <v>16</v>
      </c>
      <c r="V3110" s="36">
        <f>MATCH(R3113,discounts!A:A)</f>
        <v/>
      </c>
      <c r="W3110" s="36">
        <f>ADDRESS(V3113,$F$7+1,,,"discounts")</f>
        <v/>
      </c>
      <c r="X3110" s="36">
        <f>ROUND(IF(ISNA(IF($F$7=0,0,INDIRECT(W3113))),0,IF($F$7=0,0,INDIRECT(W3113))),0)</f>
        <v/>
      </c>
    </row>
    <row r="3111">
      <c r="B3111" s="86" t="n"/>
      <c r="C3111" s="22" t="n">
        <v>61001</v>
      </c>
      <c r="E3111" s="22" t="inlineStr">
        <is>
          <t>Таро Зеленых Эльфов (Премиум)</t>
        </is>
      </c>
      <c r="F3111" s="105">
        <f>ROUNDUP(N3114-(N3114/100*X3114),0)</f>
        <v/>
      </c>
      <c r="H3111" s="22" t="inlineStr">
        <is>
          <t>Magic-Kniga</t>
        </is>
      </c>
      <c r="I3111" s="22" t="n">
        <v>2026</v>
      </c>
      <c r="J3111" s="75" t="inlineStr">
        <is>
          <t>9785605666165</t>
        </is>
      </c>
      <c r="K3111" s="75" t="inlineStr">
        <is>
          <t>Карты</t>
        </is>
      </c>
      <c r="L3111" s="22">
        <f>ROUND(100-(F3114/(M3114/100)),0)</f>
        <v/>
      </c>
      <c r="M3111" s="105" t="n">
        <v>1250</v>
      </c>
      <c r="N3111" s="105" t="n">
        <v>1088</v>
      </c>
      <c r="O3111" s="20" t="inlineStr">
        <is>
          <t>https://magic-kniga.ru/items/61001</t>
        </is>
      </c>
      <c r="P3111" s="22" t="n">
        <v>265</v>
      </c>
      <c r="Q3111" s="66" t="inlineStr">
        <is>
          <t>Много</t>
        </is>
      </c>
      <c r="R3111" s="20" t="n">
        <v>1</v>
      </c>
      <c r="S3111" s="22" t="n">
        <v>16</v>
      </c>
      <c r="V3111" s="36">
        <f>MATCH(R3114,discounts!A:A)</f>
        <v/>
      </c>
      <c r="W3111" s="36">
        <f>ADDRESS(V3114,$F$7+1,,,"discounts")</f>
        <v/>
      </c>
      <c r="X3111" s="36">
        <f>ROUND(IF(ISNA(IF($F$7=0,0,INDIRECT(W3114))),0,IF($F$7=0,0,INDIRECT(W3114))),0)</f>
        <v/>
      </c>
    </row>
    <row r="3112">
      <c r="B3112" s="86" t="n"/>
      <c r="C3112" s="22" t="n">
        <v>61888</v>
      </c>
      <c r="E3112" s="22" t="inlineStr">
        <is>
          <t>Метафорические ассоциативные карты Деньги и Энергия с QR инструкцией</t>
        </is>
      </c>
      <c r="F3112" s="105">
        <f>ROUNDUP(N3115-(N3115/100*X3115),0)</f>
        <v/>
      </c>
      <c r="H3112" s="22" t="inlineStr">
        <is>
          <t>Magic-Kniga</t>
        </is>
      </c>
      <c r="I3112" s="22" t="n">
        <v>2026</v>
      </c>
      <c r="J3112" s="75" t="inlineStr">
        <is>
          <t>9785605666127</t>
        </is>
      </c>
      <c r="K3112" s="75" t="inlineStr">
        <is>
          <t>Карты</t>
        </is>
      </c>
      <c r="L3112" s="22">
        <f>ROUND(100-(F3115/(M3115/100)),0)</f>
        <v/>
      </c>
      <c r="M3112" s="105" t="n">
        <v>280</v>
      </c>
      <c r="N3112" s="105" t="n">
        <v>244</v>
      </c>
      <c r="O3112" s="20" t="inlineStr">
        <is>
          <t>https://magic-kniga.ru/items/61888</t>
        </is>
      </c>
      <c r="P3112" s="22" t="n">
        <v>120</v>
      </c>
      <c r="Q3112" s="66" t="inlineStr">
        <is>
          <t>Много</t>
        </is>
      </c>
      <c r="R3112" s="20" t="n">
        <v>1</v>
      </c>
      <c r="S3112" s="22" t="n">
        <v>16</v>
      </c>
      <c r="V3112" s="36">
        <f>MATCH(R3115,discounts!A:A)</f>
        <v/>
      </c>
      <c r="W3112" s="36">
        <f>ADDRESS(V3115,$F$7+1,,,"discounts")</f>
        <v/>
      </c>
      <c r="X3112" s="36">
        <f>ROUND(IF(ISNA(IF($F$7=0,0,INDIRECT(W3115))),0,IF($F$7=0,0,INDIRECT(W3115))),0)</f>
        <v/>
      </c>
    </row>
    <row r="3113">
      <c r="B3113" s="86" t="n"/>
      <c r="C3113" s="22" t="n">
        <v>61999</v>
      </c>
      <c r="E3113" s="22" t="inlineStr">
        <is>
          <t>Колода Ритуалы на каждый день на картах (60 простых практик)</t>
        </is>
      </c>
      <c r="F3113" s="105">
        <f>ROUNDUP(N3116-(N3116/100*X3116),0)</f>
        <v/>
      </c>
      <c r="H3113" s="22" t="inlineStr">
        <is>
          <t>Magic-Kniga</t>
        </is>
      </c>
      <c r="I3113" s="22" t="n">
        <v>2026</v>
      </c>
      <c r="J3113" s="75" t="inlineStr">
        <is>
          <t>9785605666134</t>
        </is>
      </c>
      <c r="K3113" s="75" t="inlineStr">
        <is>
          <t>Карты</t>
        </is>
      </c>
      <c r="L3113" s="22">
        <f>ROUND(100-(F3116/(M3116/100)),0)</f>
        <v/>
      </c>
      <c r="M3113" s="105" t="n">
        <v>280</v>
      </c>
      <c r="N3113" s="105" t="n">
        <v>244</v>
      </c>
      <c r="O3113" s="20" t="inlineStr">
        <is>
          <t>https://magic-kniga.ru/items/61999</t>
        </is>
      </c>
      <c r="P3113" s="22" t="n">
        <v>260</v>
      </c>
      <c r="Q3113" s="66" t="inlineStr">
        <is>
          <t>Много</t>
        </is>
      </c>
      <c r="R3113" s="20" t="n">
        <v>1</v>
      </c>
      <c r="S3113" s="22" t="n">
        <v>16</v>
      </c>
      <c r="V3113" s="36">
        <f>MATCH(R3116,discounts!A:A)</f>
        <v/>
      </c>
      <c r="W3113" s="36">
        <f>ADDRESS(V3116,$F$7+1,,,"discounts")</f>
        <v/>
      </c>
      <c r="X3113" s="36">
        <f>ROUND(IF(ISNA(IF($F$7=0,0,INDIRECT(W3116))),0,IF($F$7=0,0,INDIRECT(W3116))),0)</f>
        <v/>
      </c>
    </row>
    <row r="3114">
      <c r="B3114" s="86" t="n"/>
      <c r="C3114" s="22" t="n">
        <v>45761</v>
      </c>
      <c r="D3114" s="22" t="inlineStr">
        <is>
          <t>Мока Лиза</t>
        </is>
      </c>
      <c r="E3114" s="22" t="inlineStr">
        <is>
          <t>Ассоциативные карты. Пробуждение интуиции. Случайности не случайны</t>
        </is>
      </c>
      <c r="F3114" s="105">
        <f>ROUNDUP(N3117-(N3117/100*X3117),0)</f>
        <v/>
      </c>
      <c r="H3114" s="22" t="inlineStr">
        <is>
          <t>АСТ</t>
        </is>
      </c>
      <c r="I3114" s="22" t="n">
        <v>2021</v>
      </c>
      <c r="J3114" s="75" t="inlineStr">
        <is>
          <t>9785171391614</t>
        </is>
      </c>
      <c r="K3114" s="75" t="inlineStr">
        <is>
          <t>Карты</t>
        </is>
      </c>
      <c r="L3114" s="22">
        <f>ROUND(100-(F3117/(M3117/100)),0)</f>
        <v/>
      </c>
      <c r="M3114" s="105" t="n">
        <v>1705</v>
      </c>
      <c r="N3114" s="105" t="n">
        <v>1484</v>
      </c>
      <c r="O3114" s="20" t="inlineStr">
        <is>
          <t>https://magic-kniga.ru/items/45761</t>
        </is>
      </c>
      <c r="Q3114" s="66" t="inlineStr">
        <is>
          <t>Мало</t>
        </is>
      </c>
      <c r="R3114" s="20" t="n">
        <v>5</v>
      </c>
      <c r="S3114" s="22" t="n">
        <v>16</v>
      </c>
      <c r="V3114" s="36">
        <f>MATCH(R3117,discounts!A:A)</f>
        <v/>
      </c>
      <c r="W3114" s="36">
        <f>ADDRESS(V3117,$F$7+1,,,"discounts")</f>
        <v/>
      </c>
      <c r="X3114" s="36">
        <f>ROUND(IF(ISNA(IF($F$7=0,0,INDIRECT(W3117))),0,IF($F$7=0,0,INDIRECT(W3117))),0)</f>
        <v/>
      </c>
    </row>
    <row r="3115" ht="15" customHeight="1">
      <c r="B3115" s="88" t="inlineStr">
        <is>
          <t>Викка</t>
        </is>
      </c>
    </row>
    <row r="3116">
      <c r="B3116" s="86" t="n"/>
      <c r="C3116" s="22" t="n">
        <v>55999</v>
      </c>
      <c r="E3116" s="22" t="inlineStr">
        <is>
          <t>Гадальные карты Таро Викка с инструкцией для гадания</t>
        </is>
      </c>
      <c r="F3116" s="105">
        <f>ROUNDUP(N3119-(N3119/100*X3119),0)</f>
        <v/>
      </c>
      <c r="H3116" s="22" t="inlineStr">
        <is>
          <t>Magic-Kniga</t>
        </is>
      </c>
      <c r="J3116" s="75" t="inlineStr">
        <is>
          <t>9785605137993</t>
        </is>
      </c>
      <c r="K3116" s="75" t="inlineStr">
        <is>
          <t>Карты</t>
        </is>
      </c>
      <c r="L3116" s="22">
        <f>ROUND(100-(F3119/(M3119/100)),0)</f>
        <v/>
      </c>
      <c r="M3116" s="105" t="n">
        <v>491</v>
      </c>
      <c r="N3116" s="105" t="n">
        <v>428</v>
      </c>
      <c r="O3116" s="20" t="inlineStr">
        <is>
          <t>https://magic-kniga.ru/items/55999</t>
        </is>
      </c>
      <c r="P3116" s="22" t="n">
        <v>308</v>
      </c>
      <c r="Q3116" s="66" t="inlineStr">
        <is>
          <t>Больше 50</t>
        </is>
      </c>
      <c r="R3116" s="20" t="n">
        <v>1</v>
      </c>
      <c r="V3116" s="36">
        <f>MATCH(R3119,discounts!A:A)</f>
        <v/>
      </c>
      <c r="W3116" s="36">
        <f>ADDRESS(V3119,$F$7+1,,,"discounts")</f>
        <v/>
      </c>
      <c r="X3116" s="36">
        <f>ROUND(_xlfn.SINGLE(IF(ISNA(_xlfn.SINGLE(IF($F$7=0,0,INDIRECT(W3119)))),0,IF($F$7=0,0,INDIRECT(W3119)))),0)</f>
        <v/>
      </c>
    </row>
    <row r="3117">
      <c r="B3117" s="86" t="n"/>
      <c r="C3117" s="22" t="n">
        <v>41444</v>
      </c>
      <c r="E3117" s="22" t="inlineStr">
        <is>
          <t>Оракул Иди через лес</t>
        </is>
      </c>
      <c r="F3117" s="105">
        <f>ROUNDUP(N3120-(N3120/100*X3120),0)</f>
        <v/>
      </c>
      <c r="H3117" s="22" t="inlineStr">
        <is>
          <t>Magic-Kniga</t>
        </is>
      </c>
      <c r="I3117" s="22" t="n">
        <v>2021</v>
      </c>
      <c r="J3117" s="75" t="inlineStr">
        <is>
          <t>9785604529355</t>
        </is>
      </c>
      <c r="K3117" s="75" t="inlineStr">
        <is>
          <t>Карты</t>
        </is>
      </c>
      <c r="L3117" s="22">
        <f>ROUND(100-(F3120/(M3120/100)),0)</f>
        <v/>
      </c>
      <c r="M3117" s="105" t="n">
        <v>484</v>
      </c>
      <c r="N3117" s="105" t="n">
        <v>422</v>
      </c>
      <c r="O3117" s="20" t="inlineStr">
        <is>
          <t>https://magic-kniga.ru/items/41444</t>
        </is>
      </c>
      <c r="P3117" s="22" t="n">
        <v>453</v>
      </c>
      <c r="Q3117" s="66" t="inlineStr">
        <is>
          <t>Много</t>
        </is>
      </c>
      <c r="R3117" s="20" t="n">
        <v>1</v>
      </c>
      <c r="V3117" s="36">
        <f>MATCH(R3120,discounts!A:A)</f>
        <v/>
      </c>
      <c r="W3117" s="36">
        <f>ADDRESS(V3120,$F$7+1,,,"discounts")</f>
        <v/>
      </c>
      <c r="X3117" s="36">
        <f>ROUND(_xlfn.SINGLE(IF(ISNA(_xlfn.SINGLE(IF($F$7=0,0,INDIRECT(W3120)))),0,IF($F$7=0,0,INDIRECT(W3120)))),0)</f>
        <v/>
      </c>
    </row>
    <row r="3118" ht="15" customHeight="1">
      <c r="B3118" s="88" t="inlineStr">
        <is>
          <t>Мудры и мантры</t>
        </is>
      </c>
    </row>
    <row r="3119">
      <c r="B3119" s="86" t="n"/>
      <c r="C3119" s="22" t="n">
        <v>47444</v>
      </c>
      <c r="D3119" s="22" t="inlineStr">
        <is>
          <t>Склярова Вера Анатольевна</t>
        </is>
      </c>
      <c r="E3119" s="22" t="inlineStr">
        <is>
          <t>Карты Мудры колода 32 карты Веры Скляровой</t>
        </is>
      </c>
      <c r="F3119" s="105">
        <f>ROUNDUP(N3122-(N3122/100*X3122),0)</f>
        <v/>
      </c>
      <c r="H3119" s="22" t="inlineStr">
        <is>
          <t>Magic-Kniga</t>
        </is>
      </c>
      <c r="I3119" s="22" t="n">
        <v>2021</v>
      </c>
      <c r="J3119" s="75" t="inlineStr">
        <is>
          <t>9785604726075</t>
        </is>
      </c>
      <c r="K3119" s="75" t="inlineStr">
        <is>
          <t>Карты</t>
        </is>
      </c>
      <c r="L3119" s="22">
        <f>ROUND(100-(F3122/(M3122/100)),0)</f>
        <v/>
      </c>
      <c r="M3119" s="105" t="n">
        <v>299</v>
      </c>
      <c r="N3119" s="105" t="n">
        <v>261</v>
      </c>
      <c r="O3119" s="20" t="inlineStr">
        <is>
          <t>https://magic-kniga.ru/items/47444</t>
        </is>
      </c>
      <c r="P3119" s="22" t="n">
        <v>337</v>
      </c>
      <c r="Q3119" s="66" t="inlineStr">
        <is>
          <t>Много</t>
        </is>
      </c>
      <c r="R3119" s="20" t="n">
        <v>1</v>
      </c>
      <c r="V3119" s="36">
        <f>MATCH(R3122,discounts!A:A)</f>
        <v/>
      </c>
      <c r="W3119" s="36">
        <f>ADDRESS(V3122,$F$7+1,,,"discounts")</f>
        <v/>
      </c>
      <c r="X3119" s="36">
        <f>ROUND(IF(ISNA(IF($F$7=0,0,INDIRECT(W3122))),0,IF($F$7=0,0,INDIRECT(W3122))),0)</f>
        <v/>
      </c>
    </row>
    <row r="3120" ht="15" customHeight="1">
      <c r="B3120" s="88" t="inlineStr">
        <is>
          <t>Досуг</t>
        </is>
      </c>
    </row>
    <row r="3121">
      <c r="B3121" s="86" t="n"/>
      <c r="C3121" s="22" t="n">
        <v>48777</v>
      </c>
      <c r="E3121" s="22" t="inlineStr">
        <is>
          <t>Игральные карты Шабаш колода с ведьмами и колдунами для покера</t>
        </is>
      </c>
      <c r="F3121" s="105">
        <f>ROUNDUP(N3124-(N3124/100*X3124),0)</f>
        <v/>
      </c>
      <c r="H3121" s="22" t="inlineStr">
        <is>
          <t>Magic-Kniga</t>
        </is>
      </c>
      <c r="I3121" s="22" t="n">
        <v>2022</v>
      </c>
      <c r="J3121" s="75" t="inlineStr">
        <is>
          <t>9785604769515</t>
        </is>
      </c>
      <c r="K3121" s="75" t="inlineStr">
        <is>
          <t>Карты</t>
        </is>
      </c>
      <c r="L3121" s="22">
        <f>ROUND(100-(F3124/(M3124/100)),0)</f>
        <v/>
      </c>
      <c r="M3121" s="105" t="n">
        <v>231</v>
      </c>
      <c r="N3121" s="105" t="n">
        <v>201</v>
      </c>
      <c r="O3121" s="20" t="inlineStr">
        <is>
          <t>https://magic-kniga.ru/items/48777</t>
        </is>
      </c>
      <c r="P3121" s="22" t="n">
        <v>251</v>
      </c>
      <c r="Q3121" s="66" t="inlineStr">
        <is>
          <t>Много</t>
        </is>
      </c>
      <c r="R3121" s="20" t="n">
        <v>1</v>
      </c>
      <c r="V3121" s="36">
        <f>MATCH(R3124,discounts!A:A)</f>
        <v/>
      </c>
      <c r="W3121" s="36">
        <f>ADDRESS(V3124,$F$7+1,,,"discounts")</f>
        <v/>
      </c>
      <c r="X3121" s="36">
        <f>ROUND(_xlfn.SINGLE(IF(ISNA(_xlfn.SINGLE(IF($F$7=0,0,INDIRECT(W3124)))),0,IF($F$7=0,0,INDIRECT(W3124)))),0)</f>
        <v/>
      </c>
    </row>
    <row r="3122">
      <c r="B3122" s="86" t="n"/>
      <c r="C3122" s="22" t="n">
        <v>50300</v>
      </c>
      <c r="D3122" s="22" t="inlineStr">
        <is>
          <t>Жива Божеславна</t>
        </is>
      </c>
      <c r="E3122" s="22" t="inlineStr">
        <is>
          <t>ЖИВАЯ ИГРА ПО КОЩУНАМ ЖИВЫ БОЖЕСЛАВНЫ</t>
        </is>
      </c>
      <c r="F3122" s="105">
        <f>ROUNDUP(N3125-(N3125/100*X3125),0)</f>
        <v/>
      </c>
      <c r="H3122" s="22" t="inlineStr">
        <is>
          <t>Magic-Kniga</t>
        </is>
      </c>
      <c r="I3122" s="22" t="n">
        <v>2023</v>
      </c>
      <c r="J3122" s="75" t="inlineStr">
        <is>
          <t>9785605088592</t>
        </is>
      </c>
      <c r="K3122" s="75" t="inlineStr">
        <is>
          <t>Карты</t>
        </is>
      </c>
      <c r="L3122" s="22">
        <f>ROUND(100-(F3125/(M3125/100)),0)</f>
        <v/>
      </c>
      <c r="M3122" s="105" t="n">
        <v>2697</v>
      </c>
      <c r="N3122" s="105" t="n">
        <v>2347</v>
      </c>
      <c r="O3122" s="20" t="inlineStr">
        <is>
          <t>https://magic-kniga.ru/items/50300</t>
        </is>
      </c>
      <c r="P3122" s="22" t="n">
        <v>321</v>
      </c>
      <c r="Q3122" s="66" t="inlineStr">
        <is>
          <t>Больше 50</t>
        </is>
      </c>
      <c r="R3122" s="20" t="n">
        <v>1</v>
      </c>
      <c r="S3122" s="22" t="n">
        <v>16</v>
      </c>
      <c r="V3122" s="36">
        <f>MATCH(R3125,discounts!A:A)</f>
        <v/>
      </c>
      <c r="W3122" s="36">
        <f>ADDRESS(V3125,$F$7+1,,,"discounts")</f>
        <v/>
      </c>
      <c r="X3122" s="36">
        <f>ROUND(_xlfn.SINGLE(IF(ISNA(_xlfn.SINGLE(IF($F$7=0,0,INDIRECT(W3125)))),0,IF($F$7=0,0,INDIRECT(W3125)))),0)</f>
        <v/>
      </c>
    </row>
    <row r="3123" ht="15" customHeight="1">
      <c r="B3123" s="88" t="inlineStr">
        <is>
          <t>Подарочные Таро</t>
        </is>
      </c>
    </row>
    <row r="3124">
      <c r="B3124" s="86" t="n"/>
      <c r="C3124" s="22" t="n">
        <v>48700</v>
      </c>
      <c r="D3124" s="22" t="inlineStr">
        <is>
          <t>Склярова Вера Анатольевна</t>
        </is>
      </c>
      <c r="E3124" s="22" t="inlineStr">
        <is>
          <t>Гадальные карты «Таро на вашей ладони» (колода с инструкцией для гадания)</t>
        </is>
      </c>
      <c r="F3124" s="105">
        <f>ROUNDUP(N3127-(N3127/100*X3127),0)</f>
        <v/>
      </c>
      <c r="H3124" s="22" t="inlineStr">
        <is>
          <t>Magic-Kniga</t>
        </is>
      </c>
      <c r="I3124" s="22" t="n">
        <v>2022</v>
      </c>
      <c r="J3124" s="75" t="inlineStr">
        <is>
          <t>9785604769553</t>
        </is>
      </c>
      <c r="K3124" s="75" t="inlineStr">
        <is>
          <t>Карты</t>
        </is>
      </c>
      <c r="L3124" s="22">
        <f>ROUND(100-(F3127/(M3127/100)),0)</f>
        <v/>
      </c>
      <c r="M3124" s="105" t="n">
        <v>1425</v>
      </c>
      <c r="N3124" s="105" t="n">
        <v>1240</v>
      </c>
      <c r="O3124" s="20" t="inlineStr">
        <is>
          <t>https://magic-kniga.ru/items/48700</t>
        </is>
      </c>
      <c r="P3124" s="22" t="n">
        <v>478</v>
      </c>
      <c r="Q3124" s="66" t="inlineStr">
        <is>
          <t>Мало</t>
        </is>
      </c>
      <c r="R3124" s="20" t="n">
        <v>1</v>
      </c>
      <c r="V3124" s="36">
        <f>MATCH(R3127,discounts!A:A)</f>
        <v/>
      </c>
      <c r="W3124" s="36">
        <f>ADDRESS(V3127,$F$7+1,,,"discounts")</f>
        <v/>
      </c>
      <c r="X3124" s="36">
        <f>ROUND(IF(ISNA(IF($F$7=0,0,INDIRECT(W3127))),0,IF($F$7=0,0,INDIRECT(W3127))),0)</f>
        <v/>
      </c>
    </row>
    <row r="3125">
      <c r="B3125" s="86" t="n"/>
      <c r="C3125" s="22" t="n">
        <v>49600</v>
      </c>
      <c r="E3125" s="22" t="inlineStr">
        <is>
          <t>Гадальные карты «Цыганское Таро. Песни ромалэ» (колода с инструкцией для гадания)</t>
        </is>
      </c>
      <c r="F3125" s="105">
        <f>ROUNDUP(N3128-(N3128/100*X3128),0)</f>
        <v/>
      </c>
      <c r="H3125" s="22" t="inlineStr">
        <is>
          <t>Magic-Kniga</t>
        </is>
      </c>
      <c r="I3125" s="22" t="n">
        <v>2023</v>
      </c>
      <c r="J3125" s="75" t="inlineStr">
        <is>
          <t>9785604930717</t>
        </is>
      </c>
      <c r="K3125" s="75" t="inlineStr">
        <is>
          <t>Карты</t>
        </is>
      </c>
      <c r="L3125" s="22">
        <f>ROUND(100-(F3128/(M3128/100)),0)</f>
        <v/>
      </c>
      <c r="M3125" s="105" t="n">
        <v>490</v>
      </c>
      <c r="N3125" s="105" t="n">
        <v>427</v>
      </c>
      <c r="O3125" s="20" t="inlineStr">
        <is>
          <t>https://magic-kniga.ru/items/49600</t>
        </is>
      </c>
      <c r="P3125" s="22" t="n">
        <v>448</v>
      </c>
      <c r="Q3125" s="66" t="inlineStr">
        <is>
          <t>Много</t>
        </is>
      </c>
      <c r="R3125" s="20" t="n">
        <v>1</v>
      </c>
      <c r="S3125" s="22" t="n">
        <v>16</v>
      </c>
      <c r="V3125" s="36">
        <f>MATCH(R3128,discounts!A:A)</f>
        <v/>
      </c>
      <c r="W3125" s="36">
        <f>ADDRESS(V3128,$F$7+1,,,"discounts")</f>
        <v/>
      </c>
      <c r="X3125" s="36">
        <f>ROUND(IF(ISNA(IF($F$7=0,0,INDIRECT(W3128))),0,IF($F$7=0,0,INDIRECT(W3128))),0)</f>
        <v/>
      </c>
    </row>
    <row r="3126">
      <c r="B3126" s="86" t="n"/>
      <c r="C3126" s="22" t="n">
        <v>49999</v>
      </c>
      <c r="D3126" s="22" t="inlineStr">
        <is>
          <t>Странников В. Ю.</t>
        </is>
      </c>
      <c r="E3126" s="22" t="inlineStr">
        <is>
          <t>Гадальные карты Средневековое Таро Владимира Странникова (колода с инструкцией для гадания)</t>
        </is>
      </c>
      <c r="F3126" s="105">
        <f>ROUNDUP(N3129-(N3129/100*X3129),0)</f>
        <v/>
      </c>
      <c r="H3126" s="22" t="inlineStr">
        <is>
          <t>Magic-Kniga</t>
        </is>
      </c>
      <c r="I3126" s="22" t="n">
        <v>2023</v>
      </c>
      <c r="J3126" s="75" t="inlineStr">
        <is>
          <t>9785604876855</t>
        </is>
      </c>
      <c r="K3126" s="75" t="inlineStr">
        <is>
          <t>Карты</t>
        </is>
      </c>
      <c r="L3126" s="22">
        <f>ROUND(100-(F3129/(M3129/100)),0)</f>
        <v/>
      </c>
      <c r="M3126" s="105" t="n">
        <v>1205</v>
      </c>
      <c r="N3126" s="105" t="n">
        <v>1049</v>
      </c>
      <c r="O3126" s="20" t="inlineStr">
        <is>
          <t>https://magic-kniga.ru/items/49999</t>
        </is>
      </c>
      <c r="P3126" s="22" t="n">
        <v>475</v>
      </c>
      <c r="Q3126" s="66" t="inlineStr">
        <is>
          <t>Больше 50</t>
        </is>
      </c>
      <c r="R3126" s="20" t="n">
        <v>1</v>
      </c>
      <c r="S3126" s="22" t="n">
        <v>16</v>
      </c>
      <c r="V3126" s="36">
        <f>MATCH(R3129,discounts!A:A)</f>
        <v/>
      </c>
      <c r="W3126" s="36">
        <f>ADDRESS(V3129,$F$7+1,,,"discounts")</f>
        <v/>
      </c>
      <c r="X3126" s="36">
        <f>ROUND(IF(ISNA(IF($F$7=0,0,INDIRECT(W3129))),0,IF($F$7=0,0,INDIRECT(W3129))),0)</f>
        <v/>
      </c>
    </row>
    <row r="3127">
      <c r="B3127" s="86" t="n"/>
      <c r="C3127" s="22" t="n">
        <v>54999</v>
      </c>
      <c r="D3127" s="22" t="inlineStr">
        <is>
          <t>Елена Таршис</t>
        </is>
      </c>
      <c r="E3127" s="22" t="inlineStr">
        <is>
          <t>Гадальные карты Магическое Таро Универсума с книгой инструкцией для гадания</t>
        </is>
      </c>
      <c r="F3127" s="105">
        <f>ROUNDUP(N3130-(N3130/100*X3130),0)</f>
        <v/>
      </c>
      <c r="H3127" s="22" t="inlineStr">
        <is>
          <t>Magic-Kniga</t>
        </is>
      </c>
      <c r="I3127" s="22" t="n">
        <v>2024</v>
      </c>
      <c r="J3127" s="75" t="inlineStr">
        <is>
          <t>9785605137818</t>
        </is>
      </c>
      <c r="K3127" s="75" t="inlineStr">
        <is>
          <t>Карты</t>
        </is>
      </c>
      <c r="L3127" s="22">
        <f>ROUND(100-(F3130/(M3130/100)),0)</f>
        <v/>
      </c>
      <c r="M3127" s="105" t="n">
        <v>1290</v>
      </c>
      <c r="N3127" s="105" t="n">
        <v>1123</v>
      </c>
      <c r="O3127" s="20" t="inlineStr">
        <is>
          <t>https://magic-kniga.ru/items/54999</t>
        </is>
      </c>
      <c r="P3127" s="22" t="n">
        <v>498</v>
      </c>
      <c r="Q3127" s="66" t="inlineStr">
        <is>
          <t>Больше 50</t>
        </is>
      </c>
      <c r="R3127" s="20" t="n">
        <v>1</v>
      </c>
      <c r="S3127" s="22" t="n">
        <v>16</v>
      </c>
      <c r="V3127" s="36">
        <f>MATCH(R3130,discounts!A:A)</f>
        <v/>
      </c>
      <c r="W3127" s="36">
        <f>ADDRESS(V3130,$F$7+1,,,"discounts")</f>
        <v/>
      </c>
      <c r="X3127" s="36">
        <f>ROUND(IF(ISNA(IF($F$7=0,0,INDIRECT(W3130))),0,IF($F$7=0,0,INDIRECT(W3130))),0)</f>
        <v/>
      </c>
    </row>
    <row r="3128">
      <c r="B3128" s="86" t="n"/>
      <c r="C3128" s="22" t="n">
        <v>55700</v>
      </c>
      <c r="E3128" s="22" t="inlineStr">
        <is>
          <t>Кладбищенское Таро</t>
        </is>
      </c>
      <c r="F3128" s="105">
        <f>ROUNDUP(N3131-(N3131/100*X3131),0)</f>
        <v/>
      </c>
      <c r="H3128" s="22" t="inlineStr">
        <is>
          <t>Magic-Kniga</t>
        </is>
      </c>
      <c r="I3128" s="22" t="n">
        <v>2024</v>
      </c>
      <c r="J3128" s="75" t="inlineStr">
        <is>
          <t>9785605187035</t>
        </is>
      </c>
      <c r="K3128" s="75" t="inlineStr">
        <is>
          <t>Карты</t>
        </is>
      </c>
      <c r="L3128" s="22">
        <f>ROUND(100-(F3131/(M3131/100)),0)</f>
        <v/>
      </c>
      <c r="M3128" s="105" t="n">
        <v>1350</v>
      </c>
      <c r="N3128" s="105" t="n">
        <v>1175</v>
      </c>
      <c r="O3128" s="20" t="inlineStr">
        <is>
          <t>https://magic-kniga.ru/items/55700</t>
        </is>
      </c>
      <c r="P3128" s="22" t="n">
        <v>441</v>
      </c>
      <c r="Q3128" s="66" t="inlineStr">
        <is>
          <t>Больше 50</t>
        </is>
      </c>
      <c r="R3128" s="20" t="n">
        <v>1</v>
      </c>
      <c r="S3128" s="22" t="n">
        <v>16</v>
      </c>
      <c r="V3128" s="36">
        <f>MATCH(R3131,discounts!A:A)</f>
        <v/>
      </c>
      <c r="W3128" s="36">
        <f>ADDRESS(V3131,$F$7+1,,,"discounts")</f>
        <v/>
      </c>
      <c r="X3128" s="36">
        <f>ROUND(IF(ISNA(IF($F$7=0,0,INDIRECT(W3131))),0,IF($F$7=0,0,INDIRECT(W3131))),0)</f>
        <v/>
      </c>
    </row>
    <row r="3129">
      <c r="B3129" s="86" t="n"/>
      <c r="C3129" s="22" t="n">
        <v>45490</v>
      </c>
      <c r="D3129" s="22" t="inlineStr">
        <is>
          <t>Никифорова Любовь (Отила)</t>
        </is>
      </c>
      <c r="E3129" s="22" t="inlineStr">
        <is>
          <t>Цыганское Таро Кале</t>
        </is>
      </c>
      <c r="F3129" s="105">
        <f>ROUNDUP(N3132-(N3132/100*X3132),0)</f>
        <v/>
      </c>
      <c r="H3129" s="22" t="inlineStr">
        <is>
          <t>Велигор</t>
        </is>
      </c>
      <c r="I3129" s="22" t="n">
        <v>2021</v>
      </c>
      <c r="J3129" s="75" t="inlineStr">
        <is>
          <t>9785917420837</t>
        </is>
      </c>
      <c r="K3129" s="75" t="inlineStr">
        <is>
          <t>Карты</t>
        </is>
      </c>
      <c r="L3129" s="22">
        <f>ROUND(100-(F3132/(M3132/100)),0)</f>
        <v/>
      </c>
      <c r="M3129" s="105" t="n">
        <v>3822</v>
      </c>
      <c r="N3129" s="105" t="n">
        <v>3326</v>
      </c>
      <c r="O3129" s="20" t="inlineStr">
        <is>
          <t>https://magic-kniga.ru/items/45490</t>
        </is>
      </c>
      <c r="Q3129" s="66" t="inlineStr">
        <is>
          <t>Мало</t>
        </is>
      </c>
      <c r="R3129" s="20" t="n">
        <v>8</v>
      </c>
      <c r="V3129" s="36">
        <f>MATCH(R3132,discounts!A:A)</f>
        <v/>
      </c>
      <c r="W3129" s="36">
        <f>ADDRESS(V3132,$F$7+1,,,"discounts")</f>
        <v/>
      </c>
      <c r="X3129" s="36">
        <f>ROUND(IF(ISNA(IF($F$7=0,0,INDIRECT(W3132))),0,IF($F$7=0,0,INDIRECT(W3132))),0)</f>
        <v/>
      </c>
    </row>
    <row r="3130">
      <c r="B3130" s="86" t="n"/>
      <c r="C3130" s="22" t="n">
        <v>47500</v>
      </c>
      <c r="D3130" s="22" t="inlineStr">
        <is>
          <t>Татьяна Ткачева</t>
        </is>
      </c>
      <c r="E3130" s="22" t="inlineStr">
        <is>
          <t>Гадальные карты Таро Дороги и тропы ведьмы. Witchs roads and paths Tarot с книгой инструкцией для гадания Издание ЛЮКС</t>
        </is>
      </c>
      <c r="F3130" s="105">
        <f>ROUNDUP(N3133-(N3133/100*X3133),0)</f>
        <v/>
      </c>
      <c r="H3130" s="22" t="inlineStr">
        <is>
          <t>Magic-Kniga</t>
        </is>
      </c>
      <c r="I3130" s="22" t="n">
        <v>2023</v>
      </c>
      <c r="J3130" s="75" t="inlineStr">
        <is>
          <t>9785604726174</t>
        </is>
      </c>
      <c r="K3130" s="75" t="inlineStr">
        <is>
          <t>Карты</t>
        </is>
      </c>
      <c r="L3130" s="22">
        <f>ROUND(100-(F3133/(M3133/100)),0)</f>
        <v/>
      </c>
      <c r="M3130" s="105" t="n">
        <v>925</v>
      </c>
      <c r="N3130" s="105" t="n">
        <v>805</v>
      </c>
      <c r="O3130" s="20" t="inlineStr">
        <is>
          <t>https://magic-kniga.ru/items/47500</t>
        </is>
      </c>
      <c r="P3130" s="22" t="n">
        <v>448</v>
      </c>
      <c r="Q3130" s="66" t="inlineStr">
        <is>
          <t>Больше 10</t>
        </is>
      </c>
      <c r="R3130" s="20" t="n">
        <v>1</v>
      </c>
      <c r="S3130" s="22" t="n">
        <v>16</v>
      </c>
      <c r="V3130" s="36">
        <f>MATCH(R3133,discounts!A:A)</f>
        <v/>
      </c>
      <c r="W3130" s="36">
        <f>ADDRESS(V3133,$F$7+1,,,"discounts")</f>
        <v/>
      </c>
      <c r="X3130" s="36">
        <f>ROUND(IF(ISNA(IF($F$7=0,0,INDIRECT(W3133))),0,IF($F$7=0,0,INDIRECT(W3133))),0)</f>
        <v/>
      </c>
    </row>
    <row r="3131">
      <c r="B3131" s="86" t="n"/>
      <c r="C3131" s="22" t="n">
        <v>48100</v>
      </c>
      <c r="E3131" s="22" t="inlineStr">
        <is>
          <t>Гадальные карты Таро Тайны моря (колода с книгой инструкцией гадания)</t>
        </is>
      </c>
      <c r="F3131" s="105">
        <f>ROUNDUP(N3134-(N3134/100*X3134),0)</f>
        <v/>
      </c>
      <c r="H3131" s="22" t="inlineStr">
        <is>
          <t>Magic-Kniga</t>
        </is>
      </c>
      <c r="I3131" s="22" t="n">
        <v>2023</v>
      </c>
      <c r="J3131" s="75" t="inlineStr">
        <is>
          <t>9785604963371</t>
        </is>
      </c>
      <c r="K3131" s="75" t="inlineStr">
        <is>
          <t>Карты</t>
        </is>
      </c>
      <c r="L3131" s="22">
        <f>ROUND(100-(F3134/(M3134/100)),0)</f>
        <v/>
      </c>
      <c r="M3131" s="105" t="n">
        <v>1459</v>
      </c>
      <c r="N3131" s="105" t="n">
        <v>1270</v>
      </c>
      <c r="O3131" s="20" t="inlineStr">
        <is>
          <t>https://magic-kniga.ru/items/48100</t>
        </is>
      </c>
      <c r="P3131" s="22" t="n">
        <v>460</v>
      </c>
      <c r="Q3131" s="66" t="inlineStr">
        <is>
          <t>Много</t>
        </is>
      </c>
      <c r="R3131" s="20" t="n">
        <v>1</v>
      </c>
      <c r="S3131" s="22" t="n">
        <v>16</v>
      </c>
      <c r="V3131" s="36">
        <f>MATCH(R3134,discounts!A:A)</f>
        <v/>
      </c>
      <c r="W3131" s="36">
        <f>ADDRESS(V3134,$F$7+1,,,"discounts")</f>
        <v/>
      </c>
      <c r="X3131" s="36">
        <f>ROUND(IF(ISNA(IF($F$7=0,0,INDIRECT(W3134))),0,IF($F$7=0,0,INDIRECT(W3134))),0)</f>
        <v/>
      </c>
    </row>
    <row r="3132">
      <c r="B3132" s="86" t="n"/>
      <c r="C3132" s="22" t="n">
        <v>41400</v>
      </c>
      <c r="E3132" s="22" t="inlineStr">
        <is>
          <t>Гадальные карты Таро Кошачий путь. Cat`s Way Tarot (колода с книгой инструкцией для гадания)</t>
        </is>
      </c>
      <c r="F3132" s="105">
        <f>ROUNDUP(N3135-(N3135/100*X3135),0)</f>
        <v/>
      </c>
      <c r="H3132" s="22" t="inlineStr">
        <is>
          <t>Magic-Kniga</t>
        </is>
      </c>
      <c r="I3132" s="22" t="n">
        <v>2022</v>
      </c>
      <c r="J3132" s="75" t="inlineStr">
        <is>
          <t>9785604726136</t>
        </is>
      </c>
      <c r="K3132" s="75" t="inlineStr">
        <is>
          <t>Карты</t>
        </is>
      </c>
      <c r="L3132" s="22">
        <f>ROUND(100-(F3135/(M3135/100)),0)</f>
        <v/>
      </c>
      <c r="M3132" s="105" t="n">
        <v>1299</v>
      </c>
      <c r="N3132" s="105" t="n">
        <v>1131</v>
      </c>
      <c r="O3132" s="20" t="inlineStr">
        <is>
          <t>https://magic-kniga.ru/items/41400</t>
        </is>
      </c>
      <c r="P3132" s="22" t="n">
        <v>262</v>
      </c>
      <c r="Q3132" s="66" t="inlineStr">
        <is>
          <t>Больше 10</t>
        </is>
      </c>
      <c r="R3132" s="20" t="n">
        <v>1</v>
      </c>
      <c r="V3132" s="36">
        <f>MATCH(R3135,discounts!A:A)</f>
        <v/>
      </c>
      <c r="W3132" s="36">
        <f>ADDRESS(V3135,$F$7+1,,,"discounts")</f>
        <v/>
      </c>
      <c r="X3132" s="36">
        <f>ROUND(IF(ISNA(IF($F$7=0,0,INDIRECT(W3135))),0,IF($F$7=0,0,INDIRECT(W3135))),0)</f>
        <v/>
      </c>
    </row>
    <row r="3133">
      <c r="B3133" s="86" t="n"/>
      <c r="C3133" s="22" t="n">
        <v>42000</v>
      </c>
      <c r="E3133" s="22" t="inlineStr">
        <is>
          <t>Гадальные карты Темный Уэйт. Dark Waite (подарочный набор) с инструкцией для гадания</t>
        </is>
      </c>
      <c r="F3133" s="105">
        <f>ROUNDUP(N3136-(N3136/100*X3136),0)</f>
        <v/>
      </c>
      <c r="H3133" s="22" t="inlineStr">
        <is>
          <t>Magic-Kniga</t>
        </is>
      </c>
      <c r="I3133" s="22" t="n">
        <v>2021</v>
      </c>
      <c r="J3133" s="75" t="inlineStr">
        <is>
          <t>9785604604960</t>
        </is>
      </c>
      <c r="K3133" s="75" t="inlineStr">
        <is>
          <t>Карты</t>
        </is>
      </c>
      <c r="L3133" s="22">
        <f>ROUND(100-(F3136/(M3136/100)),0)</f>
        <v/>
      </c>
      <c r="M3133" s="105" t="n">
        <v>1299</v>
      </c>
      <c r="N3133" s="105" t="n">
        <v>1131</v>
      </c>
      <c r="O3133" s="20" t="inlineStr">
        <is>
          <t>https://magic-kniga.ru/items/42000</t>
        </is>
      </c>
      <c r="P3133" s="22" t="n">
        <v>465</v>
      </c>
      <c r="Q3133" s="66" t="inlineStr">
        <is>
          <t>Больше 10</t>
        </is>
      </c>
      <c r="R3133" s="20" t="n">
        <v>1</v>
      </c>
      <c r="V3133" s="36">
        <f>MATCH(R3136,discounts!A:A)</f>
        <v/>
      </c>
      <c r="W3133" s="36">
        <f>ADDRESS(V3136,$F$7+1,,,"discounts")</f>
        <v/>
      </c>
      <c r="X3133" s="36">
        <f>ROUND(IF(ISNA(IF($F$7=0,0,INDIRECT(W3136))),0,IF($F$7=0,0,INDIRECT(W3136))),0)</f>
        <v/>
      </c>
    </row>
    <row r="3134">
      <c r="B3134" s="86" t="n"/>
      <c r="C3134" s="22" t="n">
        <v>44888</v>
      </c>
      <c r="D3134" s="22" t="inlineStr">
        <is>
          <t>Бецалэль Ариэли</t>
        </is>
      </c>
      <c r="E3134" s="22" t="inlineStr">
        <is>
          <t>Гадальные карты Еврейское Таро колода с инструкцией для гадания</t>
        </is>
      </c>
      <c r="F3134" s="105">
        <f>ROUNDUP(N3137-(N3137/100*X3137),0)</f>
        <v/>
      </c>
      <c r="H3134" s="22" t="inlineStr">
        <is>
          <t>Magic-Kniga</t>
        </is>
      </c>
      <c r="I3134" s="22" t="n">
        <v>2021</v>
      </c>
      <c r="J3134" s="75" t="inlineStr">
        <is>
          <t>9785604647578</t>
        </is>
      </c>
      <c r="K3134" s="75" t="inlineStr">
        <is>
          <t>Карты</t>
        </is>
      </c>
      <c r="L3134" s="22">
        <f>ROUND(100-(F3137/(M3137/100)),0)</f>
        <v/>
      </c>
      <c r="M3134" s="105" t="n">
        <v>626</v>
      </c>
      <c r="N3134" s="105" t="n">
        <v>545</v>
      </c>
      <c r="O3134" s="20" t="inlineStr">
        <is>
          <t>https://magic-kniga.ru/items/44888</t>
        </is>
      </c>
      <c r="P3134" s="22" t="n">
        <v>500</v>
      </c>
      <c r="Q3134" s="66" t="inlineStr">
        <is>
          <t>Больше 50</t>
        </is>
      </c>
      <c r="R3134" s="20" t="n">
        <v>1</v>
      </c>
      <c r="V3134" s="36">
        <f>MATCH(R3137,discounts!A:A)</f>
        <v/>
      </c>
      <c r="W3134" s="36">
        <f>ADDRESS(V3137,$F$7+1,,,"discounts")</f>
        <v/>
      </c>
      <c r="X3134" s="36">
        <f>ROUND(IF(ISNA(IF($F$7=0,0,INDIRECT(W3137))),0,IF($F$7=0,0,INDIRECT(W3137))),0)</f>
        <v/>
      </c>
    </row>
    <row r="3135" ht="15" customHeight="1">
      <c r="B3135" s="88" t="inlineStr">
        <is>
          <t>Основы Таро</t>
        </is>
      </c>
    </row>
    <row r="3136">
      <c r="B3136" s="86" t="n"/>
      <c r="C3136" s="22" t="n">
        <v>51200</v>
      </c>
      <c r="E3136" s="22" t="inlineStr">
        <is>
          <t>Гадальные карты Обучающее Таро с подсказками (колода начинающим для гадания)</t>
        </is>
      </c>
      <c r="F3136" s="105">
        <f>ROUNDUP(N3139-(N3139/100*X3139),0)</f>
        <v/>
      </c>
      <c r="H3136" s="22" t="inlineStr">
        <is>
          <t>Magic-Kniga</t>
        </is>
      </c>
      <c r="I3136" s="22" t="n">
        <v>2022</v>
      </c>
      <c r="J3136" s="75" t="inlineStr">
        <is>
          <t>9785604876749</t>
        </is>
      </c>
      <c r="K3136" s="75" t="inlineStr">
        <is>
          <t>Карты</t>
        </is>
      </c>
      <c r="L3136" s="22">
        <f>ROUND(100-(F3139/(M3139/100)),0)</f>
        <v/>
      </c>
      <c r="M3136" s="105" t="n">
        <v>233</v>
      </c>
      <c r="N3136" s="105" t="n">
        <v>203</v>
      </c>
      <c r="O3136" s="20" t="inlineStr">
        <is>
          <t>https://magic-kniga.ru/items/51200</t>
        </is>
      </c>
      <c r="P3136" s="22" t="n">
        <v>111</v>
      </c>
      <c r="Q3136" s="66" t="inlineStr">
        <is>
          <t>Мало</t>
        </is>
      </c>
      <c r="R3136" s="20" t="n">
        <v>1</v>
      </c>
      <c r="S3136" s="22" t="n">
        <v>16</v>
      </c>
      <c r="V3136" s="36">
        <f>MATCH(R3139,discounts!A:A)</f>
        <v/>
      </c>
      <c r="W3136" s="36">
        <f>ADDRESS(V3139,$F$7+1,,,"discounts")</f>
        <v/>
      </c>
      <c r="X3136" s="36">
        <f>ROUND(_xlfn.SINGLE(IF(ISNA(_xlfn.SINGLE(IF($F$7=0,0,INDIRECT(W3139)))),0,IF($F$7=0,0,INDIRECT(W3139)))),0)</f>
        <v/>
      </c>
    </row>
    <row r="3137">
      <c r="B3137" s="86" t="n"/>
      <c r="C3137" s="22" t="n">
        <v>51222</v>
      </c>
      <c r="E3137" s="22" t="inlineStr">
        <is>
          <t>Гадальные карты Коучинг Таро (колода для начинающих с инструкцией для гадания)</t>
        </is>
      </c>
      <c r="F3137" s="105">
        <f>ROUNDUP(N3140-(N3140/100*X3140),0)</f>
        <v/>
      </c>
      <c r="H3137" s="22" t="inlineStr">
        <is>
          <t>Magic-Kniga</t>
        </is>
      </c>
      <c r="I3137" s="22" t="n">
        <v>2023</v>
      </c>
      <c r="J3137" s="75" t="inlineStr">
        <is>
          <t>9785604876763</t>
        </is>
      </c>
      <c r="K3137" s="75" t="inlineStr">
        <is>
          <t>Карты</t>
        </is>
      </c>
      <c r="L3137" s="22">
        <f>ROUND(100-(F3140/(M3140/100)),0)</f>
        <v/>
      </c>
      <c r="M3137" s="105" t="n">
        <v>356</v>
      </c>
      <c r="N3137" s="105" t="n">
        <v>310</v>
      </c>
      <c r="O3137" s="20" t="inlineStr">
        <is>
          <t>https://magic-kniga.ru/items/51222</t>
        </is>
      </c>
      <c r="P3137" s="22" t="n">
        <v>384</v>
      </c>
      <c r="Q3137" s="66" t="inlineStr">
        <is>
          <t>Много</t>
        </is>
      </c>
      <c r="R3137" s="20" t="n">
        <v>1</v>
      </c>
      <c r="S3137" s="22" t="n">
        <v>16</v>
      </c>
      <c r="V3137" s="36">
        <f>MATCH(R3140,discounts!A:A)</f>
        <v/>
      </c>
      <c r="W3137" s="36">
        <f>ADDRESS(V3140,$F$7+1,,,"discounts")</f>
        <v/>
      </c>
      <c r="X3137" s="36">
        <f>ROUND(_xlfn.SINGLE(IF(ISNA(_xlfn.SINGLE(IF($F$7=0,0,INDIRECT(W3140)))),0,IF($F$7=0,0,INDIRECT(W3140)))),0)</f>
        <v/>
      </c>
    </row>
    <row r="3138">
      <c r="B3138" s="86" t="n"/>
      <c r="C3138" s="22" t="n">
        <v>46777</v>
      </c>
      <c r="E3138" s="22" t="inlineStr">
        <is>
          <t>Гадальные карты Древнее швейцарское таро 1JJ Swiss Tarot (колода с инструкцией для гадания)</t>
        </is>
      </c>
      <c r="F3138" s="105">
        <f>ROUNDUP(N3141-(N3141/100*X3141),0)</f>
        <v/>
      </c>
      <c r="H3138" s="22" t="inlineStr">
        <is>
          <t>Magic-Kniga</t>
        </is>
      </c>
      <c r="I3138" s="22" t="n">
        <v>2022</v>
      </c>
      <c r="J3138" s="75" t="inlineStr">
        <is>
          <t>9785604769423</t>
        </is>
      </c>
      <c r="K3138" s="75" t="inlineStr">
        <is>
          <t>Карты</t>
        </is>
      </c>
      <c r="L3138" s="22">
        <f>ROUND(100-(F3141/(M3141/100)),0)</f>
        <v/>
      </c>
      <c r="M3138" s="105" t="n">
        <v>926</v>
      </c>
      <c r="N3138" s="105" t="n">
        <v>806</v>
      </c>
      <c r="O3138" s="20" t="inlineStr">
        <is>
          <t>https://magic-kniga.ru/items/46777</t>
        </is>
      </c>
      <c r="P3138" s="22" t="n">
        <v>323</v>
      </c>
      <c r="Q3138" s="66" t="inlineStr">
        <is>
          <t>Больше 10</t>
        </is>
      </c>
      <c r="R3138" s="20" t="n">
        <v>1</v>
      </c>
      <c r="S3138" s="22" t="n">
        <v>16</v>
      </c>
      <c r="V3138" s="36">
        <f>MATCH(R3141,discounts!A:A)</f>
        <v/>
      </c>
      <c r="W3138" s="36">
        <f>ADDRESS(V3141,$F$7+1,,,"discounts")</f>
        <v/>
      </c>
      <c r="X3138" s="36">
        <f>ROUND(_xlfn.SINGLE(IF(ISNA(_xlfn.SINGLE(IF($F$7=0,0,INDIRECT(W3141)))),0,IF($F$7=0,0,INDIRECT(W3141)))),0)</f>
        <v/>
      </c>
    </row>
    <row r="3139" ht="15" customHeight="1">
      <c r="B3139" s="88" t="inlineStr">
        <is>
          <t>Практика эзотерики</t>
        </is>
      </c>
    </row>
    <row r="3140">
      <c r="B3140" s="86" t="n"/>
      <c r="C3140" s="22" t="n">
        <v>49333</v>
      </c>
      <c r="D3140" s="22" t="inlineStr">
        <is>
          <t>Елена Лес</t>
        </is>
      </c>
      <c r="E3140" s="22" t="inlineStr">
        <is>
          <t>Гадальные карты Таро магии колода с инструкцией для гадания</t>
        </is>
      </c>
      <c r="F3140" s="105">
        <f>ROUNDUP(N3143-(N3143/100*X3143),0)</f>
        <v/>
      </c>
      <c r="H3140" s="22" t="inlineStr">
        <is>
          <t>Magic-Kniga</t>
        </is>
      </c>
      <c r="I3140" s="22" t="n">
        <v>2022</v>
      </c>
      <c r="J3140" s="75" t="inlineStr">
        <is>
          <t>9785604876701</t>
        </is>
      </c>
      <c r="K3140" s="75" t="inlineStr">
        <is>
          <t>Карты</t>
        </is>
      </c>
      <c r="L3140" s="22">
        <f>ROUND(100-(F3143/(M3143/100)),0)</f>
        <v/>
      </c>
      <c r="M3140" s="105" t="n">
        <v>614</v>
      </c>
      <c r="N3140" s="105" t="n">
        <v>535</v>
      </c>
      <c r="O3140" s="20" t="inlineStr">
        <is>
          <t>https://magic-kniga.ru/items/49333</t>
        </is>
      </c>
      <c r="P3140" s="22" t="n">
        <v>479</v>
      </c>
      <c r="Q3140" s="66" t="inlineStr">
        <is>
          <t>Много</t>
        </is>
      </c>
      <c r="R3140" s="20" t="n">
        <v>1</v>
      </c>
      <c r="S3140" s="22" t="n">
        <v>16</v>
      </c>
      <c r="V3140" s="36">
        <f>MATCH(R3143,discounts!A:A)</f>
        <v/>
      </c>
      <c r="W3140" s="36">
        <f>ADDRESS(V3143,$F$7+1,,,"discounts")</f>
        <v/>
      </c>
      <c r="X3140" s="36">
        <f>ROUND(IF(ISNA(IF($F$7=0,0,INDIRECT(W3143))),0,IF($F$7=0,0,INDIRECT(W3143))),0)</f>
        <v/>
      </c>
    </row>
    <row r="3141" ht="15" customHeight="1">
      <c r="B3141" s="88" t="inlineStr">
        <is>
          <t>Таро для начинающих</t>
        </is>
      </c>
    </row>
    <row r="3142">
      <c r="B3142" s="86" t="n"/>
      <c r="C3142" s="22" t="n">
        <v>50500</v>
      </c>
      <c r="E3142" s="22" t="inlineStr">
        <is>
          <t>Таро для начинающих с книгой</t>
        </is>
      </c>
      <c r="F3142" s="105">
        <f>ROUNDUP(N3145-(N3145/100*X3145),0)</f>
        <v/>
      </c>
      <c r="H3142" s="22" t="inlineStr">
        <is>
          <t>Magic-Kniga</t>
        </is>
      </c>
      <c r="I3142" s="22" t="n">
        <v>2022</v>
      </c>
      <c r="J3142" s="75" t="inlineStr">
        <is>
          <t>9785604876787</t>
        </is>
      </c>
      <c r="K3142" s="75" t="inlineStr">
        <is>
          <t>Карты</t>
        </is>
      </c>
      <c r="L3142" s="22">
        <f>ROUND(100-(F3145/(M3145/100)),0)</f>
        <v/>
      </c>
      <c r="M3142" s="105" t="n">
        <v>458</v>
      </c>
      <c r="N3142" s="105" t="n">
        <v>399</v>
      </c>
      <c r="O3142" s="20" t="inlineStr">
        <is>
          <t>https://magic-kniga.ru/items/50500</t>
        </is>
      </c>
      <c r="P3142" s="22" t="n">
        <v>426</v>
      </c>
      <c r="Q3142" s="66" t="inlineStr">
        <is>
          <t>Много</t>
        </is>
      </c>
      <c r="R3142" s="20" t="n">
        <v>1</v>
      </c>
      <c r="S3142" s="22" t="n">
        <v>16</v>
      </c>
      <c r="V3142" s="36">
        <f>MATCH(R3145,discounts!A:A)</f>
        <v/>
      </c>
      <c r="W3142" s="36">
        <f>ADDRESS(V3145,$F$7+1,,,"discounts")</f>
        <v/>
      </c>
      <c r="X3142" s="36">
        <f>ROUND(IF(ISNA(IF($F$7=0,0,INDIRECT(W3145))),0,IF($F$7=0,0,INDIRECT(W3145))),0)</f>
        <v/>
      </c>
    </row>
    <row r="3143">
      <c r="B3143" s="86" t="n"/>
      <c r="C3143" s="22" t="n">
        <v>51333</v>
      </c>
      <c r="E3143" s="22" t="inlineStr">
        <is>
          <t>Гадальные карты Таро Кошачий путь (бюджет) (колода с инструкцией для гадания)</t>
        </is>
      </c>
      <c r="F3143" s="105">
        <f>ROUNDUP(N3146-(N3146/100*X3146),0)</f>
        <v/>
      </c>
      <c r="H3143" s="22" t="inlineStr">
        <is>
          <t>Magic-Kniga</t>
        </is>
      </c>
      <c r="I3143" s="22" t="n">
        <v>2022</v>
      </c>
      <c r="J3143" s="75" t="inlineStr">
        <is>
          <t>9785604876848</t>
        </is>
      </c>
      <c r="K3143" s="75" t="inlineStr">
        <is>
          <t>Карты</t>
        </is>
      </c>
      <c r="L3143" s="22">
        <f>ROUND(100-(F3146/(M3146/100)),0)</f>
        <v/>
      </c>
      <c r="M3143" s="105" t="n">
        <v>304</v>
      </c>
      <c r="N3143" s="105" t="n">
        <v>265</v>
      </c>
      <c r="O3143" s="20" t="inlineStr">
        <is>
          <t>https://magic-kniga.ru/items/51333</t>
        </is>
      </c>
      <c r="P3143" s="22" t="n">
        <v>435</v>
      </c>
      <c r="Q3143" s="66" t="inlineStr">
        <is>
          <t>Мало</t>
        </is>
      </c>
      <c r="R3143" s="20" t="n">
        <v>1</v>
      </c>
      <c r="S3143" s="22" t="n">
        <v>16</v>
      </c>
      <c r="V3143" s="36">
        <f>MATCH(R3146,discounts!A:A)</f>
        <v/>
      </c>
      <c r="W3143" s="36">
        <f>ADDRESS(V3146,$F$7+1,,,"discounts")</f>
        <v/>
      </c>
      <c r="X3143" s="36">
        <f>ROUND(IF(ISNA(IF($F$7=0,0,INDIRECT(W3146))),0,IF($F$7=0,0,INDIRECT(W3146))),0)</f>
        <v/>
      </c>
    </row>
    <row r="3144">
      <c r="B3144" s="86" t="n"/>
      <c r="C3144" s="22" t="n">
        <v>54444</v>
      </c>
      <c r="E3144" s="22" t="inlineStr">
        <is>
          <t>Таро сочетаний</t>
        </is>
      </c>
      <c r="F3144" s="105">
        <f>ROUNDUP(N3147-(N3147/100*X3147),0)</f>
        <v/>
      </c>
      <c r="H3144" s="22" t="inlineStr">
        <is>
          <t>Magic-Kniga</t>
        </is>
      </c>
      <c r="I3144" s="22" t="n">
        <v>2024</v>
      </c>
      <c r="J3144" s="75" t="inlineStr">
        <is>
          <t>9785605088684</t>
        </is>
      </c>
      <c r="K3144" s="75" t="inlineStr">
        <is>
          <t>Карты</t>
        </is>
      </c>
      <c r="L3144" s="22">
        <f>ROUND(100-(F3147/(M3147/100)),0)</f>
        <v/>
      </c>
      <c r="M3144" s="105" t="n">
        <v>359</v>
      </c>
      <c r="N3144" s="105" t="n">
        <v>313</v>
      </c>
      <c r="O3144" s="20" t="inlineStr">
        <is>
          <t>https://magic-kniga.ru/items/54444</t>
        </is>
      </c>
      <c r="P3144" s="22" t="n">
        <v>313</v>
      </c>
      <c r="Q3144" s="66" t="inlineStr">
        <is>
          <t>Много</t>
        </is>
      </c>
      <c r="R3144" s="20" t="n">
        <v>1</v>
      </c>
      <c r="S3144" s="22" t="n">
        <v>16</v>
      </c>
      <c r="V3144" s="36">
        <f>MATCH(R3147,discounts!A:A)</f>
        <v/>
      </c>
      <c r="W3144" s="36">
        <f>ADDRESS(V3147,$F$7+1,,,"discounts")</f>
        <v/>
      </c>
      <c r="X3144" s="36">
        <f>ROUND(IF(ISNA(IF($F$7=0,0,INDIRECT(W3147))),0,IF($F$7=0,0,INDIRECT(W3147))),0)</f>
        <v/>
      </c>
    </row>
    <row r="3145">
      <c r="B3145" s="86" t="n"/>
      <c r="C3145" s="22" t="n">
        <v>60700</v>
      </c>
      <c r="E3145" s="22" t="inlineStr">
        <is>
          <t>Таро Обучающих котиков</t>
        </is>
      </c>
      <c r="F3145" s="105">
        <f>ROUNDUP(N3148-(N3148/100*X3148),0)</f>
        <v/>
      </c>
      <c r="H3145" s="22" t="inlineStr">
        <is>
          <t>Magic-Kniga</t>
        </is>
      </c>
      <c r="J3145" s="75" t="inlineStr">
        <is>
          <t>9785605547303</t>
        </is>
      </c>
      <c r="K3145" s="75" t="inlineStr">
        <is>
          <t>Карты</t>
        </is>
      </c>
      <c r="L3145" s="22">
        <f>ROUND(100-(F3148/(M3148/100)),0)</f>
        <v/>
      </c>
      <c r="M3145" s="105" t="n">
        <v>299</v>
      </c>
      <c r="N3145" s="105" t="n">
        <v>261</v>
      </c>
      <c r="O3145" s="20" t="inlineStr">
        <is>
          <t>https://magic-kniga.ru/items/60700</t>
        </is>
      </c>
      <c r="P3145" s="22" t="n">
        <v>59</v>
      </c>
      <c r="Q3145" s="66" t="inlineStr">
        <is>
          <t>Много</t>
        </is>
      </c>
      <c r="R3145" s="20" t="n">
        <v>1</v>
      </c>
      <c r="S3145" s="22" t="n">
        <v>16</v>
      </c>
      <c r="V3145" s="36">
        <f>MATCH(R3148,discounts!A:A)</f>
        <v/>
      </c>
      <c r="W3145" s="36">
        <f>ADDRESS(V3148,$F$7+1,,,"discounts")</f>
        <v/>
      </c>
      <c r="X3145" s="36">
        <f>ROUND(IF(ISNA(IF($F$7=0,0,INDIRECT(W3148))),0,IF($F$7=0,0,INDIRECT(W3148))),0)</f>
        <v/>
      </c>
    </row>
    <row r="3146">
      <c r="B3146" s="86" t="n"/>
      <c r="C3146" s="22" t="n">
        <v>61000</v>
      </c>
      <c r="E3146" s="22" t="inlineStr">
        <is>
          <t>Таро Зеленых Эльфов</t>
        </is>
      </c>
      <c r="F3146" s="105">
        <f>ROUNDUP(N3149-(N3149/100*X3149),0)</f>
        <v/>
      </c>
      <c r="H3146" s="22" t="inlineStr">
        <is>
          <t>Magic-Kniga</t>
        </is>
      </c>
      <c r="J3146" s="75" t="inlineStr">
        <is>
          <t>9785605547358</t>
        </is>
      </c>
      <c r="K3146" s="75" t="inlineStr">
        <is>
          <t>Карты</t>
        </is>
      </c>
      <c r="L3146" s="22">
        <f>ROUND(100-(F3149/(M3149/100)),0)</f>
        <v/>
      </c>
      <c r="M3146" s="105" t="n">
        <v>499</v>
      </c>
      <c r="N3146" s="105" t="n">
        <v>435</v>
      </c>
      <c r="O3146" s="20" t="inlineStr">
        <is>
          <t>https://magic-kniga.ru/items/61000</t>
        </is>
      </c>
      <c r="P3146" s="22" t="n">
        <v>401</v>
      </c>
      <c r="Q3146" s="66" t="inlineStr">
        <is>
          <t>Много</t>
        </is>
      </c>
      <c r="R3146" s="20" t="n">
        <v>1</v>
      </c>
      <c r="S3146" s="22" t="n">
        <v>16</v>
      </c>
      <c r="V3146" s="36">
        <f>MATCH(R3149,discounts!A:A)</f>
        <v/>
      </c>
      <c r="W3146" s="36">
        <f>ADDRESS(V3149,$F$7+1,,,"discounts")</f>
        <v/>
      </c>
      <c r="X3146" s="36">
        <f>ROUND(IF(ISNA(IF($F$7=0,0,INDIRECT(W3149))),0,IF($F$7=0,0,INDIRECT(W3149))),0)</f>
        <v/>
      </c>
    </row>
    <row r="3147">
      <c r="B3147" s="86" t="n"/>
      <c r="C3147" s="22" t="n">
        <v>61300</v>
      </c>
      <c r="E3147" s="22" t="inlineStr">
        <is>
          <t>Таро для начинающих</t>
        </is>
      </c>
      <c r="F3147" s="105">
        <f>ROUNDUP(N3150-(N3150/100*X3150),0)</f>
        <v/>
      </c>
      <c r="H3147" s="22" t="inlineStr">
        <is>
          <t>Magic-Kniga</t>
        </is>
      </c>
      <c r="I3147" s="22" t="n">
        <v>2026</v>
      </c>
      <c r="J3147" s="75" t="inlineStr">
        <is>
          <t>9785605547310</t>
        </is>
      </c>
      <c r="K3147" s="75" t="inlineStr">
        <is>
          <t>Карты</t>
        </is>
      </c>
      <c r="L3147" s="22">
        <f>ROUND(100-(F3150/(M3150/100)),0)</f>
        <v/>
      </c>
      <c r="M3147" s="105" t="n">
        <v>490</v>
      </c>
      <c r="N3147" s="105" t="n">
        <v>427</v>
      </c>
      <c r="O3147" s="20" t="inlineStr">
        <is>
          <t>https://magic-kniga.ru/items/61300</t>
        </is>
      </c>
      <c r="P3147" s="22" t="n">
        <v>148</v>
      </c>
      <c r="Q3147" s="66" t="inlineStr">
        <is>
          <t>Много</t>
        </is>
      </c>
      <c r="R3147" s="20" t="n">
        <v>1</v>
      </c>
      <c r="S3147" s="22" t="n">
        <v>16</v>
      </c>
      <c r="V3147" s="36">
        <f>MATCH(R3150,discounts!A:A)</f>
        <v/>
      </c>
      <c r="W3147" s="36">
        <f>ADDRESS(V3150,$F$7+1,,,"discounts")</f>
        <v/>
      </c>
      <c r="X3147" s="36">
        <f>ROUND(IF(ISNA(IF($F$7=0,0,INDIRECT(W3150))),0,IF($F$7=0,0,INDIRECT(W3150))),0)</f>
        <v/>
      </c>
    </row>
    <row r="3148">
      <c r="B3148" s="86" t="n"/>
      <c r="C3148" s="22" t="n">
        <v>41222</v>
      </c>
      <c r="E3148" s="22" t="inlineStr">
        <is>
          <t>Гадальные карты Таро для начинающих (колода таро с инструкцией для гадания)</t>
        </is>
      </c>
      <c r="F3148" s="105">
        <f>ROUNDUP(N3151-(N3151/100*X3151),0)</f>
        <v/>
      </c>
      <c r="H3148" s="22" t="inlineStr">
        <is>
          <t>Magic-Kniga</t>
        </is>
      </c>
      <c r="J3148" s="75" t="inlineStr">
        <is>
          <t>9785604458945</t>
        </is>
      </c>
      <c r="K3148" s="75" t="inlineStr">
        <is>
          <t>Карты</t>
        </is>
      </c>
      <c r="L3148" s="22">
        <f>ROUND(100-(F3151/(M3151/100)),0)</f>
        <v/>
      </c>
      <c r="M3148" s="105" t="n">
        <v>300</v>
      </c>
      <c r="N3148" s="105" t="n">
        <v>261</v>
      </c>
      <c r="O3148" s="20" t="inlineStr">
        <is>
          <t>https://magic-kniga.ru/items/41222</t>
        </is>
      </c>
      <c r="P3148" s="22" t="n">
        <v>406</v>
      </c>
      <c r="Q3148" s="66" t="inlineStr">
        <is>
          <t>Больше 10</t>
        </is>
      </c>
      <c r="R3148" s="20" t="n">
        <v>1</v>
      </c>
      <c r="V3148" s="36">
        <f>MATCH(R3151,discounts!A:A)</f>
        <v/>
      </c>
      <c r="W3148" s="36">
        <f>ADDRESS(V3151,$F$7+1,,,"discounts")</f>
        <v/>
      </c>
      <c r="X3148" s="36">
        <f>ROUND(IF(ISNA(IF($F$7=0,0,INDIRECT(W3151))),0,IF($F$7=0,0,INDIRECT(W3151))),0)</f>
        <v/>
      </c>
    </row>
    <row r="3149">
      <c r="B3149" s="86" t="n"/>
      <c r="C3149" s="22" t="n">
        <v>45000</v>
      </c>
      <c r="E3149" s="22" t="inlineStr">
        <is>
          <t>Гадальные карты Учи Таро обучающие (колода для начинающих)</t>
        </is>
      </c>
      <c r="F3149" s="105">
        <f>ROUNDUP(N3153-(N3153/100*X3153),0)</f>
        <v/>
      </c>
      <c r="H3149" s="22" t="inlineStr">
        <is>
          <t>Magic-Kniga</t>
        </is>
      </c>
      <c r="I3149" s="22" t="n">
        <v>2021</v>
      </c>
      <c r="J3149" s="75" t="inlineStr">
        <is>
          <t>9785604647585</t>
        </is>
      </c>
      <c r="K3149" s="75" t="inlineStr">
        <is>
          <t>Карты</t>
        </is>
      </c>
      <c r="L3149" s="22">
        <f>ROUND(100-(F3153/(M3153/100)),0)</f>
        <v/>
      </c>
      <c r="M3149" s="105" t="n">
        <v>299</v>
      </c>
      <c r="N3149" s="105" t="n">
        <v>261</v>
      </c>
      <c r="O3149" s="20" t="inlineStr">
        <is>
          <t>https://magic-kniga.ru/items/45000</t>
        </is>
      </c>
      <c r="P3149" s="22" t="n">
        <v>450</v>
      </c>
      <c r="Q3149" s="66" t="inlineStr">
        <is>
          <t>Больше 10</t>
        </is>
      </c>
      <c r="R3149" s="20" t="n">
        <v>1</v>
      </c>
      <c r="V3149" s="36">
        <f>MATCH(R3153,discounts!A:A)</f>
        <v/>
      </c>
      <c r="W3149" s="36">
        <f>ADDRESS(V3153,$F$7+1,,,"discounts")</f>
        <v/>
      </c>
      <c r="X3149" s="36">
        <f>ROUND(IF(ISNA(IF($F$7=0,0,INDIRECT(W3153))),0,IF($F$7=0,0,INDIRECT(W3153))),0)</f>
        <v/>
      </c>
    </row>
    <row r="3150" ht="15" customHeight="1">
      <c r="B3150" s="88" t="inlineStr">
        <is>
          <t>Таро системы Уэйта</t>
        </is>
      </c>
    </row>
    <row r="3151">
      <c r="B3151" s="86" t="n"/>
      <c r="C3151" s="22" t="n">
        <v>47200</v>
      </c>
      <c r="E3151" s="22" t="inlineStr">
        <is>
          <t>Гадальные карты Таро без рамок колода с инструкцией для гадания</t>
        </is>
      </c>
      <c r="F3151" s="105">
        <f>ROUNDUP(N3155-(N3155/100*X3155),0)</f>
        <v/>
      </c>
      <c r="H3151" s="22" t="inlineStr">
        <is>
          <t>Magic-Kniga</t>
        </is>
      </c>
      <c r="I3151" s="22" t="n">
        <v>2022</v>
      </c>
      <c r="J3151" s="75" t="inlineStr">
        <is>
          <t>9785604685921</t>
        </is>
      </c>
      <c r="K3151" s="75" t="inlineStr">
        <is>
          <t>Карты</t>
        </is>
      </c>
      <c r="L3151" s="22">
        <f>ROUND(100-(F3155/(M3155/100)),0)</f>
        <v/>
      </c>
      <c r="M3151" s="105" t="n">
        <v>396</v>
      </c>
      <c r="N3151" s="105" t="n">
        <v>345</v>
      </c>
      <c r="O3151" s="20" t="inlineStr">
        <is>
          <t>https://magic-kniga.ru/items/47200</t>
        </is>
      </c>
      <c r="P3151" s="22" t="n">
        <v>123</v>
      </c>
      <c r="Q3151" s="66" t="inlineStr">
        <is>
          <t>Много</t>
        </is>
      </c>
      <c r="R3151" s="20" t="n">
        <v>1</v>
      </c>
      <c r="V3151" s="36">
        <f>MATCH(R3155,discounts!A:A)</f>
        <v/>
      </c>
      <c r="W3151" s="36">
        <f>ADDRESS(V3155,$F$7+1,,,"discounts")</f>
        <v/>
      </c>
      <c r="X3151" s="36">
        <f>ROUND(IF(ISNA(IF($F$7=0,0,INDIRECT(W3155))),0,IF($F$7=0,0,INDIRECT(W3155))),0)</f>
        <v/>
      </c>
    </row>
    <row r="3152">
      <c r="B3152" s="86" t="n"/>
      <c r="C3152" s="22" t="n">
        <v>47666</v>
      </c>
      <c r="E3152" s="22" t="inlineStr">
        <is>
          <t>Гадальные карты «Классическое Таро МИНИ» (колода с инструкцией для гадания)</t>
        </is>
      </c>
      <c r="F3152" s="105">
        <f>ROUNDUP(N3156-(N3156/100*X3156),0)</f>
        <v/>
      </c>
      <c r="H3152" s="22" t="inlineStr">
        <is>
          <t>Magic-Kniga</t>
        </is>
      </c>
      <c r="I3152" s="22" t="n">
        <v>2022</v>
      </c>
      <c r="J3152" s="75" t="inlineStr">
        <is>
          <t>9785604726112</t>
        </is>
      </c>
      <c r="K3152" s="75" t="inlineStr">
        <is>
          <t>Карты</t>
        </is>
      </c>
      <c r="L3152" s="22">
        <f>ROUND(100-(F3156/(M3156/100)),0)</f>
        <v/>
      </c>
      <c r="M3152" s="105" t="n">
        <v>299</v>
      </c>
      <c r="N3152" s="105" t="n">
        <v>261</v>
      </c>
      <c r="O3152" s="20" t="inlineStr">
        <is>
          <t>https://magic-kniga.ru/items/47666</t>
        </is>
      </c>
      <c r="P3152" s="22" t="n">
        <v>120</v>
      </c>
      <c r="Q3152" s="66" t="inlineStr">
        <is>
          <t>Мало</t>
        </is>
      </c>
      <c r="R3152" s="20" t="n">
        <v>1</v>
      </c>
      <c r="S3152" s="22" t="n">
        <v>16</v>
      </c>
      <c r="V3152" s="36">
        <f>MATCH(R3156,discounts!A:A)</f>
        <v/>
      </c>
      <c r="W3152" s="36">
        <f>ADDRESS(V3156,$F$7+1,,,"discounts")</f>
        <v/>
      </c>
      <c r="X3152" s="36">
        <f>ROUND(IF(ISNA(IF($F$7=0,0,INDIRECT(W3156))),0,IF($F$7=0,0,INDIRECT(W3156))),0)</f>
        <v/>
      </c>
    </row>
    <row r="3153">
      <c r="B3153" s="86" t="n"/>
      <c r="C3153" s="22" t="n">
        <v>47800</v>
      </c>
      <c r="E3153" s="22" t="inlineStr">
        <is>
          <t>Гадальные карты Денежное гадание на Таро. Предсказание сразу (колода для начинающих для гадания)</t>
        </is>
      </c>
      <c r="F3153" s="105">
        <f>ROUNDUP(N3157-(N3157/100*X3157),0)</f>
        <v/>
      </c>
      <c r="H3153" s="22" t="inlineStr">
        <is>
          <t>Magic-Kniga</t>
        </is>
      </c>
      <c r="I3153" s="22" t="n">
        <v>2022</v>
      </c>
      <c r="J3153" s="75" t="inlineStr">
        <is>
          <t>9785604685945</t>
        </is>
      </c>
      <c r="K3153" s="75" t="inlineStr">
        <is>
          <t>Карты</t>
        </is>
      </c>
      <c r="L3153" s="22">
        <f>ROUND(100-(F3157/(M3157/100)),0)</f>
        <v/>
      </c>
      <c r="M3153" s="105" t="n">
        <v>350</v>
      </c>
      <c r="N3153" s="105" t="n">
        <v>305</v>
      </c>
      <c r="O3153" s="20" t="inlineStr">
        <is>
          <t>https://magic-kniga.ru/items/47800</t>
        </is>
      </c>
      <c r="P3153" s="22" t="n">
        <v>462</v>
      </c>
      <c r="Q3153" s="66" t="inlineStr">
        <is>
          <t>Много</t>
        </is>
      </c>
      <c r="R3153" s="20" t="n">
        <v>1</v>
      </c>
      <c r="S3153" s="22" t="n">
        <v>16</v>
      </c>
      <c r="V3153" s="36">
        <f>MATCH(R3157,discounts!A:A)</f>
        <v/>
      </c>
      <c r="W3153" s="36">
        <f>ADDRESS(V3157,$F$7+1,,,"discounts")</f>
        <v/>
      </c>
      <c r="X3153" s="36">
        <f>ROUND(IF(ISNA(IF($F$7=0,0,INDIRECT(W3157))),0,IF($F$7=0,0,INDIRECT(W3157))),0)</f>
        <v/>
      </c>
    </row>
    <row r="3154">
      <c r="B3154" s="86" t="n"/>
      <c r="C3154" s="22" t="n">
        <v>50666</v>
      </c>
      <c r="D3154" s="22" t="inlineStr">
        <is>
          <t>Рафикова Фарида</t>
        </is>
      </c>
      <c r="E3154" s="22" t="inlineStr">
        <is>
          <t>Гадальные карты Таро Каменного сердца (колода с инструкцией для гадания)</t>
        </is>
      </c>
      <c r="F3154" s="105">
        <f>ROUNDUP(N3158-(N3158/100*X3158),0)</f>
        <v/>
      </c>
      <c r="H3154" s="22" t="inlineStr">
        <is>
          <t>Magic-Kniga</t>
        </is>
      </c>
      <c r="I3154" s="22" t="n">
        <v>2022</v>
      </c>
      <c r="J3154" s="75" t="inlineStr">
        <is>
          <t>9785604876732</t>
        </is>
      </c>
      <c r="K3154" s="75" t="inlineStr">
        <is>
          <t>Карты</t>
        </is>
      </c>
      <c r="L3154" s="22">
        <f>ROUND(100-(F3158/(M3158/100)),0)</f>
        <v/>
      </c>
      <c r="M3154" s="105" t="n">
        <v>571</v>
      </c>
      <c r="N3154" s="105" t="n">
        <v>497</v>
      </c>
      <c r="O3154" s="20" t="inlineStr">
        <is>
          <t>https://magic-kniga.ru/items/50666</t>
        </is>
      </c>
      <c r="P3154" s="22" t="n">
        <v>99</v>
      </c>
      <c r="Q3154" s="66" t="inlineStr">
        <is>
          <t>Больше 10</t>
        </is>
      </c>
      <c r="R3154" s="20" t="n">
        <v>1</v>
      </c>
      <c r="S3154" s="22" t="n">
        <v>16</v>
      </c>
      <c r="V3154" s="36">
        <f>MATCH(R3158,discounts!A:A)</f>
        <v/>
      </c>
      <c r="W3154" s="36">
        <f>ADDRESS(V3158,$F$7+1,,,"discounts")</f>
        <v/>
      </c>
      <c r="X3154" s="36">
        <f>ROUND(IF(ISNA(IF($F$7=0,0,INDIRECT(W3158))),0,IF($F$7=0,0,INDIRECT(W3158))),0)</f>
        <v/>
      </c>
    </row>
    <row r="3155">
      <c r="B3155" s="86" t="n"/>
      <c r="C3155" s="22" t="n">
        <v>51444</v>
      </c>
      <c r="E3155" s="22" t="inlineStr">
        <is>
          <t>Гадальные карты Таро Винтаж с инструкцией для гадания</t>
        </is>
      </c>
      <c r="F3155" s="105">
        <f>ROUNDUP(N3159-(N3159/100*X3159),0)</f>
        <v/>
      </c>
      <c r="H3155" s="22" t="inlineStr">
        <is>
          <t>Magic-Kniga</t>
        </is>
      </c>
      <c r="I3155" s="22" t="n">
        <v>2023</v>
      </c>
      <c r="J3155" s="75" t="inlineStr">
        <is>
          <t>9785605059202</t>
        </is>
      </c>
      <c r="K3155" s="75" t="inlineStr">
        <is>
          <t>Карты</t>
        </is>
      </c>
      <c r="L3155" s="22">
        <f>ROUND(100-(F3159/(M3159/100)),0)</f>
        <v/>
      </c>
      <c r="M3155" s="105" t="n">
        <v>616</v>
      </c>
      <c r="N3155" s="105" t="n">
        <v>536</v>
      </c>
      <c r="O3155" s="20" t="inlineStr">
        <is>
          <t>https://magic-kniga.ru/items/51444</t>
        </is>
      </c>
      <c r="P3155" s="22" t="n">
        <v>377</v>
      </c>
      <c r="Q3155" s="66" t="inlineStr">
        <is>
          <t>Больше 10</t>
        </is>
      </c>
      <c r="R3155" s="20" t="n">
        <v>1</v>
      </c>
      <c r="S3155" s="22" t="n">
        <v>16</v>
      </c>
      <c r="V3155" s="36">
        <f>MATCH(R3159,discounts!A:A)</f>
        <v/>
      </c>
      <c r="W3155" s="36">
        <f>ADDRESS(V3159,$F$7+1,,,"discounts")</f>
        <v/>
      </c>
      <c r="X3155" s="36">
        <f>ROUND(IF(ISNA(IF($F$7=0,0,INDIRECT(W3159))),0,IF($F$7=0,0,INDIRECT(W3159))),0)</f>
        <v/>
      </c>
    </row>
    <row r="3156">
      <c r="B3156" s="86" t="n"/>
      <c r="C3156" s="22" t="n">
        <v>52777</v>
      </c>
      <c r="E3156" s="22" t="inlineStr">
        <is>
          <t>Мое уникальное Таро. Пустые гадальные карты таро для самостоятельного изготовления своими руками</t>
        </is>
      </c>
      <c r="F3156" s="105">
        <f>ROUNDUP(N3160-(N3160/100*X3160),0)</f>
        <v/>
      </c>
      <c r="H3156" s="22" t="inlineStr">
        <is>
          <t>Magic-Kniga</t>
        </is>
      </c>
      <c r="I3156" s="22" t="n">
        <v>2023</v>
      </c>
      <c r="J3156" s="75" t="inlineStr">
        <is>
          <t>9785604963296</t>
        </is>
      </c>
      <c r="K3156" s="75" t="inlineStr">
        <is>
          <t>Карты</t>
        </is>
      </c>
      <c r="L3156" s="22">
        <f>ROUND(100-(F3160/(M3160/100)),0)</f>
        <v/>
      </c>
      <c r="M3156" s="105" t="n">
        <v>266</v>
      </c>
      <c r="N3156" s="105" t="n">
        <v>232</v>
      </c>
      <c r="O3156" s="20" t="inlineStr">
        <is>
          <t>https://magic-kniga.ru/items/52777</t>
        </is>
      </c>
      <c r="P3156" s="22" t="n">
        <v>402</v>
      </c>
      <c r="Q3156" s="66" t="inlineStr">
        <is>
          <t>Много</t>
        </is>
      </c>
      <c r="R3156" s="20" t="n">
        <v>1</v>
      </c>
      <c r="S3156" s="22" t="n">
        <v>6</v>
      </c>
      <c r="V3156" s="36">
        <f>MATCH(R3160,discounts!A:A)</f>
        <v/>
      </c>
      <c r="W3156" s="36">
        <f>ADDRESS(V3160,$F$7+1,,,"discounts")</f>
        <v/>
      </c>
      <c r="X3156" s="36">
        <f>ROUND(IF(ISNA(IF($F$7=0,0,INDIRECT(W3160))),0,IF($F$7=0,0,INDIRECT(W3160))),0)</f>
        <v/>
      </c>
    </row>
    <row r="3157">
      <c r="B3157" s="86" t="n"/>
      <c r="C3157" s="22" t="n">
        <v>55500</v>
      </c>
      <c r="E3157" s="22" t="inlineStr">
        <is>
          <t>Таро на тарелке. Гастрономическое Предсказание</t>
        </is>
      </c>
      <c r="F3157" s="105">
        <f>ROUNDUP(N3161-(N3161/100*X3161),0)</f>
        <v/>
      </c>
      <c r="H3157" s="22" t="inlineStr">
        <is>
          <t>Magic-Kniga</t>
        </is>
      </c>
      <c r="J3157" s="75" t="inlineStr">
        <is>
          <t>9785605266228</t>
        </is>
      </c>
      <c r="K3157" s="75" t="inlineStr">
        <is>
          <t>Карты</t>
        </is>
      </c>
      <c r="L3157" s="22">
        <f>ROUND(100-(F3161/(M3161/100)),0)</f>
        <v/>
      </c>
      <c r="M3157" s="105" t="n">
        <v>1225</v>
      </c>
      <c r="N3157" s="105" t="n">
        <v>1066</v>
      </c>
      <c r="O3157" s="20" t="inlineStr">
        <is>
          <t>https://magic-kniga.ru/items/55500</t>
        </is>
      </c>
      <c r="P3157" s="22" t="n">
        <v>250</v>
      </c>
      <c r="Q3157" s="66" t="inlineStr">
        <is>
          <t>Больше 50</t>
        </is>
      </c>
      <c r="R3157" s="20" t="n">
        <v>1</v>
      </c>
      <c r="S3157" s="22" t="n">
        <v>16</v>
      </c>
      <c r="V3157" s="36">
        <f>MATCH(R3161,discounts!A:A)</f>
        <v/>
      </c>
      <c r="W3157" s="36">
        <f>ADDRESS(V3161,$F$7+1,,,"discounts")</f>
        <v/>
      </c>
      <c r="X3157" s="36">
        <f>ROUND(IF(ISNA(IF($F$7=0,0,INDIRECT(W3161))),0,IF($F$7=0,0,INDIRECT(W3161))),0)</f>
        <v/>
      </c>
    </row>
    <row r="3158">
      <c r="B3158" s="86" t="n"/>
      <c r="C3158" s="22" t="n">
        <v>55555</v>
      </c>
      <c r="E3158" s="22" t="inlineStr">
        <is>
          <t>Таро страданий</t>
        </is>
      </c>
      <c r="F3158" s="105">
        <f>ROUNDUP(N3162-(N3162/100*X3162),0)</f>
        <v/>
      </c>
      <c r="H3158" s="22" t="inlineStr">
        <is>
          <t>Magic-Kniga</t>
        </is>
      </c>
      <c r="I3158" s="22" t="n">
        <v>2025</v>
      </c>
      <c r="J3158" s="75" t="inlineStr">
        <is>
          <t>9785605186991</t>
        </is>
      </c>
      <c r="K3158" s="75" t="inlineStr">
        <is>
          <t>Карты</t>
        </is>
      </c>
      <c r="L3158" s="22">
        <f>ROUND(100-(F3162/(M3162/100)),0)</f>
        <v/>
      </c>
      <c r="M3158" s="105" t="n">
        <v>890</v>
      </c>
      <c r="N3158" s="105" t="n">
        <v>775</v>
      </c>
      <c r="O3158" s="20" t="inlineStr">
        <is>
          <t>https://magic-kniga.ru/items/55555</t>
        </is>
      </c>
      <c r="P3158" s="22" t="n">
        <v>460</v>
      </c>
      <c r="Q3158" s="66" t="inlineStr">
        <is>
          <t>Много</t>
        </is>
      </c>
      <c r="R3158" s="20" t="n">
        <v>1</v>
      </c>
      <c r="S3158" s="22" t="n">
        <v>16</v>
      </c>
      <c r="V3158" s="36">
        <f>MATCH(R3162,discounts!A:A)</f>
        <v/>
      </c>
      <c r="W3158" s="36">
        <f>ADDRESS(V3162,$F$7+1,,,"discounts")</f>
        <v/>
      </c>
      <c r="X3158" s="36">
        <f>ROUND(IF(ISNA(IF($F$7=0,0,INDIRECT(W3162))),0,IF($F$7=0,0,INDIRECT(W3162))),0)</f>
        <v/>
      </c>
    </row>
    <row r="3159">
      <c r="B3159" s="86" t="n"/>
      <c r="C3159" s="22" t="n">
        <v>56400</v>
      </c>
      <c r="E3159" s="22" t="inlineStr">
        <is>
          <t>Таро Тайны Пустыни</t>
        </is>
      </c>
      <c r="F3159" s="105">
        <f>ROUNDUP(N3163-(N3163/100*X3163),0)</f>
        <v/>
      </c>
      <c r="H3159" s="22" t="inlineStr">
        <is>
          <t>Magic-Kniga</t>
        </is>
      </c>
      <c r="I3159" s="22" t="n">
        <v>2025</v>
      </c>
      <c r="J3159" s="75" t="inlineStr">
        <is>
          <t>9785605342731</t>
        </is>
      </c>
      <c r="K3159" s="75" t="inlineStr">
        <is>
          <t>Карты</t>
        </is>
      </c>
      <c r="L3159" s="22">
        <f>ROUND(100-(F3163/(M3163/100)),0)</f>
        <v/>
      </c>
      <c r="M3159" s="105" t="n">
        <v>499</v>
      </c>
      <c r="N3159" s="105" t="n">
        <v>435</v>
      </c>
      <c r="O3159" s="20" t="inlineStr">
        <is>
          <t>https://magic-kniga.ru/items/56400</t>
        </is>
      </c>
      <c r="P3159" s="22" t="n">
        <v>510</v>
      </c>
      <c r="Q3159" s="66" t="inlineStr">
        <is>
          <t>Много</t>
        </is>
      </c>
      <c r="R3159" s="20" t="n">
        <v>1</v>
      </c>
      <c r="S3159" s="22" t="n">
        <v>16</v>
      </c>
      <c r="V3159" s="36">
        <f>MATCH(R3163,discounts!A:A)</f>
        <v/>
      </c>
      <c r="W3159" s="36">
        <f>ADDRESS(V3163,$F$7+1,,,"discounts")</f>
        <v/>
      </c>
      <c r="X3159" s="36">
        <f>ROUND(IF(ISNA(IF($F$7=0,0,INDIRECT(W3163))),0,IF($F$7=0,0,INDIRECT(W3163))),0)</f>
        <v/>
      </c>
    </row>
    <row r="3160">
      <c r="B3160" s="86" t="n"/>
      <c r="C3160" s="22" t="n">
        <v>56666</v>
      </c>
      <c r="D3160" s="22" t="inlineStr">
        <is>
          <t>Бухтеева Анна</t>
        </is>
      </c>
      <c r="E3160" s="22" t="inlineStr">
        <is>
          <t>Таро Сказочная мистерия гадальные карты с инструкцией</t>
        </is>
      </c>
      <c r="F3160" s="105">
        <f>ROUNDUP(N3164-(N3164/100*X3164),0)</f>
        <v/>
      </c>
      <c r="H3160" s="22" t="inlineStr">
        <is>
          <t>Magic-Kniga</t>
        </is>
      </c>
      <c r="I3160" s="22" t="n">
        <v>2025</v>
      </c>
      <c r="J3160" s="75" t="inlineStr">
        <is>
          <t>9785605266259</t>
        </is>
      </c>
      <c r="K3160" s="75" t="inlineStr">
        <is>
          <t>Карты</t>
        </is>
      </c>
      <c r="L3160" s="22">
        <f>ROUND(100-(F3164/(M3164/100)),0)</f>
        <v/>
      </c>
      <c r="M3160" s="105" t="n">
        <v>890</v>
      </c>
      <c r="N3160" s="105" t="n">
        <v>775</v>
      </c>
      <c r="O3160" s="20" t="inlineStr">
        <is>
          <t>https://magic-kniga.ru/items/56666</t>
        </is>
      </c>
      <c r="P3160" s="22" t="n">
        <v>425</v>
      </c>
      <c r="Q3160" s="66" t="inlineStr">
        <is>
          <t>Много</t>
        </is>
      </c>
      <c r="R3160" s="20" t="n">
        <v>1</v>
      </c>
      <c r="S3160" s="22" t="n">
        <v>16</v>
      </c>
      <c r="V3160" s="36">
        <f>MATCH(R3164,discounts!A:A)</f>
        <v/>
      </c>
      <c r="W3160" s="36">
        <f>ADDRESS(V3164,$F$7+1,,,"discounts")</f>
        <v/>
      </c>
      <c r="X3160" s="36">
        <f>ROUND(IF(ISNA(IF($F$7=0,0,INDIRECT(W3164))),0,IF($F$7=0,0,INDIRECT(W3164))),0)</f>
        <v/>
      </c>
    </row>
    <row r="3161">
      <c r="B3161" s="86" t="n"/>
      <c r="C3161" s="22" t="n">
        <v>57222</v>
      </c>
      <c r="D3161" s="22" t="inlineStr">
        <is>
          <t>Elena Petrova</t>
        </is>
      </c>
      <c r="E3161" s="22" t="inlineStr">
        <is>
          <t>Таро Грани реальности</t>
        </is>
      </c>
      <c r="F3161" s="105">
        <f>ROUNDUP(N3165-(N3165/100*X3165),0)</f>
        <v/>
      </c>
      <c r="H3161" s="22" t="inlineStr">
        <is>
          <t>Magic-Kniga</t>
        </is>
      </c>
      <c r="J3161" s="75" t="inlineStr">
        <is>
          <t>9785605342717</t>
        </is>
      </c>
      <c r="K3161" s="75" t="inlineStr">
        <is>
          <t>Карты</t>
        </is>
      </c>
      <c r="L3161" s="22">
        <f>ROUND(100-(F3165/(M3165/100)),0)</f>
        <v/>
      </c>
      <c r="M3161" s="105" t="n">
        <v>499</v>
      </c>
      <c r="N3161" s="105" t="n">
        <v>435</v>
      </c>
      <c r="O3161" s="20" t="inlineStr">
        <is>
          <t>https://magic-kniga.ru/items/57222</t>
        </is>
      </c>
      <c r="P3161" s="22" t="n">
        <v>222</v>
      </c>
      <c r="Q3161" s="66" t="inlineStr">
        <is>
          <t>Много</t>
        </is>
      </c>
      <c r="R3161" s="20" t="n">
        <v>1</v>
      </c>
      <c r="S3161" s="22" t="n">
        <v>18</v>
      </c>
      <c r="V3161" s="36">
        <f>MATCH(R3165,discounts!A:A)</f>
        <v/>
      </c>
      <c r="W3161" s="36">
        <f>ADDRESS(V3165,$F$7+1,,,"discounts")</f>
        <v/>
      </c>
      <c r="X3161" s="36">
        <f>ROUND(IF(ISNA(IF($F$7=0,0,INDIRECT(W3165))),0,IF($F$7=0,0,INDIRECT(W3165))),0)</f>
        <v/>
      </c>
    </row>
    <row r="3162">
      <c r="B3162" s="86" t="n"/>
      <c r="C3162" s="22" t="n">
        <v>60500</v>
      </c>
      <c r="E3162" s="22" t="inlineStr">
        <is>
          <t>Таро Самайна</t>
        </is>
      </c>
      <c r="F3162" s="105">
        <f>ROUNDUP(N3166-(N3166/100*X3166),0)</f>
        <v/>
      </c>
      <c r="H3162" s="22" t="inlineStr">
        <is>
          <t>Magic-Kniga</t>
        </is>
      </c>
      <c r="I3162" s="22" t="n">
        <v>2025</v>
      </c>
      <c r="J3162" s="75" t="inlineStr">
        <is>
          <t>9785605342793</t>
        </is>
      </c>
      <c r="K3162" s="75" t="inlineStr">
        <is>
          <t>Карты</t>
        </is>
      </c>
      <c r="L3162" s="22">
        <f>ROUND(100-(F3166/(M3166/100)),0)</f>
        <v/>
      </c>
      <c r="M3162" s="105" t="n">
        <v>890</v>
      </c>
      <c r="N3162" s="105" t="n">
        <v>775</v>
      </c>
      <c r="O3162" s="20" t="inlineStr">
        <is>
          <t>https://magic-kniga.ru/items/60500</t>
        </is>
      </c>
      <c r="P3162" s="22" t="n">
        <v>498</v>
      </c>
      <c r="Q3162" s="66" t="inlineStr">
        <is>
          <t>Много</t>
        </is>
      </c>
      <c r="R3162" s="20" t="n">
        <v>1</v>
      </c>
      <c r="S3162" s="22" t="n">
        <v>16</v>
      </c>
      <c r="V3162" s="36">
        <f>MATCH(R3166,discounts!A:A)</f>
        <v/>
      </c>
      <c r="W3162" s="36">
        <f>ADDRESS(V3166,$F$7+1,,,"discounts")</f>
        <v/>
      </c>
      <c r="X3162" s="36">
        <f>ROUND(IF(ISNA(IF($F$7=0,0,INDIRECT(W3166))),0,IF($F$7=0,0,INDIRECT(W3166))),0)</f>
        <v/>
      </c>
    </row>
    <row r="3163">
      <c r="B3163" s="86" t="n"/>
      <c r="C3163" s="22" t="n">
        <v>60555</v>
      </c>
      <c r="E3163" s="22" t="inlineStr">
        <is>
          <t>Таро Сумрачных Историй</t>
        </is>
      </c>
      <c r="F3163" s="105">
        <f>ROUNDUP(N3167-(N3167/100*X3167),0)</f>
        <v/>
      </c>
      <c r="H3163" s="22" t="inlineStr">
        <is>
          <t>Magic-Kniga</t>
        </is>
      </c>
      <c r="I3163" s="22" t="n">
        <v>2026</v>
      </c>
      <c r="J3163" s="75" t="inlineStr">
        <is>
          <t>9785605547204</t>
        </is>
      </c>
      <c r="K3163" s="75" t="inlineStr">
        <is>
          <t>Карты</t>
        </is>
      </c>
      <c r="L3163" s="22">
        <f>ROUND(100-(F3167/(M3167/100)),0)</f>
        <v/>
      </c>
      <c r="M3163" s="105" t="n">
        <v>1319</v>
      </c>
      <c r="N3163" s="105" t="n">
        <v>1148</v>
      </c>
      <c r="O3163" s="20" t="inlineStr">
        <is>
          <t>https://magic-kniga.ru/items/60555</t>
        </is>
      </c>
      <c r="P3163" s="22" t="n">
        <v>514</v>
      </c>
      <c r="Q3163" s="66" t="inlineStr">
        <is>
          <t>Много</t>
        </is>
      </c>
      <c r="R3163" s="20" t="n">
        <v>1</v>
      </c>
      <c r="V3163" s="36">
        <f>MATCH(R3167,discounts!A:A)</f>
        <v/>
      </c>
      <c r="W3163" s="36">
        <f>ADDRESS(V3167,$F$7+1,,,"discounts")</f>
        <v/>
      </c>
      <c r="X3163" s="36">
        <f>ROUND(IF(ISNA(IF($F$7=0,0,INDIRECT(W3167))),0,IF($F$7=0,0,INDIRECT(W3167))),0)</f>
        <v/>
      </c>
    </row>
    <row r="3164">
      <c r="B3164" s="86" t="n"/>
      <c r="C3164" s="22" t="n">
        <v>60777</v>
      </c>
      <c r="E3164" s="22" t="inlineStr">
        <is>
          <t>Таро Драконов гадальные карты с инструкцией</t>
        </is>
      </c>
      <c r="F3164" s="105">
        <f>ROUNDUP(N3168-(N3168/100*X3168),0)</f>
        <v/>
      </c>
      <c r="H3164" s="22" t="inlineStr">
        <is>
          <t>Magic-Kniga</t>
        </is>
      </c>
      <c r="J3164" s="75" t="inlineStr">
        <is>
          <t>9785605547273</t>
        </is>
      </c>
      <c r="K3164" s="75" t="inlineStr">
        <is>
          <t>Карты</t>
        </is>
      </c>
      <c r="L3164" s="22">
        <f>ROUND(100-(F3168/(M3168/100)),0)</f>
        <v/>
      </c>
      <c r="M3164" s="105" t="n">
        <v>890</v>
      </c>
      <c r="N3164" s="105" t="n">
        <v>775</v>
      </c>
      <c r="O3164" s="20" t="inlineStr">
        <is>
          <t>https://magic-kniga.ru/items/60777</t>
        </is>
      </c>
      <c r="P3164" s="22" t="n">
        <v>395</v>
      </c>
      <c r="Q3164" s="66" t="inlineStr">
        <is>
          <t>Много</t>
        </is>
      </c>
      <c r="R3164" s="20" t="n">
        <v>1</v>
      </c>
      <c r="V3164" s="36">
        <f>MATCH(R3168,discounts!A:A)</f>
        <v/>
      </c>
      <c r="W3164" s="36">
        <f>ADDRESS(V3168,$F$7+1,,,"discounts")</f>
        <v/>
      </c>
      <c r="X3164" s="36">
        <f>ROUND(IF(ISNA(IF($F$7=0,0,INDIRECT(W3168))),0,IF($F$7=0,0,INDIRECT(W3168))),0)</f>
        <v/>
      </c>
    </row>
    <row r="3165" ht="15" customHeight="1">
      <c r="B3165" s="88" t="inlineStr">
        <is>
          <t>Египетское Таро</t>
        </is>
      </c>
    </row>
    <row r="3166">
      <c r="B3166" s="86" t="n"/>
      <c r="C3166" s="22" t="n">
        <v>48600</v>
      </c>
      <c r="E3166" s="22" t="inlineStr">
        <is>
          <t>Гадальные карты Египетское Таро Egyptian Tarot Premium с инструкцией для гадания</t>
        </is>
      </c>
      <c r="F3166" s="105">
        <f>ROUNDUP(N3170-(N3170/100*X3170),0)</f>
        <v/>
      </c>
      <c r="H3166" s="22" t="inlineStr">
        <is>
          <t>Magic-Kniga</t>
        </is>
      </c>
      <c r="I3166" s="22" t="n">
        <v>2022</v>
      </c>
      <c r="J3166" s="75" t="inlineStr">
        <is>
          <t>9785604726198</t>
        </is>
      </c>
      <c r="K3166" s="75" t="inlineStr">
        <is>
          <t>Карты</t>
        </is>
      </c>
      <c r="L3166" s="22">
        <f>ROUND(100-(F3170/(M3170/100)),0)</f>
        <v/>
      </c>
      <c r="M3166" s="105" t="n">
        <v>697</v>
      </c>
      <c r="N3166" s="105" t="n">
        <v>607</v>
      </c>
      <c r="O3166" s="20" t="inlineStr">
        <is>
          <t>https://magic-kniga.ru/items/48600</t>
        </is>
      </c>
      <c r="P3166" s="22" t="n">
        <v>71</v>
      </c>
      <c r="Q3166" s="66" t="inlineStr">
        <is>
          <t>Мало</t>
        </is>
      </c>
      <c r="R3166" s="20" t="n">
        <v>1</v>
      </c>
      <c r="S3166" s="22" t="n">
        <v>16</v>
      </c>
      <c r="V3166" s="36">
        <f>MATCH(R3170,discounts!A:A)</f>
        <v/>
      </c>
      <c r="W3166" s="36">
        <f>ADDRESS(V3170,$F$7+1,,,"discounts")</f>
        <v/>
      </c>
      <c r="X3166" s="36">
        <f>ROUND(IF(ISNA(IF($F$7=0,0,INDIRECT(W3170))),0,IF($F$7=0,0,INDIRECT(W3170))),0)</f>
        <v/>
      </c>
    </row>
    <row r="3167" ht="15" customHeight="1">
      <c r="B3167" s="88" t="inlineStr">
        <is>
          <t>Классические колоды Таро</t>
        </is>
      </c>
    </row>
    <row r="3168">
      <c r="B3168" s="86" t="n"/>
      <c r="C3168" s="22" t="n">
        <v>41200</v>
      </c>
      <c r="E3168" s="22" t="inlineStr">
        <is>
          <t>Гадальные карты Настоящее таро (колода для начинающих с инструкцией для гадания)</t>
        </is>
      </c>
      <c r="F3168" s="105">
        <f>ROUNDUP(N3172-(N3172/100*X3172),0)</f>
        <v/>
      </c>
      <c r="H3168" s="22" t="inlineStr">
        <is>
          <t>Magic-Kniga</t>
        </is>
      </c>
      <c r="J3168" s="75" t="inlineStr">
        <is>
          <t>9785604458952</t>
        </is>
      </c>
      <c r="K3168" s="75" t="inlineStr">
        <is>
          <t>Карты</t>
        </is>
      </c>
      <c r="L3168" s="22">
        <f>ROUND(100-(F3172/(M3172/100)),0)</f>
        <v/>
      </c>
      <c r="M3168" s="105" t="n">
        <v>330</v>
      </c>
      <c r="N3168" s="105" t="n">
        <v>288</v>
      </c>
      <c r="O3168" s="20" t="inlineStr">
        <is>
          <t>https://magic-kniga.ru/items/41200</t>
        </is>
      </c>
      <c r="P3168" s="22" t="n">
        <v>35</v>
      </c>
      <c r="Q3168" s="66" t="inlineStr">
        <is>
          <t>Мало</t>
        </is>
      </c>
      <c r="R3168" s="20" t="n">
        <v>1</v>
      </c>
      <c r="V3168" s="36">
        <f>MATCH(R3172,discounts!A:A)</f>
        <v/>
      </c>
      <c r="W3168" s="36">
        <f>ADDRESS(V3172,$F$7+1,,,"discounts")</f>
        <v/>
      </c>
      <c r="X3168" s="36">
        <f>ROUND(IF(ISNA(IF($F$7=0,0,INDIRECT(W3172))),0,IF($F$7=0,0,INDIRECT(W3172))),0)</f>
        <v/>
      </c>
    </row>
    <row r="3169" ht="15" customHeight="1">
      <c r="B3169" s="88" t="inlineStr">
        <is>
          <t>Современные колоды Таро</t>
        </is>
      </c>
    </row>
    <row r="3170">
      <c r="B3170" s="86" t="n"/>
      <c r="C3170" s="22" t="n">
        <v>60444</v>
      </c>
      <c r="E3170" s="22" t="inlineStr">
        <is>
          <t>Таро Мертвого леса</t>
        </is>
      </c>
      <c r="F3170" s="105">
        <f>ROUNDUP(N3174-(N3174/100*X3174),0)</f>
        <v/>
      </c>
      <c r="H3170" s="22" t="inlineStr">
        <is>
          <t>Magic-Kniga</t>
        </is>
      </c>
      <c r="J3170" s="75" t="inlineStr">
        <is>
          <t>9785605342854</t>
        </is>
      </c>
      <c r="K3170" s="75" t="inlineStr">
        <is>
          <t>Карты</t>
        </is>
      </c>
      <c r="L3170" s="22">
        <f>ROUND(100-(F3174/(M3174/100)),0)</f>
        <v/>
      </c>
      <c r="M3170" s="105" t="n">
        <v>890</v>
      </c>
      <c r="N3170" s="105" t="n">
        <v>775</v>
      </c>
      <c r="O3170" s="20" t="inlineStr">
        <is>
          <t>https://magic-kniga.ru/items/60444</t>
        </is>
      </c>
      <c r="P3170" s="22" t="n">
        <v>490</v>
      </c>
      <c r="Q3170" s="66" t="inlineStr">
        <is>
          <t>Много</t>
        </is>
      </c>
      <c r="R3170" s="20" t="n">
        <v>1</v>
      </c>
      <c r="V3170" s="36">
        <f>MATCH(R3174,discounts!A:A)</f>
        <v/>
      </c>
      <c r="W3170" s="36">
        <f>ADDRESS(V3174,$F$7+1,,,"discounts")</f>
        <v/>
      </c>
      <c r="X3170" s="36">
        <f>ROUND(IF(ISNA(IF($F$7=0,0,INDIRECT(W3174))),0,IF($F$7=0,0,INDIRECT(W3174))),0)</f>
        <v/>
      </c>
    </row>
    <row r="3171">
      <c r="B3171" s="86" t="n"/>
      <c r="C3171" s="22" t="n">
        <v>45481</v>
      </c>
      <c r="D3171" s="22" t="inlineStr">
        <is>
          <t>Джеффри Мэйбери Донато</t>
        </is>
      </c>
      <c r="E3171" s="22" t="inlineStr">
        <is>
          <t>Таро Д. Дидактическое (102 карты + книга)</t>
        </is>
      </c>
      <c r="F3171" s="105">
        <f>ROUNDUP(N3175-(N3175/100*X3175),0)</f>
        <v/>
      </c>
      <c r="H3171" s="22" t="inlineStr">
        <is>
          <t>Велигор</t>
        </is>
      </c>
      <c r="I3171" s="22" t="n">
        <v>2021</v>
      </c>
      <c r="J3171" s="75" t="inlineStr">
        <is>
          <t>9785888759813</t>
        </is>
      </c>
      <c r="K3171" s="75" t="inlineStr">
        <is>
          <t>Карты</t>
        </is>
      </c>
      <c r="L3171" s="22">
        <f>ROUND(100-(F3175/(M3175/100)),0)</f>
        <v/>
      </c>
      <c r="M3171" s="105" t="n">
        <v>5369</v>
      </c>
      <c r="N3171" s="105" t="n">
        <v>4672</v>
      </c>
      <c r="O3171" s="20" t="inlineStr">
        <is>
          <t>https://magic-kniga.ru/items/45481</t>
        </is>
      </c>
      <c r="Q3171" s="66" t="inlineStr">
        <is>
          <t>Мало</t>
        </is>
      </c>
      <c r="R3171" s="20" t="n">
        <v>10</v>
      </c>
      <c r="V3171" s="36">
        <f>MATCH(R3175,discounts!A:A)</f>
        <v/>
      </c>
      <c r="W3171" s="36">
        <f>ADDRESS(V3175,$F$7+1,,,"discounts")</f>
        <v/>
      </c>
      <c r="X3171" s="36">
        <f>ROUND(IF(ISNA(IF($F$7=0,0,INDIRECT(W3175))),0,IF($F$7=0,0,INDIRECT(W3175))),0)</f>
        <v/>
      </c>
    </row>
    <row r="3172">
      <c r="B3172" s="86" t="n"/>
      <c r="C3172" s="22" t="n">
        <v>45851</v>
      </c>
      <c r="D3172" s="22" t="inlineStr">
        <is>
          <t>Карина Таро</t>
        </is>
      </c>
      <c r="E3172" s="22" t="inlineStr">
        <is>
          <t>Карина Таро (78 карт + 9 дополнительных арканов + инструкция)</t>
        </is>
      </c>
      <c r="F3172" s="105">
        <f>ROUNDUP(N3176-(N3176/100*X3176),0)</f>
        <v/>
      </c>
      <c r="H3172" s="22" t="inlineStr">
        <is>
          <t>Велигор</t>
        </is>
      </c>
      <c r="I3172" s="22" t="n">
        <v>2022</v>
      </c>
      <c r="J3172" s="75" t="inlineStr">
        <is>
          <t>9785888759943</t>
        </is>
      </c>
      <c r="K3172" s="75" t="inlineStr">
        <is>
          <t>Карты</t>
        </is>
      </c>
      <c r="L3172" s="22">
        <f>ROUND(100-(F3176/(M3176/100)),0)</f>
        <v/>
      </c>
      <c r="M3172" s="105" t="n">
        <v>1195</v>
      </c>
      <c r="N3172" s="105" t="n">
        <v>1040</v>
      </c>
      <c r="O3172" s="20" t="inlineStr">
        <is>
          <t>https://magic-kniga.ru/items/45851</t>
        </is>
      </c>
      <c r="Q3172" s="66" t="inlineStr">
        <is>
          <t>Мало</t>
        </is>
      </c>
      <c r="R3172" s="20" t="n">
        <v>8</v>
      </c>
      <c r="S3172" s="22" t="n">
        <v>16</v>
      </c>
      <c r="V3172" s="36">
        <f>MATCH(R3176,discounts!A:A)</f>
        <v/>
      </c>
      <c r="W3172" s="36">
        <f>ADDRESS(V3176,$F$7+1,,,"discounts")</f>
        <v/>
      </c>
      <c r="X3172" s="36">
        <f>ROUND(IF(ISNA(IF($F$7=0,0,INDIRECT(W3176))),0,IF($F$7=0,0,INDIRECT(W3176))),0)</f>
        <v/>
      </c>
    </row>
    <row r="3173">
      <c r="B3173" s="86" t="n"/>
      <c r="C3173" s="22" t="n">
        <v>46108</v>
      </c>
      <c r="D3173" s="22" t="inlineStr">
        <is>
          <t>Кейтлин Киган</t>
        </is>
      </c>
      <c r="E3173" s="22" t="inlineStr">
        <is>
          <t>The Illuminated Tarot. Сияющее Таро</t>
        </is>
      </c>
      <c r="F3173" s="105">
        <f>ROUNDUP(N3177-(N3177/100*X3177),0)</f>
        <v/>
      </c>
      <c r="H3173" s="22" t="inlineStr">
        <is>
          <t>Эксмо пресс</t>
        </is>
      </c>
      <c r="I3173" s="22" t="n">
        <v>2022</v>
      </c>
      <c r="J3173" s="75" t="inlineStr">
        <is>
          <t>9785041222130</t>
        </is>
      </c>
      <c r="K3173" s="75" t="inlineStr">
        <is>
          <t>Карты</t>
        </is>
      </c>
      <c r="L3173" s="22">
        <f>ROUND(100-(F3177/(M3177/100)),0)</f>
        <v/>
      </c>
      <c r="M3173" s="105" t="n">
        <v>2432</v>
      </c>
      <c r="N3173" s="105" t="n">
        <v>2116</v>
      </c>
      <c r="O3173" s="20" t="inlineStr">
        <is>
          <t>https://magic-kniga.ru/items/46108</t>
        </is>
      </c>
      <c r="Q3173" s="66" t="inlineStr">
        <is>
          <t>Мало</t>
        </is>
      </c>
      <c r="R3173" s="20" t="n">
        <v>5</v>
      </c>
      <c r="S3173" s="22" t="n">
        <v>16</v>
      </c>
      <c r="V3173" s="36">
        <f>MATCH(R3177,discounts!A:A)</f>
        <v/>
      </c>
      <c r="W3173" s="36">
        <f>ADDRESS(V3177,$F$7+1,,,"discounts")</f>
        <v/>
      </c>
      <c r="X3173" s="36">
        <f>ROUND(IF(ISNA(IF($F$7=0,0,INDIRECT(W3177))),0,IF($F$7=0,0,INDIRECT(W3177))),0)</f>
        <v/>
      </c>
    </row>
    <row r="3174">
      <c r="B3174" s="86" t="n"/>
      <c r="C3174" s="22" t="n">
        <v>47700</v>
      </c>
      <c r="E3174" s="22" t="inlineStr">
        <is>
          <t>Гадальные карты Любовное гадание на Таро. Предсказание сразу (колода для начинающих для гадания)</t>
        </is>
      </c>
      <c r="F3174" s="105">
        <f>ROUNDUP(N3178-(N3178/100*X3178),0)</f>
        <v/>
      </c>
      <c r="H3174" s="22" t="inlineStr">
        <is>
          <t>Magic-Kniga</t>
        </is>
      </c>
      <c r="I3174" s="22" t="n">
        <v>2022</v>
      </c>
      <c r="J3174" s="75" t="inlineStr">
        <is>
          <t>9785604726143</t>
        </is>
      </c>
      <c r="K3174" s="75" t="inlineStr">
        <is>
          <t>Карты</t>
        </is>
      </c>
      <c r="L3174" s="22">
        <f>ROUND(100-(F3178/(M3178/100)),0)</f>
        <v/>
      </c>
      <c r="M3174" s="105" t="n">
        <v>350</v>
      </c>
      <c r="N3174" s="105" t="n">
        <v>305</v>
      </c>
      <c r="O3174" s="20" t="inlineStr">
        <is>
          <t>https://magic-kniga.ru/items/47700</t>
        </is>
      </c>
      <c r="P3174" s="22" t="n">
        <v>466</v>
      </c>
      <c r="Q3174" s="66" t="inlineStr">
        <is>
          <t>Много</t>
        </is>
      </c>
      <c r="R3174" s="20" t="n">
        <v>1</v>
      </c>
      <c r="V3174" s="36">
        <f>MATCH(R3178,discounts!A:A)</f>
        <v/>
      </c>
      <c r="W3174" s="36">
        <f>ADDRESS(V3178,$F$7+1,,,"discounts")</f>
        <v/>
      </c>
      <c r="X3174" s="36">
        <f>ROUND(IF(ISNA(IF($F$7=0,0,INDIRECT(W3178))),0,IF($F$7=0,0,INDIRECT(W3178))),0)</f>
        <v/>
      </c>
    </row>
    <row r="3175">
      <c r="B3175" s="86" t="n"/>
      <c r="C3175" s="22" t="n">
        <v>45144</v>
      </c>
      <c r="D3175" s="22" t="inlineStr">
        <is>
          <t>Брызгалов Марат</t>
        </is>
      </c>
      <c r="E3175" s="22" t="inlineStr">
        <is>
          <t>Таро Изумрудной Скрижали  (80 карт+книга)</t>
        </is>
      </c>
      <c r="F3175" s="105">
        <f>ROUNDUP(N3179-(N3179/100*X3179),0)</f>
        <v/>
      </c>
      <c r="H3175" s="22" t="inlineStr">
        <is>
          <t>Велигор</t>
        </is>
      </c>
      <c r="I3175" s="22" t="n">
        <v>2021</v>
      </c>
      <c r="J3175" s="75" t="inlineStr">
        <is>
          <t>9785888759400</t>
        </is>
      </c>
      <c r="K3175" s="75" t="inlineStr">
        <is>
          <t>Карты</t>
        </is>
      </c>
      <c r="L3175" s="22">
        <f>ROUND(100-(F3179/(M3179/100)),0)</f>
        <v/>
      </c>
      <c r="M3175" s="105" t="n">
        <v>1686</v>
      </c>
      <c r="N3175" s="105" t="n">
        <v>1467</v>
      </c>
      <c r="O3175" s="20" t="inlineStr">
        <is>
          <t>https://magic-kniga.ru/items/45144</t>
        </is>
      </c>
      <c r="Q3175" s="66" t="inlineStr">
        <is>
          <t>Мало</t>
        </is>
      </c>
      <c r="R3175" s="20" t="n">
        <v>10</v>
      </c>
      <c r="S3175" s="22" t="n">
        <v>12</v>
      </c>
      <c r="V3175" s="36">
        <f>MATCH(R3179,discounts!A:A)</f>
        <v/>
      </c>
      <c r="W3175" s="36">
        <f>ADDRESS(V3179,$F$7+1,,,"discounts")</f>
        <v/>
      </c>
      <c r="X3175" s="36">
        <f>ROUND(IF(ISNA(IF($F$7=0,0,INDIRECT(W3179))),0,IF($F$7=0,0,INDIRECT(W3179))),0)</f>
        <v/>
      </c>
    </row>
    <row r="3176">
      <c r="B3176" s="86" t="n"/>
      <c r="C3176" s="22" t="n">
        <v>45145</v>
      </c>
      <c r="D3176" s="22" t="inlineStr">
        <is>
          <t>Журавская Светлана</t>
        </is>
      </c>
      <c r="E3176" s="22" t="inlineStr">
        <is>
          <t>Таро Чар-Зелье</t>
        </is>
      </c>
      <c r="F3176" s="105">
        <f>ROUNDUP(N3180-(N3180/100*X3180),0)</f>
        <v/>
      </c>
      <c r="H3176" s="22" t="inlineStr">
        <is>
          <t>Велигор</t>
        </is>
      </c>
      <c r="I3176" s="22" t="n">
        <v>2021</v>
      </c>
      <c r="J3176" s="75" t="inlineStr">
        <is>
          <t>9785888759288</t>
        </is>
      </c>
      <c r="K3176" s="75" t="inlineStr">
        <is>
          <t>Карты</t>
        </is>
      </c>
      <c r="L3176" s="22">
        <f>ROUND(100-(F3180/(M3180/100)),0)</f>
        <v/>
      </c>
      <c r="M3176" s="105" t="n">
        <v>1686</v>
      </c>
      <c r="N3176" s="105" t="n">
        <v>1467</v>
      </c>
      <c r="O3176" s="20" t="inlineStr">
        <is>
          <t>https://magic-kniga.ru/items/45145</t>
        </is>
      </c>
      <c r="Q3176" s="66" t="inlineStr">
        <is>
          <t>Мало</t>
        </is>
      </c>
      <c r="R3176" s="20" t="n">
        <v>10</v>
      </c>
      <c r="S3176" s="22" t="n">
        <v>12</v>
      </c>
      <c r="V3176" s="36">
        <f>MATCH(R3180,discounts!A:A)</f>
        <v/>
      </c>
      <c r="W3176" s="36">
        <f>ADDRESS(V3180,$F$7+1,,,"discounts")</f>
        <v/>
      </c>
      <c r="X3176" s="36">
        <f>ROUND(IF(ISNA(IF($F$7=0,0,INDIRECT(W3180))),0,IF($F$7=0,0,INDIRECT(W3180))),0)</f>
        <v/>
      </c>
    </row>
    <row r="3177">
      <c r="B3177" s="86" t="n"/>
      <c r="C3177" s="22" t="n">
        <v>43035</v>
      </c>
      <c r="D3177" s="22" t="inlineStr">
        <is>
          <t>Склярова Вера Анатольевна</t>
        </is>
      </c>
      <c r="E3177" s="22" t="inlineStr">
        <is>
          <t>Таро Шекспира Веры Скляровой (Комплект колода с книгой)</t>
        </is>
      </c>
      <c r="F3177" s="105">
        <f>ROUNDUP(N3181-(N3181/100*X3181),0)</f>
        <v/>
      </c>
      <c r="H3177" s="22" t="inlineStr">
        <is>
          <t>Аркаим</t>
        </is>
      </c>
      <c r="I3177" s="22" t="n">
        <v>2003</v>
      </c>
      <c r="J3177" s="75" t="inlineStr">
        <is>
          <t>9785802903315</t>
        </is>
      </c>
      <c r="K3177" s="75" t="inlineStr">
        <is>
          <t>Карты</t>
        </is>
      </c>
      <c r="L3177" s="22">
        <f>ROUND(100-(F3181/(M3181/100)),0)</f>
        <v/>
      </c>
      <c r="M3177" s="105" t="n">
        <v>6650</v>
      </c>
      <c r="N3177" s="105" t="n">
        <v>5786</v>
      </c>
      <c r="O3177" s="20" t="inlineStr">
        <is>
          <t>https://magic-kniga.ru/items/43035</t>
        </is>
      </c>
      <c r="Q3177" s="66" t="inlineStr">
        <is>
          <t>Мало</t>
        </is>
      </c>
      <c r="R3177" s="20" t="n">
        <v>10</v>
      </c>
      <c r="V3177" s="36">
        <f>MATCH(R3181,discounts!A:A)</f>
        <v/>
      </c>
      <c r="W3177" s="36">
        <f>ADDRESS(V3181,$F$7+1,,,"discounts")</f>
        <v/>
      </c>
      <c r="X3177" s="36">
        <f>ROUND(IF(ISNA(IF($F$7=0,0,INDIRECT(W3181))),0,IF($F$7=0,0,INDIRECT(W3181))),0)</f>
        <v/>
      </c>
    </row>
    <row r="3178">
      <c r="B3178" s="86" t="n"/>
      <c r="C3178" s="22" t="n">
        <v>43925</v>
      </c>
      <c r="D3178" s="22" t="inlineStr">
        <is>
          <t>Везерстоун Лунаэ</t>
        </is>
      </c>
      <c r="E3178" s="22" t="inlineStr">
        <is>
          <t>Таро викторианских фей</t>
        </is>
      </c>
      <c r="F3178" s="105">
        <f>ROUNDUP(N3182-(N3182/100*X3182),0)</f>
        <v/>
      </c>
      <c r="H3178" s="22" t="inlineStr">
        <is>
          <t>Весь</t>
        </is>
      </c>
      <c r="I3178" s="22" t="n">
        <v>2021</v>
      </c>
      <c r="J3178" s="75" t="inlineStr">
        <is>
          <t>9785957337768</t>
        </is>
      </c>
      <c r="K3178" s="75" t="inlineStr">
        <is>
          <t>Карты</t>
        </is>
      </c>
      <c r="L3178" s="22">
        <f>ROUND(100-(F3182/(M3182/100)),0)</f>
        <v/>
      </c>
      <c r="M3178" s="105" t="n">
        <v>1855</v>
      </c>
      <c r="N3178" s="105" t="n">
        <v>1614</v>
      </c>
      <c r="O3178" s="20" t="inlineStr">
        <is>
          <t>https://magic-kniga.ru/items/43925</t>
        </is>
      </c>
      <c r="Q3178" s="66" t="inlineStr">
        <is>
          <t>Мало</t>
        </is>
      </c>
      <c r="R3178" s="20" t="n">
        <v>3</v>
      </c>
      <c r="V3178" s="36">
        <f>MATCH(R3182,discounts!A:A)</f>
        <v/>
      </c>
      <c r="W3178" s="36">
        <f>ADDRESS(V3182,$F$7+1,,,"discounts")</f>
        <v/>
      </c>
      <c r="X3178" s="36">
        <f>ROUND(IF(ISNA(IF($F$7=0,0,INDIRECT(W3182))),0,IF($F$7=0,0,INDIRECT(W3182))),0)</f>
        <v/>
      </c>
    </row>
    <row r="3179" ht="15" customHeight="1">
      <c r="B3179" s="88" t="inlineStr">
        <is>
          <t>Скандинавские руны</t>
        </is>
      </c>
    </row>
    <row r="3180">
      <c r="B3180" s="86" t="n"/>
      <c r="C3180" s="22" t="n">
        <v>43416</v>
      </c>
      <c r="D3180" s="22" t="inlineStr">
        <is>
          <t>Никифорова Любовь (Отила)</t>
        </is>
      </c>
      <c r="E3180" s="22" t="inlineStr">
        <is>
          <t>Классические руны в повседневной жизни</t>
        </is>
      </c>
      <c r="F3180" s="105">
        <f>ROUNDUP(N3184-(N3184/100*X3184),0)</f>
        <v/>
      </c>
      <c r="H3180" s="22" t="inlineStr">
        <is>
          <t>Велигор</t>
        </is>
      </c>
      <c r="I3180" s="22" t="n">
        <v>2020</v>
      </c>
      <c r="J3180" s="75" t="inlineStr">
        <is>
          <t>9785888758571</t>
        </is>
      </c>
      <c r="K3180" s="75" t="inlineStr">
        <is>
          <t>Карты</t>
        </is>
      </c>
      <c r="L3180" s="22">
        <f>ROUND(100-(F3184/(M3184/100)),0)</f>
        <v/>
      </c>
      <c r="M3180" s="105" t="n">
        <v>2548</v>
      </c>
      <c r="N3180" s="105" t="n">
        <v>2217</v>
      </c>
      <c r="O3180" s="20" t="inlineStr">
        <is>
          <t>https://magic-kniga.ru/items/43416</t>
        </is>
      </c>
      <c r="Q3180" s="66" t="inlineStr">
        <is>
          <t>Мало</t>
        </is>
      </c>
      <c r="R3180" s="20" t="n">
        <v>10</v>
      </c>
      <c r="V3180" s="36">
        <f>MATCH(R3184,discounts!A:A)</f>
        <v/>
      </c>
      <c r="W3180" s="36">
        <f>ADDRESS(V3184,$F$7+1,,,"discounts")</f>
        <v/>
      </c>
      <c r="X3180" s="36">
        <f>ROUND(_xlfn.SINGLE(IF(ISNA(_xlfn.SINGLE(IF($F$7=0,0,INDIRECT(W3184)))),0,IF($F$7=0,0,INDIRECT(W3184)))),0)</f>
        <v/>
      </c>
    </row>
    <row r="3181">
      <c r="B3181" s="86" t="n"/>
      <c r="C3181" s="22" t="n">
        <v>41000</v>
      </c>
      <c r="D3181" s="22" t="inlineStr">
        <is>
          <t>Трошкова Екатерина (Кай Йара)</t>
        </is>
      </c>
      <c r="E3181" s="22" t="inlineStr">
        <is>
          <t>Гадальные скандинавские руны карты Магия зеленых холмов с инструкцией для гадания</t>
        </is>
      </c>
      <c r="F3181" s="105">
        <f>ROUNDUP(N3185-(N3185/100*X3185),0)</f>
        <v/>
      </c>
      <c r="H3181" s="22" t="inlineStr">
        <is>
          <t>Magic-Kniga</t>
        </is>
      </c>
      <c r="I3181" s="22" t="n">
        <v>2020</v>
      </c>
      <c r="J3181" s="75" t="inlineStr">
        <is>
          <t>9785604458990</t>
        </is>
      </c>
      <c r="K3181" s="75" t="inlineStr">
        <is>
          <t>Карты</t>
        </is>
      </c>
      <c r="L3181" s="22">
        <f>ROUND(100-(F3185/(M3185/100)),0)</f>
        <v/>
      </c>
      <c r="M3181" s="105" t="n">
        <v>299</v>
      </c>
      <c r="N3181" s="105" t="n">
        <v>261</v>
      </c>
      <c r="O3181" s="20" t="inlineStr">
        <is>
          <t>https://magic-kniga.ru/items/41000</t>
        </is>
      </c>
      <c r="P3181" s="22" t="n">
        <v>327</v>
      </c>
      <c r="Q3181" s="66" t="inlineStr">
        <is>
          <t>Мало</t>
        </is>
      </c>
      <c r="R3181" s="20" t="n">
        <v>1</v>
      </c>
      <c r="V3181" s="36">
        <f>MATCH(R3185,discounts!A:A)</f>
        <v/>
      </c>
      <c r="W3181" s="36">
        <f>ADDRESS(V3185,$F$7+1,,,"discounts")</f>
        <v/>
      </c>
      <c r="X3181" s="36">
        <f>ROUND(_xlfn.SINGLE(IF(ISNA(_xlfn.SINGLE(IF($F$7=0,0,INDIRECT(W3185)))),0,IF($F$7=0,0,INDIRECT(W3185)))),0)</f>
        <v/>
      </c>
    </row>
    <row r="3182">
      <c r="B3182" s="86" t="n"/>
      <c r="C3182" s="22" t="n">
        <v>56700</v>
      </c>
      <c r="D3182" s="22" t="inlineStr">
        <is>
          <t>Трошкова Екатерина (Кай Йара)</t>
        </is>
      </c>
      <c r="E3182" s="22" t="inlineStr">
        <is>
          <t>Карты-руны «Темный космос»</t>
        </is>
      </c>
      <c r="F3182" s="105">
        <f>ROUNDUP(N3186-(N3186/100*X3186),0)</f>
        <v/>
      </c>
      <c r="H3182" s="22" t="inlineStr">
        <is>
          <t>Magic-Kniga</t>
        </is>
      </c>
      <c r="I3182" s="22" t="n">
        <v>2024</v>
      </c>
      <c r="J3182" s="75" t="inlineStr">
        <is>
          <t>9785605187066</t>
        </is>
      </c>
      <c r="K3182" s="75" t="inlineStr">
        <is>
          <t>Карты</t>
        </is>
      </c>
      <c r="L3182" s="22">
        <f>ROUND(100-(F3186/(M3186/100)),0)</f>
        <v/>
      </c>
      <c r="M3182" s="105" t="n">
        <v>299</v>
      </c>
      <c r="N3182" s="105" t="n">
        <v>261</v>
      </c>
      <c r="O3182" s="20" t="inlineStr">
        <is>
          <t>https://magic-kniga.ru/items/56700</t>
        </is>
      </c>
      <c r="P3182" s="22" t="n">
        <v>174</v>
      </c>
      <c r="Q3182" s="66" t="inlineStr">
        <is>
          <t>Больше 10</t>
        </is>
      </c>
      <c r="R3182" s="20" t="n">
        <v>1</v>
      </c>
      <c r="S3182" s="22" t="n">
        <v>16</v>
      </c>
      <c r="V3182" s="36">
        <f>MATCH(R3186,discounts!A:A)</f>
        <v/>
      </c>
      <c r="W3182" s="36">
        <f>ADDRESS(V3186,$F$7+1,,,"discounts")</f>
        <v/>
      </c>
      <c r="X3182" s="36">
        <f>ROUND(_xlfn.SINGLE(IF(ISNA(_xlfn.SINGLE(IF($F$7=0,0,INDIRECT(W3186)))),0,IF($F$7=0,0,INDIRECT(W3186)))),0)</f>
        <v/>
      </c>
    </row>
    <row r="3183" ht="15" customHeight="1">
      <c r="B3183" s="88" t="inlineStr">
        <is>
          <t>Малая колода Ленорман (36 карт)</t>
        </is>
      </c>
    </row>
    <row r="3184">
      <c r="B3184" s="86" t="n"/>
      <c r="C3184" s="22" t="n">
        <v>48888</v>
      </c>
      <c r="E3184" s="22" t="inlineStr">
        <is>
          <t>Оракул Ленорман Мини</t>
        </is>
      </c>
      <c r="F3184" s="105">
        <f>ROUNDUP(N3188-(N3188/100*X3188),0)</f>
        <v/>
      </c>
      <c r="H3184" s="22" t="inlineStr">
        <is>
          <t>Magic-Kniga</t>
        </is>
      </c>
      <c r="I3184" s="22" t="n">
        <v>2022</v>
      </c>
      <c r="J3184" s="75" t="inlineStr">
        <is>
          <t>9785604769522</t>
        </is>
      </c>
      <c r="K3184" s="75" t="inlineStr">
        <is>
          <t>Карты</t>
        </is>
      </c>
      <c r="L3184" s="22">
        <f>ROUND(100-(F3188/(M3188/100)),0)</f>
        <v/>
      </c>
      <c r="M3184" s="105" t="n">
        <v>334</v>
      </c>
      <c r="N3184" s="105" t="n">
        <v>291</v>
      </c>
      <c r="O3184" s="20" t="inlineStr">
        <is>
          <t>https://magic-kniga.ru/items/48888</t>
        </is>
      </c>
      <c r="P3184" s="22" t="n">
        <v>373</v>
      </c>
      <c r="Q3184" s="66" t="inlineStr">
        <is>
          <t>Много</t>
        </is>
      </c>
      <c r="R3184" s="20" t="n">
        <v>1</v>
      </c>
      <c r="V3184" s="36">
        <f>MATCH(R3188,discounts!A:A)</f>
        <v/>
      </c>
      <c r="W3184" s="36">
        <f>ADDRESS(V3188,$F$7+1,,,"discounts")</f>
        <v/>
      </c>
      <c r="X3184" s="36">
        <f>ROUND(IF(ISNA(IF($F$7=0,0,INDIRECT(W3188))),0,IF($F$7=0,0,INDIRECT(W3188))),0)</f>
        <v/>
      </c>
    </row>
    <row r="3185">
      <c r="B3185" s="86" t="n"/>
      <c r="C3185" s="22" t="n">
        <v>56000</v>
      </c>
      <c r="D3185" s="22" t="inlineStr">
        <is>
          <t>Бухтеева Анна</t>
        </is>
      </c>
      <c r="E3185" s="22" t="inlineStr">
        <is>
          <t>Гадальные карты Оракул Ленорман Прованс с инструкцией</t>
        </is>
      </c>
      <c r="F3185" s="105">
        <f>ROUNDUP(N3189-(N3189/100*X3189),0)</f>
        <v/>
      </c>
      <c r="H3185" s="22" t="inlineStr">
        <is>
          <t>Magic-Kniga</t>
        </is>
      </c>
      <c r="I3185" s="22" t="n">
        <v>2024</v>
      </c>
      <c r="J3185" s="75" t="inlineStr">
        <is>
          <t>9785605187011</t>
        </is>
      </c>
      <c r="K3185" s="75" t="inlineStr">
        <is>
          <t>Карты</t>
        </is>
      </c>
      <c r="L3185" s="22">
        <f>ROUND(100-(F3189/(M3189/100)),0)</f>
        <v/>
      </c>
      <c r="M3185" s="105" t="n">
        <v>508</v>
      </c>
      <c r="N3185" s="105" t="n">
        <v>442</v>
      </c>
      <c r="O3185" s="20" t="inlineStr">
        <is>
          <t>https://magic-kniga.ru/items/56000</t>
        </is>
      </c>
      <c r="P3185" s="22" t="n">
        <v>368</v>
      </c>
      <c r="Q3185" s="66" t="inlineStr">
        <is>
          <t>Много</t>
        </is>
      </c>
      <c r="R3185" s="20" t="n">
        <v>1</v>
      </c>
      <c r="S3185" s="22" t="n">
        <v>16</v>
      </c>
      <c r="V3185" s="36">
        <f>MATCH(R3189,discounts!A:A)</f>
        <v/>
      </c>
      <c r="W3185" s="36">
        <f>ADDRESS(V3189,$F$7+1,,,"discounts")</f>
        <v/>
      </c>
      <c r="X3185" s="36">
        <f>ROUND(IF(ISNA(IF($F$7=0,0,INDIRECT(W3189))),0,IF($F$7=0,0,INDIRECT(W3189))),0)</f>
        <v/>
      </c>
    </row>
    <row r="3186">
      <c r="B3186" s="86" t="n"/>
      <c r="C3186" s="22" t="n">
        <v>56222</v>
      </c>
      <c r="D3186" s="22" t="inlineStr">
        <is>
          <t>Вера Петрук</t>
        </is>
      </c>
      <c r="E3186" s="22" t="inlineStr">
        <is>
          <t>Новогодний оракул гадальные карты с инструкцией</t>
        </is>
      </c>
      <c r="F3186" s="105">
        <f>ROUNDUP(N3190-(N3190/100*X3190),0)</f>
        <v/>
      </c>
      <c r="H3186" s="22" t="inlineStr">
        <is>
          <t>Magic-Kniga</t>
        </is>
      </c>
      <c r="I3186" s="22" t="n">
        <v>2024</v>
      </c>
      <c r="J3186" s="75" t="inlineStr">
        <is>
          <t>9785605342762</t>
        </is>
      </c>
      <c r="K3186" s="75" t="inlineStr">
        <is>
          <t>Карты</t>
        </is>
      </c>
      <c r="L3186" s="22">
        <f>ROUND(100-(F3190/(M3190/100)),0)</f>
        <v/>
      </c>
      <c r="M3186" s="105" t="n">
        <v>330</v>
      </c>
      <c r="N3186" s="105" t="n">
        <v>288</v>
      </c>
      <c r="O3186" s="20" t="inlineStr">
        <is>
          <t>https://magic-kniga.ru/items/56222</t>
        </is>
      </c>
      <c r="P3186" s="22" t="n">
        <v>241</v>
      </c>
      <c r="Q3186" s="66" t="inlineStr">
        <is>
          <t>Больше 10</t>
        </is>
      </c>
      <c r="R3186" s="20" t="n">
        <v>1</v>
      </c>
      <c r="S3186" s="22" t="n">
        <v>16</v>
      </c>
      <c r="V3186" s="36">
        <f>MATCH(R3190,discounts!A:A)</f>
        <v/>
      </c>
      <c r="W3186" s="36">
        <f>ADDRESS(V3190,$F$7+1,,,"discounts")</f>
        <v/>
      </c>
      <c r="X3186" s="36">
        <f>ROUND(IF(ISNA(IF($F$7=0,0,INDIRECT(W3190))),0,IF($F$7=0,0,INDIRECT(W3190))),0)</f>
        <v/>
      </c>
    </row>
    <row r="3187">
      <c r="B3187" s="86" t="n"/>
      <c r="C3187" s="22" t="n">
        <v>61222</v>
      </c>
      <c r="E3187" s="22" t="inlineStr">
        <is>
          <t>Ленорман Черная ночь</t>
        </is>
      </c>
      <c r="F3187" s="105">
        <f>ROUNDUP(N3191-(N3191/100*X3191),0)</f>
        <v/>
      </c>
      <c r="H3187" s="22" t="inlineStr">
        <is>
          <t>Magic-Kniga</t>
        </is>
      </c>
      <c r="I3187" s="22" t="n">
        <v>2026</v>
      </c>
      <c r="J3187" s="75" t="inlineStr">
        <is>
          <t>9785605547365</t>
        </is>
      </c>
      <c r="K3187" s="75" t="inlineStr">
        <is>
          <t>Карты</t>
        </is>
      </c>
      <c r="L3187" s="22">
        <f>ROUND(100-(F3191/(M3191/100)),0)</f>
        <v/>
      </c>
      <c r="M3187" s="105" t="n">
        <v>400</v>
      </c>
      <c r="N3187" s="105" t="n">
        <v>348</v>
      </c>
      <c r="O3187" s="20" t="inlineStr">
        <is>
          <t>https://magic-kniga.ru/items/61222</t>
        </is>
      </c>
      <c r="P3187" s="22" t="n">
        <v>226</v>
      </c>
      <c r="Q3187" s="66" t="inlineStr">
        <is>
          <t>Много</t>
        </is>
      </c>
      <c r="R3187" s="20" t="n">
        <v>1</v>
      </c>
      <c r="V3187" s="36">
        <f>MATCH(R3191,discounts!A:A)</f>
        <v/>
      </c>
      <c r="W3187" s="36">
        <f>ADDRESS(V3191,$F$7+1,,,"discounts")</f>
        <v/>
      </c>
      <c r="X3187" s="36">
        <f>ROUND(IF(ISNA(IF($F$7=0,0,INDIRECT(W3191))),0,IF($F$7=0,0,INDIRECT(W3191))),0)</f>
        <v/>
      </c>
    </row>
    <row r="3188">
      <c r="B3188" s="86" t="n"/>
      <c r="C3188" s="22" t="n">
        <v>45190</v>
      </c>
      <c r="E3188" s="22" t="inlineStr">
        <is>
          <t>Оракул Ленорман Олдскул</t>
        </is>
      </c>
      <c r="F3188" s="105">
        <f>ROUNDUP(N3192-(N3192/100*X3192),0)</f>
        <v/>
      </c>
      <c r="H3188" s="22" t="inlineStr">
        <is>
          <t>Энигма</t>
        </is>
      </c>
      <c r="I3188" s="22" t="n">
        <v>2021</v>
      </c>
      <c r="J3188" s="75" t="inlineStr">
        <is>
          <t>9785946983136</t>
        </is>
      </c>
      <c r="K3188" s="75" t="inlineStr">
        <is>
          <t>Карты</t>
        </is>
      </c>
      <c r="L3188" s="22">
        <f>ROUND(100-(F3192/(M3192/100)),0)</f>
        <v/>
      </c>
      <c r="M3188" s="105" t="n">
        <v>2912</v>
      </c>
      <c r="N3188" s="105" t="n">
        <v>2534</v>
      </c>
      <c r="O3188" s="20" t="inlineStr">
        <is>
          <t>https://magic-kniga.ru/items/45190</t>
        </is>
      </c>
      <c r="Q3188" s="66" t="inlineStr">
        <is>
          <t>Мало</t>
        </is>
      </c>
      <c r="R3188" s="20" t="n">
        <v>9</v>
      </c>
      <c r="V3188" s="36">
        <f>MATCH(R3192,discounts!A:A)</f>
        <v/>
      </c>
      <c r="W3188" s="36">
        <f>ADDRESS(V3192,$F$7+1,,,"discounts")</f>
        <v/>
      </c>
      <c r="X3188" s="36">
        <f>ROUND(IF(ISNA(IF($F$7=0,0,INDIRECT(W3192))),0,IF($F$7=0,0,INDIRECT(W3192))),0)</f>
        <v/>
      </c>
    </row>
    <row r="3189">
      <c r="B3189" s="86" t="n"/>
      <c r="C3189" s="22" t="n">
        <v>45333</v>
      </c>
      <c r="E3189" s="22" t="inlineStr">
        <is>
          <t>Гадальные карты «Темный оракул Ленорман. Dark Lenormand Oracle» (колода с инструкцией для гадания)</t>
        </is>
      </c>
      <c r="F3189" s="105">
        <f>ROUNDUP(N3193-(N3193/100*X3193),0)</f>
        <v/>
      </c>
      <c r="H3189" s="22" t="inlineStr">
        <is>
          <t>Magic-Kniga</t>
        </is>
      </c>
      <c r="I3189" s="22" t="n">
        <v>2021</v>
      </c>
      <c r="J3189" s="75" t="inlineStr">
        <is>
          <t>9785604647622</t>
        </is>
      </c>
      <c r="K3189" s="75" t="inlineStr">
        <is>
          <t>Карты</t>
        </is>
      </c>
      <c r="L3189" s="22">
        <f>ROUND(100-(F3193/(M3193/100)),0)</f>
        <v/>
      </c>
      <c r="M3189" s="105" t="n">
        <v>450</v>
      </c>
      <c r="N3189" s="105" t="n">
        <v>392</v>
      </c>
      <c r="O3189" s="20" t="inlineStr">
        <is>
          <t>https://magic-kniga.ru/items/45333</t>
        </is>
      </c>
      <c r="P3189" s="22" t="n">
        <v>296</v>
      </c>
      <c r="Q3189" s="66" t="inlineStr">
        <is>
          <t>Больше 50</t>
        </is>
      </c>
      <c r="R3189" s="20" t="n">
        <v>1</v>
      </c>
      <c r="V3189" s="36">
        <f>MATCH(R3193,discounts!A:A)</f>
        <v/>
      </c>
      <c r="W3189" s="36">
        <f>ADDRESS(V3193,$F$7+1,,,"discounts")</f>
        <v/>
      </c>
      <c r="X3189" s="36">
        <f>ROUND(IF(ISNA(IF($F$7=0,0,INDIRECT(W3193))),0,IF($F$7=0,0,INDIRECT(W3193))),0)</f>
        <v/>
      </c>
    </row>
    <row r="3190" ht="15" customHeight="1">
      <c r="B3190" s="88" t="inlineStr">
        <is>
          <t>Метафорические карты</t>
        </is>
      </c>
    </row>
    <row r="3191">
      <c r="B3191" s="86" t="n"/>
      <c r="C3191" s="22" t="n">
        <v>45945</v>
      </c>
      <c r="D3191" s="22" t="inlineStr">
        <is>
          <t>Гращенкова Анна</t>
        </is>
      </c>
      <c r="E3191" s="22" t="inlineStr">
        <is>
          <t>50 метафорических карт для пробуждения сексуальности</t>
        </is>
      </c>
      <c r="F3191" s="105">
        <f>ROUNDUP(N3195-(N3195/100*X3195),0)</f>
        <v/>
      </c>
      <c r="H3191" s="22" t="inlineStr">
        <is>
          <t>Бомбора</t>
        </is>
      </c>
      <c r="I3191" s="22" t="n">
        <v>2022</v>
      </c>
      <c r="J3191" s="75" t="inlineStr">
        <is>
          <t>9785041212056</t>
        </is>
      </c>
      <c r="K3191" s="75" t="inlineStr">
        <is>
          <t>Карты</t>
        </is>
      </c>
      <c r="L3191" s="22">
        <f>ROUND(100-(F3195/(M3195/100)),0)</f>
        <v/>
      </c>
      <c r="M3191" s="105" t="n">
        <v>476</v>
      </c>
      <c r="N3191" s="105" t="n">
        <v>415</v>
      </c>
      <c r="O3191" s="20" t="inlineStr">
        <is>
          <t>https://magic-kniga.ru/items/45945</t>
        </is>
      </c>
      <c r="Q3191" s="66" t="inlineStr">
        <is>
          <t>Мало</t>
        </is>
      </c>
      <c r="R3191" s="20" t="n">
        <v>5</v>
      </c>
      <c r="S3191" s="22" t="n">
        <v>18</v>
      </c>
      <c r="V3191" s="36">
        <f>MATCH(R3195,discounts!A:A)</f>
        <v/>
      </c>
      <c r="W3191" s="36">
        <f>ADDRESS(V3195,$F$7+1,,,"discounts")</f>
        <v/>
      </c>
      <c r="X3191" s="36">
        <f>ROUND(_xlfn.SINGLE(IF(ISNA(_xlfn.SINGLE(IF($F$7=0,0,INDIRECT(W3195)))),0,IF($F$7=0,0,INDIRECT(W3195)))),0)</f>
        <v/>
      </c>
    </row>
    <row r="3192">
      <c r="B3192" s="86" t="n"/>
      <c r="C3192" s="22" t="n">
        <v>55600</v>
      </c>
      <c r="D3192" s="22" t="inlineStr">
        <is>
          <t>Елена Шульга</t>
        </is>
      </c>
      <c r="E3192" s="22" t="inlineStr">
        <is>
          <t>Метафорические ассоциативные карты МАК «Внутренний ребенок»</t>
        </is>
      </c>
      <c r="F3192" s="105">
        <f>ROUNDUP(N3196-(N3196/100*X3196),0)</f>
        <v/>
      </c>
      <c r="H3192" s="22" t="inlineStr">
        <is>
          <t>Magic-Kniga</t>
        </is>
      </c>
      <c r="I3192" s="22" t="n">
        <v>2024</v>
      </c>
      <c r="J3192" s="75" t="inlineStr">
        <is>
          <t>9785605187073</t>
        </is>
      </c>
      <c r="K3192" s="75" t="inlineStr">
        <is>
          <t>Карты</t>
        </is>
      </c>
      <c r="L3192" s="22">
        <f>ROUND(100-(F3196/(M3196/100)),0)</f>
        <v/>
      </c>
      <c r="M3192" s="105" t="n">
        <v>475</v>
      </c>
      <c r="N3192" s="105" t="n">
        <v>414</v>
      </c>
      <c r="O3192" s="20" t="inlineStr">
        <is>
          <t>https://magic-kniga.ru/items/55600</t>
        </is>
      </c>
      <c r="P3192" s="22" t="n">
        <v>420</v>
      </c>
      <c r="Q3192" s="66" t="inlineStr">
        <is>
          <t>Больше 10</t>
        </is>
      </c>
      <c r="R3192" s="20" t="n">
        <v>1</v>
      </c>
      <c r="S3192" s="22" t="n">
        <v>16</v>
      </c>
      <c r="V3192" s="36">
        <f>MATCH(R3196,discounts!A:A)</f>
        <v/>
      </c>
      <c r="W3192" s="36">
        <f>ADDRESS(V3196,$F$7+1,,,"discounts")</f>
        <v/>
      </c>
      <c r="X3192" s="36">
        <f>ROUND(_xlfn.SINGLE(IF(ISNA(_xlfn.SINGLE(IF($F$7=0,0,INDIRECT(W3196)))),0,IF($F$7=0,0,INDIRECT(W3196)))),0)</f>
        <v/>
      </c>
    </row>
    <row r="3193" ht="15" customHeight="1">
      <c r="B3193" s="88" t="inlineStr">
        <is>
          <t>Таро Ленорман</t>
        </is>
      </c>
    </row>
    <row r="3194">
      <c r="B3194" s="86" t="n"/>
      <c r="C3194" s="22" t="n">
        <v>70200</v>
      </c>
      <c r="E3194" s="22" t="inlineStr">
        <is>
          <t>Оракул Ленорман Самайна</t>
        </is>
      </c>
      <c r="F3194" s="105">
        <f>ROUNDUP(N3198-(N3198/100*X3198),0)</f>
        <v/>
      </c>
      <c r="H3194" s="22" t="inlineStr">
        <is>
          <t>Magic-Kniga</t>
        </is>
      </c>
      <c r="I3194" s="22" t="n">
        <v>2026</v>
      </c>
      <c r="J3194" s="75" t="inlineStr">
        <is>
          <t>9785605666196</t>
        </is>
      </c>
      <c r="K3194" s="75" t="inlineStr">
        <is>
          <t>Карты</t>
        </is>
      </c>
      <c r="L3194" s="22">
        <f>ROUND(100-(F3198/(M3198/100)),0)</f>
        <v/>
      </c>
      <c r="M3194" s="105" t="n">
        <v>550</v>
      </c>
      <c r="N3194" s="105" t="n">
        <v>479</v>
      </c>
      <c r="O3194" s="20" t="inlineStr">
        <is>
          <t>https://magic-kniga.ru/items/70200</t>
        </is>
      </c>
      <c r="P3194" s="22" t="n">
        <v>261</v>
      </c>
      <c r="Q3194" s="66" t="inlineStr">
        <is>
          <t>Много</t>
        </is>
      </c>
      <c r="R3194" s="20" t="n">
        <v>1</v>
      </c>
      <c r="V3194" s="36">
        <f>MATCH(R3198,discounts!A:A)</f>
        <v/>
      </c>
      <c r="W3194" s="36">
        <f>ADDRESS(V3198,$F$7+1,,,"discounts")</f>
        <v/>
      </c>
      <c r="X3194" s="36">
        <f>ROUND(IF(ISNA(IF($F$7=0,0,INDIRECT(W3198))),0,IF($F$7=0,0,INDIRECT(W3198))),0)</f>
        <v/>
      </c>
    </row>
    <row r="3195" ht="15" customHeight="1">
      <c r="B3195" s="88" t="inlineStr">
        <is>
          <t>Все товары</t>
        </is>
      </c>
    </row>
    <row r="3196">
      <c r="B3196" s="86" t="n"/>
      <c r="C3196" s="22" t="n">
        <v>51119</v>
      </c>
      <c r="D3196" s="22" t="inlineStr">
        <is>
          <t>Марина Грашина</t>
        </is>
      </c>
      <c r="E3196" s="22" t="inlineStr">
        <is>
          <t>Гадальные игральные карты Врата ясеня с инструкцией</t>
        </is>
      </c>
      <c r="F3196" s="105">
        <f>ROUNDUP(N3200-(N3200/100*X3200),0)</f>
        <v/>
      </c>
      <c r="H3196" s="22" t="inlineStr">
        <is>
          <t>Magic-Kniga</t>
        </is>
      </c>
      <c r="I3196" s="22" t="n">
        <v>2023</v>
      </c>
      <c r="J3196" s="75" t="inlineStr">
        <is>
          <t>9785604837399</t>
        </is>
      </c>
      <c r="K3196" s="75" t="inlineStr">
        <is>
          <t>Карты</t>
        </is>
      </c>
      <c r="L3196" s="22">
        <f>ROUND(100-(F3200/(M3200/100)),0)</f>
        <v/>
      </c>
      <c r="M3196" s="105" t="n">
        <v>324</v>
      </c>
      <c r="N3196" s="105" t="n">
        <v>282</v>
      </c>
      <c r="O3196" s="20" t="inlineStr">
        <is>
          <t>https://magic-kniga.ru/items/51119</t>
        </is>
      </c>
      <c r="P3196" s="22" t="n">
        <v>259</v>
      </c>
      <c r="Q3196" s="66" t="inlineStr">
        <is>
          <t>Мало</t>
        </is>
      </c>
      <c r="R3196" s="20" t="n">
        <v>1</v>
      </c>
      <c r="S3196" s="22" t="n">
        <v>16</v>
      </c>
      <c r="V3196" s="36">
        <f>MATCH(R3200,discounts!A:A)</f>
        <v/>
      </c>
      <c r="W3196" s="36">
        <f>ADDRESS(V3200,$F$7+1,,,"discounts")</f>
        <v/>
      </c>
      <c r="X3196" s="36">
        <f>ROUND(IF(ISNA(IF($F$7=0,0,INDIRECT(W3200))),0,IF($F$7=0,0,INDIRECT(W3200))),0)</f>
        <v/>
      </c>
    </row>
    <row r="3197">
      <c r="B3197" s="86" t="n"/>
      <c r="C3197" s="22" t="n">
        <v>52600</v>
      </c>
      <c r="E3197" s="22" t="inlineStr">
        <is>
          <t>Учи руны! Скандинавские гадальные карты руны обучающие с подсказками</t>
        </is>
      </c>
      <c r="F3197" s="105">
        <f>ROUNDUP(N3201-(N3201/100*X3201),0)</f>
        <v/>
      </c>
      <c r="H3197" s="22" t="inlineStr">
        <is>
          <t>Magic-Kniga</t>
        </is>
      </c>
      <c r="I3197" s="22" t="n">
        <v>2023</v>
      </c>
      <c r="J3197" s="75" t="inlineStr">
        <is>
          <t>9785604963272</t>
        </is>
      </c>
      <c r="K3197" s="75" t="inlineStr">
        <is>
          <t>Карты</t>
        </is>
      </c>
      <c r="L3197" s="22">
        <f>ROUND(100-(F3201/(M3201/100)),0)</f>
        <v/>
      </c>
      <c r="M3197" s="105" t="n">
        <v>350</v>
      </c>
      <c r="N3197" s="105" t="n">
        <v>305</v>
      </c>
      <c r="O3197" s="20" t="inlineStr">
        <is>
          <t>https://magic-kniga.ru/items/52600</t>
        </is>
      </c>
      <c r="P3197" s="22" t="n">
        <v>392</v>
      </c>
      <c r="Q3197" s="66" t="inlineStr">
        <is>
          <t>Много</t>
        </is>
      </c>
      <c r="R3197" s="20" t="n">
        <v>1</v>
      </c>
      <c r="S3197" s="22" t="n">
        <v>16</v>
      </c>
      <c r="V3197" s="36">
        <f>MATCH(R3201,discounts!A:A)</f>
        <v/>
      </c>
      <c r="W3197" s="36">
        <f>ADDRESS(V3201,$F$7+1,,,"discounts")</f>
        <v/>
      </c>
      <c r="X3197" s="36">
        <f>ROUND(IF(ISNA(IF($F$7=0,0,INDIRECT(W3201))),0,IF($F$7=0,0,INDIRECT(W3201))),0)</f>
        <v/>
      </c>
    </row>
    <row r="3198">
      <c r="B3198" s="86" t="n"/>
      <c r="C3198" s="22" t="n">
        <v>53555</v>
      </c>
      <c r="E3198" s="22" t="inlineStr">
        <is>
          <t>Самые брутальные предсказания Без цензуры Мотивационные карточки 48 мини карт 18+</t>
        </is>
      </c>
      <c r="F3198" s="105">
        <f>ROUNDUP(N3202-(N3202/100*X3202),0)</f>
        <v/>
      </c>
      <c r="H3198" s="22" t="inlineStr">
        <is>
          <t>Magic-Kniga</t>
        </is>
      </c>
      <c r="I3198" s="22" t="n">
        <v>2023</v>
      </c>
      <c r="J3198" s="75" t="inlineStr">
        <is>
          <t>9785605059301</t>
        </is>
      </c>
      <c r="K3198" s="75" t="inlineStr">
        <is>
          <t>Карты</t>
        </is>
      </c>
      <c r="L3198" s="22">
        <f>ROUND(100-(F3202/(M3202/100)),0)</f>
        <v/>
      </c>
      <c r="M3198" s="105" t="n">
        <v>350</v>
      </c>
      <c r="N3198" s="105" t="n">
        <v>305</v>
      </c>
      <c r="O3198" s="20" t="inlineStr">
        <is>
          <t>https://magic-kniga.ru/items/53555</t>
        </is>
      </c>
      <c r="P3198" s="22" t="n">
        <v>410</v>
      </c>
      <c r="Q3198" s="66" t="inlineStr">
        <is>
          <t>Много</t>
        </is>
      </c>
      <c r="R3198" s="20" t="n">
        <v>1</v>
      </c>
      <c r="S3198" s="22" t="n">
        <v>18</v>
      </c>
      <c r="V3198" s="36">
        <f>MATCH(R3202,discounts!A:A)</f>
        <v/>
      </c>
      <c r="W3198" s="36">
        <f>ADDRESS(V3202,$F$7+1,,,"discounts")</f>
        <v/>
      </c>
      <c r="X3198" s="36">
        <f>ROUND(IF(ISNA(IF($F$7=0,0,INDIRECT(W3202))),0,IF($F$7=0,0,INDIRECT(W3202))),0)</f>
        <v/>
      </c>
    </row>
    <row r="3199">
      <c r="B3199" s="86" t="n"/>
      <c r="C3199" s="22" t="n">
        <v>54555</v>
      </c>
      <c r="D3199" s="22" t="inlineStr">
        <is>
          <t>Елена Санникова</t>
        </is>
      </c>
      <c r="E3199" s="22" t="inlineStr">
        <is>
          <t>Чарующий мир мадам Ленорман</t>
        </is>
      </c>
      <c r="F3199" s="105">
        <f>ROUNDUP(N3203-(N3203/100*X3203),0)</f>
        <v/>
      </c>
      <c r="H3199" s="22" t="inlineStr">
        <is>
          <t>Magic-Kniga</t>
        </is>
      </c>
      <c r="I3199" s="22" t="n">
        <v>2024</v>
      </c>
      <c r="J3199" s="75" t="inlineStr">
        <is>
          <t>9785605137856</t>
        </is>
      </c>
      <c r="K3199" s="75" t="inlineStr">
        <is>
          <t>Карты</t>
        </is>
      </c>
      <c r="L3199" s="22">
        <f>ROUND(100-(F3203/(M3203/100)),0)</f>
        <v/>
      </c>
      <c r="M3199" s="105" t="n">
        <v>422</v>
      </c>
      <c r="N3199" s="105" t="n">
        <v>368</v>
      </c>
      <c r="O3199" s="20" t="inlineStr">
        <is>
          <t>https://magic-kniga.ru/items/54555</t>
        </is>
      </c>
      <c r="P3199" s="22" t="n">
        <v>182</v>
      </c>
      <c r="Q3199" s="66" t="inlineStr">
        <is>
          <t>Больше 50</t>
        </is>
      </c>
      <c r="R3199" s="20" t="n">
        <v>1</v>
      </c>
      <c r="S3199" s="22" t="n">
        <v>16</v>
      </c>
      <c r="V3199" s="36">
        <f>MATCH(R3203,discounts!A:A)</f>
        <v/>
      </c>
      <c r="W3199" s="36">
        <f>ADDRESS(V3203,$F$7+1,,,"discounts")</f>
        <v/>
      </c>
      <c r="X3199" s="36">
        <f>ROUND(IF(ISNA(IF($F$7=0,0,INDIRECT(W3203))),0,IF($F$7=0,0,INDIRECT(W3203))),0)</f>
        <v/>
      </c>
    </row>
    <row r="3200">
      <c r="B3200" s="86" t="n"/>
      <c r="C3200" s="22" t="n">
        <v>56600</v>
      </c>
      <c r="E3200" s="22" t="inlineStr">
        <is>
          <t>Игральные карты Империя Дракона</t>
        </is>
      </c>
      <c r="F3200" s="105">
        <f>ROUNDUP(N3204-(N3204/100*X3204),0)</f>
        <v/>
      </c>
      <c r="H3200" s="22" t="inlineStr">
        <is>
          <t>Magic-Kniga</t>
        </is>
      </c>
      <c r="I3200" s="22" t="n">
        <v>2025</v>
      </c>
      <c r="J3200" s="75" t="inlineStr">
        <is>
          <t>9785605266358</t>
        </is>
      </c>
      <c r="K3200" s="75" t="inlineStr">
        <is>
          <t>Карты</t>
        </is>
      </c>
      <c r="L3200" s="22">
        <f>ROUND(100-(F3204/(M3204/100)),0)</f>
        <v/>
      </c>
      <c r="M3200" s="105" t="n">
        <v>715</v>
      </c>
      <c r="N3200" s="105" t="n">
        <v>623</v>
      </c>
      <c r="O3200" s="20" t="inlineStr">
        <is>
          <t>https://magic-kniga.ru/items/56600</t>
        </is>
      </c>
      <c r="P3200" s="22" t="n">
        <v>309</v>
      </c>
      <c r="Q3200" s="66" t="inlineStr">
        <is>
          <t>Больше 10</t>
        </is>
      </c>
      <c r="R3200" s="20" t="n">
        <v>1</v>
      </c>
      <c r="V3200" s="36">
        <f>MATCH(R3204,discounts!A:A)</f>
        <v/>
      </c>
      <c r="W3200" s="36">
        <f>ADDRESS(V3204,$F$7+1,,,"discounts")</f>
        <v/>
      </c>
      <c r="X3200" s="36">
        <f>ROUND(IF(ISNA(IF($F$7=0,0,INDIRECT(W3204))),0,IF($F$7=0,0,INDIRECT(W3204))),0)</f>
        <v/>
      </c>
    </row>
    <row r="3201">
      <c r="B3201" s="86" t="n"/>
      <c r="C3201" s="22" t="n">
        <v>59300</v>
      </c>
      <c r="E3201" s="22" t="inlineStr">
        <is>
          <t>Метафорические ассоциативные карты МАК Внутренние Миры с инструкцией по QR коду</t>
        </is>
      </c>
      <c r="F3201" s="105">
        <f>ROUNDUP(N3205-(N3205/100*X3205),0)</f>
        <v/>
      </c>
      <c r="H3201" s="22" t="inlineStr">
        <is>
          <t>Magic-Kniga</t>
        </is>
      </c>
      <c r="I3201" s="22" t="n">
        <v>2026</v>
      </c>
      <c r="J3201" s="75" t="inlineStr">
        <is>
          <t>9785605547211</t>
        </is>
      </c>
      <c r="K3201" s="75" t="inlineStr">
        <is>
          <t>Карты</t>
        </is>
      </c>
      <c r="L3201" s="22">
        <f>ROUND(100-(F3205/(M3205/100)),0)</f>
        <v/>
      </c>
      <c r="M3201" s="105" t="n">
        <v>531</v>
      </c>
      <c r="N3201" s="105" t="n">
        <v>462</v>
      </c>
      <c r="O3201" s="20" t="inlineStr">
        <is>
          <t>https://magic-kniga.ru/items/59300</t>
        </is>
      </c>
      <c r="P3201" s="22" t="n">
        <v>184</v>
      </c>
      <c r="Q3201" s="66" t="inlineStr">
        <is>
          <t>Много</t>
        </is>
      </c>
      <c r="R3201" s="20" t="n">
        <v>1</v>
      </c>
      <c r="S3201" s="22" t="n">
        <v>16</v>
      </c>
      <c r="V3201" s="36">
        <f>MATCH(R3205,discounts!A:A)</f>
        <v/>
      </c>
      <c r="W3201" s="36">
        <f>ADDRESS(V3205,$F$7+1,,,"discounts")</f>
        <v/>
      </c>
      <c r="X3201" s="36">
        <f>ROUND(IF(ISNA(IF($F$7=0,0,INDIRECT(W3205))),0,IF($F$7=0,0,INDIRECT(W3205))),0)</f>
        <v/>
      </c>
    </row>
    <row r="3202">
      <c r="B3202" s="86" t="n"/>
      <c r="C3202" s="22" t="n">
        <v>61800</v>
      </c>
      <c r="E3202" s="22" t="inlineStr">
        <is>
          <t>Оракул Что он-она чувствует?</t>
        </is>
      </c>
      <c r="F3202" s="105">
        <f>ROUNDUP(N3206-(N3206/100*X3206),0)</f>
        <v/>
      </c>
      <c r="H3202" s="22" t="inlineStr">
        <is>
          <t>Magic-Kniga</t>
        </is>
      </c>
      <c r="I3202" s="22" t="n">
        <v>2026</v>
      </c>
      <c r="J3202" s="75" t="inlineStr">
        <is>
          <t>9785605547396</t>
        </is>
      </c>
      <c r="K3202" s="75" t="inlineStr">
        <is>
          <t>Карты</t>
        </is>
      </c>
      <c r="L3202" s="22">
        <f>ROUND(100-(F3206/(M3206/100)),0)</f>
        <v/>
      </c>
      <c r="M3202" s="105" t="n">
        <v>280</v>
      </c>
      <c r="N3202" s="105" t="n">
        <v>244</v>
      </c>
      <c r="O3202" s="20" t="inlineStr">
        <is>
          <t>https://magic-kniga.ru/items/61800</t>
        </is>
      </c>
      <c r="P3202" s="22" t="n">
        <v>99</v>
      </c>
      <c r="Q3202" s="66" t="inlineStr">
        <is>
          <t>Много</t>
        </is>
      </c>
      <c r="R3202" s="20" t="n">
        <v>1</v>
      </c>
      <c r="S3202" s="22" t="n">
        <v>16</v>
      </c>
      <c r="V3202" s="36">
        <f>MATCH(R3206,discounts!A:A)</f>
        <v/>
      </c>
      <c r="W3202" s="36">
        <f>ADDRESS(V3206,$F$7+1,,,"discounts")</f>
        <v/>
      </c>
      <c r="X3202" s="36">
        <f>ROUND(IF(ISNA(IF($F$7=0,0,INDIRECT(W3206))),0,IF($F$7=0,0,INDIRECT(W3206))),0)</f>
        <v/>
      </c>
    </row>
    <row r="3203">
      <c r="B3203" s="86" t="n"/>
      <c r="C3203" s="22" t="n">
        <v>61900</v>
      </c>
      <c r="E3203" s="22" t="inlineStr">
        <is>
          <t>Оракул Да - Нет (ответы с подсказками)</t>
        </is>
      </c>
      <c r="F3203" s="105">
        <f>ROUNDUP(N3207-(N3207/100*X3207),0)</f>
        <v/>
      </c>
      <c r="H3203" s="22" t="inlineStr">
        <is>
          <t>Magic-Kniga</t>
        </is>
      </c>
      <c r="I3203" s="22" t="n">
        <v>2026</v>
      </c>
      <c r="J3203" s="75" t="inlineStr">
        <is>
          <t>9785605666103</t>
        </is>
      </c>
      <c r="K3203" s="75" t="inlineStr">
        <is>
          <t>Карты</t>
        </is>
      </c>
      <c r="L3203" s="22">
        <f>ROUND(100-(F3207/(M3207/100)),0)</f>
        <v/>
      </c>
      <c r="M3203" s="105" t="n">
        <v>280</v>
      </c>
      <c r="N3203" s="105" t="n">
        <v>244</v>
      </c>
      <c r="O3203" s="20" t="inlineStr">
        <is>
          <t>https://magic-kniga.ru/items/61900</t>
        </is>
      </c>
      <c r="P3203" s="22" t="n">
        <v>100</v>
      </c>
      <c r="Q3203" s="66" t="inlineStr">
        <is>
          <t>Больше 10</t>
        </is>
      </c>
      <c r="R3203" s="20" t="n">
        <v>1</v>
      </c>
      <c r="S3203" s="22" t="n">
        <v>16</v>
      </c>
      <c r="V3203" s="36">
        <f>MATCH(R3207,discounts!A:A)</f>
        <v/>
      </c>
      <c r="W3203" s="36">
        <f>ADDRESS(V3207,$F$7+1,,,"discounts")</f>
        <v/>
      </c>
      <c r="X3203" s="36">
        <f>ROUND(IF(ISNA(IF($F$7=0,0,INDIRECT(W3207))),0,IF($F$7=0,0,INDIRECT(W3207))),0)</f>
        <v/>
      </c>
    </row>
    <row r="3204">
      <c r="B3204" s="86" t="n"/>
      <c r="C3204" s="22" t="n">
        <v>61909</v>
      </c>
      <c r="E3204" s="22" t="inlineStr">
        <is>
          <t>Таро Уэйта 1909</t>
        </is>
      </c>
      <c r="F3204" s="105">
        <f>ROUNDUP(N3208-(N3208/100*X3208),0)</f>
        <v/>
      </c>
      <c r="H3204" s="22" t="inlineStr">
        <is>
          <t>Magic-Kniga</t>
        </is>
      </c>
      <c r="I3204" s="22" t="n">
        <v>2026</v>
      </c>
      <c r="J3204" s="75" t="inlineStr">
        <is>
          <t>9785605666110</t>
        </is>
      </c>
      <c r="K3204" s="75" t="inlineStr">
        <is>
          <t>Карты</t>
        </is>
      </c>
      <c r="L3204" s="22">
        <f>ROUND(100-(F3208/(M3208/100)),0)</f>
        <v/>
      </c>
      <c r="M3204" s="105" t="n">
        <v>300</v>
      </c>
      <c r="N3204" s="105" t="n">
        <v>261</v>
      </c>
      <c r="O3204" s="20" t="inlineStr">
        <is>
          <t>https://magic-kniga.ru/items/61909</t>
        </is>
      </c>
      <c r="P3204" s="22" t="n">
        <v>61</v>
      </c>
      <c r="Q3204" s="66" t="inlineStr">
        <is>
          <t>Больше 10</t>
        </is>
      </c>
      <c r="R3204" s="20" t="n">
        <v>1</v>
      </c>
      <c r="S3204" s="22" t="n">
        <v>16</v>
      </c>
      <c r="V3204" s="36">
        <f>MATCH(R3208,discounts!A:A)</f>
        <v/>
      </c>
      <c r="W3204" s="36">
        <f>ADDRESS(V3208,$F$7+1,,,"discounts")</f>
        <v/>
      </c>
      <c r="X3204" s="36">
        <f>ROUND(IF(ISNA(IF($F$7=0,0,INDIRECT(W3208))),0,IF($F$7=0,0,INDIRECT(W3208))),0)</f>
        <v/>
      </c>
    </row>
    <row r="3205">
      <c r="B3205" s="86" t="n"/>
      <c r="C3205" s="22" t="n">
        <v>62000</v>
      </c>
      <c r="E3205" s="22" t="inlineStr">
        <is>
          <t>Карты таро с подсказками</t>
        </is>
      </c>
      <c r="F3205" s="105">
        <f>ROUNDUP(N3209-(N3209/100*X3209),0)</f>
        <v/>
      </c>
      <c r="H3205" s="22" t="inlineStr">
        <is>
          <t>Magic-Kniga</t>
        </is>
      </c>
      <c r="I3205" s="22" t="n">
        <v>2026</v>
      </c>
      <c r="J3205" s="75" t="inlineStr">
        <is>
          <t>9785605666158</t>
        </is>
      </c>
      <c r="K3205" s="75" t="inlineStr">
        <is>
          <t>Карты</t>
        </is>
      </c>
      <c r="L3205" s="22">
        <f>ROUND(100-(F3209/(M3209/100)),0)</f>
        <v/>
      </c>
      <c r="M3205" s="105" t="n">
        <v>300</v>
      </c>
      <c r="N3205" s="105" t="n">
        <v>261</v>
      </c>
      <c r="O3205" s="20" t="inlineStr">
        <is>
          <t>https://magic-kniga.ru/items/62000</t>
        </is>
      </c>
      <c r="P3205" s="22" t="n">
        <v>70</v>
      </c>
      <c r="Q3205" s="66" t="inlineStr">
        <is>
          <t>Больше 50</t>
        </is>
      </c>
      <c r="R3205" s="20" t="n">
        <v>1</v>
      </c>
      <c r="V3205" s="36">
        <f>MATCH(R3209,discounts!A:A)</f>
        <v/>
      </c>
      <c r="W3205" s="36">
        <f>ADDRESS(V3209,$F$7+1,,,"discounts")</f>
        <v/>
      </c>
      <c r="X3205" s="36">
        <f>ROUND(IF(ISNA(IF($F$7=0,0,INDIRECT(W3209))),0,IF($F$7=0,0,INDIRECT(W3209))),0)</f>
        <v/>
      </c>
    </row>
    <row r="3206">
      <c r="B3206" s="86" t="n"/>
      <c r="C3206" s="22" t="n">
        <v>70222</v>
      </c>
      <c r="D3206" s="22" t="inlineStr">
        <is>
          <t>Светлана Астер</t>
        </is>
      </c>
      <c r="E3206" s="22" t="inlineStr">
        <is>
          <t>Оракул Огни Бельтайна</t>
        </is>
      </c>
      <c r="F3206" s="105">
        <f>ROUNDUP(N3210-(N3210/100*X3210),0)</f>
        <v/>
      </c>
      <c r="H3206" s="22" t="inlineStr">
        <is>
          <t>Magic-Kniga</t>
        </is>
      </c>
      <c r="I3206" s="22" t="n">
        <v>2026</v>
      </c>
      <c r="J3206" s="75" t="inlineStr">
        <is>
          <t>9785605547297</t>
        </is>
      </c>
      <c r="K3206" s="75" t="inlineStr">
        <is>
          <t>Карты</t>
        </is>
      </c>
      <c r="L3206" s="22">
        <f>ROUND(100-(F3210/(M3210/100)),0)</f>
        <v/>
      </c>
      <c r="M3206" s="105" t="n">
        <v>599</v>
      </c>
      <c r="N3206" s="105" t="n">
        <v>522</v>
      </c>
      <c r="O3206" s="20" t="inlineStr">
        <is>
          <t>https://magic-kniga.ru/items/70222</t>
        </is>
      </c>
      <c r="P3206" s="22" t="n">
        <v>424</v>
      </c>
      <c r="Q3206" s="66" t="inlineStr">
        <is>
          <t>Много</t>
        </is>
      </c>
      <c r="R3206" s="20" t="n">
        <v>1</v>
      </c>
      <c r="S3206" s="22" t="n">
        <v>16</v>
      </c>
      <c r="V3206" s="36">
        <f>MATCH(R3210,discounts!A:A)</f>
        <v/>
      </c>
      <c r="W3206" s="36">
        <f>ADDRESS(V3210,$F$7+1,,,"discounts")</f>
        <v/>
      </c>
      <c r="X3206" s="36">
        <f>ROUND(IF(ISNA(IF($F$7=0,0,INDIRECT(W3210))),0,IF($F$7=0,0,INDIRECT(W3210))),0)</f>
        <v/>
      </c>
    </row>
    <row r="3207" ht="20.25" customHeight="1">
      <c r="B3207" s="87" t="inlineStr">
        <is>
          <t>Свечи</t>
        </is>
      </c>
    </row>
    <row r="3208" ht="15" customHeight="1">
      <c r="B3208" s="88" t="inlineStr">
        <is>
          <t>Оккультизм</t>
        </is>
      </c>
    </row>
    <row r="3209">
      <c r="B3209" s="86" t="n"/>
      <c r="C3209" s="22" t="n">
        <v>44893</v>
      </c>
      <c r="E3209" s="22" t="inlineStr">
        <is>
          <t>Свеча алтарная 22 пурпурная</t>
        </is>
      </c>
      <c r="F3209" s="105">
        <f>ROUNDUP(N3213-(N3213/100*X3213),0)</f>
        <v/>
      </c>
      <c r="H3209" s="22" t="inlineStr">
        <is>
          <t>СвечМаг</t>
        </is>
      </c>
      <c r="J3209" s="75" t="inlineStr">
        <is>
          <t>4665295803871</t>
        </is>
      </c>
      <c r="K3209" s="75" t="inlineStr">
        <is>
          <t>Свечи</t>
        </is>
      </c>
      <c r="L3209" s="22">
        <f>ROUND(100-(F3213/(M3213/100)),0)</f>
        <v/>
      </c>
      <c r="M3209" s="105" t="n">
        <v>552</v>
      </c>
      <c r="N3209" s="105" t="n">
        <v>481</v>
      </c>
      <c r="O3209" s="20" t="inlineStr">
        <is>
          <t>https://magic-kniga.ru/items/44893</t>
        </is>
      </c>
      <c r="Q3209" s="66" t="inlineStr">
        <is>
          <t>Мало</t>
        </is>
      </c>
      <c r="R3209" s="20" t="n">
        <v>7</v>
      </c>
      <c r="V3209" s="36">
        <f>MATCH(R3213,discounts!A:A)</f>
        <v/>
      </c>
      <c r="W3209" s="36">
        <f>ADDRESS(V3213,$F$7+1,,,"discounts")</f>
        <v/>
      </c>
      <c r="X3209" s="36">
        <f>ROUND(_xlfn.SINGLE(IF(ISNA(_xlfn.SINGLE(IF($F$7=0,0,INDIRECT(W3213)))),0,IF($F$7=0,0,INDIRECT(W3213)))),0)</f>
        <v/>
      </c>
    </row>
    <row r="3210">
      <c r="B3210" s="86" t="n"/>
      <c r="C3210" s="22" t="n">
        <v>44896</v>
      </c>
      <c r="E3210" s="22" t="inlineStr">
        <is>
          <t>Свеча алтарная 22 бирюза</t>
        </is>
      </c>
      <c r="F3210" s="105">
        <f>ROUNDUP(N3214-(N3214/100*X3214),0)</f>
        <v/>
      </c>
      <c r="H3210" s="22" t="inlineStr">
        <is>
          <t>СвечМаг</t>
        </is>
      </c>
      <c r="J3210" s="75" t="inlineStr">
        <is>
          <t>4665295803840</t>
        </is>
      </c>
      <c r="K3210" s="75" t="inlineStr">
        <is>
          <t>Свечи</t>
        </is>
      </c>
      <c r="L3210" s="22">
        <f>ROUND(100-(F3214/(M3214/100)),0)</f>
        <v/>
      </c>
      <c r="M3210" s="105" t="n">
        <v>552</v>
      </c>
      <c r="N3210" s="105" t="n">
        <v>481</v>
      </c>
      <c r="O3210" s="20" t="inlineStr">
        <is>
          <t>https://magic-kniga.ru/items/44896</t>
        </is>
      </c>
      <c r="Q3210" s="66" t="inlineStr">
        <is>
          <t>Мало</t>
        </is>
      </c>
      <c r="R3210" s="20" t="n">
        <v>7</v>
      </c>
      <c r="V3210" s="36">
        <f>MATCH(R3214,discounts!A:A)</f>
        <v/>
      </c>
      <c r="W3210" s="36">
        <f>ADDRESS(V3214,$F$7+1,,,"discounts")</f>
        <v/>
      </c>
      <c r="X3210" s="36">
        <f>ROUND(_xlfn.SINGLE(IF(ISNA(_xlfn.SINGLE(IF($F$7=0,0,INDIRECT(W3214)))),0,IF($F$7=0,0,INDIRECT(W3214)))),0)</f>
        <v/>
      </c>
    </row>
    <row r="3211" ht="15" customHeight="1">
      <c r="B3211" s="88" t="inlineStr">
        <is>
          <t>Массаж</t>
        </is>
      </c>
    </row>
    <row r="3212">
      <c r="B3212" s="86" t="n"/>
      <c r="C3212" s="22" t="n">
        <v>44735</v>
      </c>
      <c r="E3212" s="22" t="inlineStr">
        <is>
          <t>Свеча массажная Роза Premium</t>
        </is>
      </c>
      <c r="F3212" s="105">
        <f>ROUNDUP(N3216-(N3216/100*X3216),0)</f>
        <v/>
      </c>
      <c r="H3212" s="22" t="inlineStr">
        <is>
          <t>СвечМаг</t>
        </is>
      </c>
      <c r="J3212" s="75" t="inlineStr">
        <is>
          <t>4665295802812</t>
        </is>
      </c>
      <c r="K3212" s="75" t="inlineStr">
        <is>
          <t>Свечи</t>
        </is>
      </c>
      <c r="L3212" s="22">
        <f>ROUND(100-(F3216/(M3216/100)),0)</f>
        <v/>
      </c>
      <c r="M3212" s="105" t="n">
        <v>4658</v>
      </c>
      <c r="N3212" s="105" t="n">
        <v>4053</v>
      </c>
      <c r="O3212" s="20" t="inlineStr">
        <is>
          <t>https://magic-kniga.ru/items/44735</t>
        </is>
      </c>
      <c r="Q3212" s="66" t="inlineStr">
        <is>
          <t>Мало</t>
        </is>
      </c>
      <c r="R3212" s="20" t="n">
        <v>7</v>
      </c>
      <c r="V3212" s="36">
        <f>MATCH(R3216,discounts!A:A)</f>
        <v/>
      </c>
      <c r="W3212" s="36">
        <f>ADDRESS(V3216,$F$7+1,,,"discounts")</f>
        <v/>
      </c>
      <c r="X3212" s="36">
        <f>ROUND(IF(ISNA(IF($F$7=0,0,INDIRECT(W3216))),0,IF($F$7=0,0,INDIRECT(W3216))),0)</f>
        <v/>
      </c>
    </row>
    <row r="3213" ht="15" customHeight="1">
      <c r="B3213" s="88" t="inlineStr">
        <is>
          <t>Практическая магия</t>
        </is>
      </c>
    </row>
    <row r="3214">
      <c r="B3214" s="86" t="n"/>
      <c r="C3214" s="22" t="n">
        <v>41774</v>
      </c>
      <c r="E3214" s="22" t="inlineStr">
        <is>
          <t>Волшебная соль Страж отдыха, 7х5 см</t>
        </is>
      </c>
      <c r="F3214" s="105">
        <f>ROUNDUP(N3218-(N3218/100*X3218),0)</f>
        <v/>
      </c>
      <c r="H3214" s="22" t="inlineStr">
        <is>
          <t>АртСимвол</t>
        </is>
      </c>
      <c r="J3214" s="75" t="inlineStr">
        <is>
          <t>2100000417742</t>
        </is>
      </c>
      <c r="K3214" s="75" t="inlineStr">
        <is>
          <t>Свечи</t>
        </is>
      </c>
      <c r="L3214" s="22">
        <f>ROUND(100-(F3218/(M3218/100)),0)</f>
        <v/>
      </c>
      <c r="M3214" s="105" t="n">
        <v>1075</v>
      </c>
      <c r="N3214" s="105" t="n">
        <v>936</v>
      </c>
      <c r="O3214" s="20" t="inlineStr">
        <is>
          <t>https://magic-kniga.ru/items/41774</t>
        </is>
      </c>
      <c r="Q3214" s="66" t="inlineStr">
        <is>
          <t>Мало</t>
        </is>
      </c>
      <c r="R3214" s="20" t="n">
        <v>5</v>
      </c>
      <c r="V3214" s="36">
        <f>MATCH(R3218,discounts!A:A)</f>
        <v/>
      </c>
      <c r="W3214" s="36">
        <f>ADDRESS(V3218,$F$7+1,,,"discounts")</f>
        <v/>
      </c>
      <c r="X3214" s="36">
        <f>ROUND(IF(ISNA(IF($F$7=0,0,INDIRECT(W3218))),0,IF($F$7=0,0,INDIRECT(W3218))),0)</f>
        <v/>
      </c>
    </row>
    <row r="3215" ht="15" customHeight="1">
      <c r="B3215" s="88" t="inlineStr">
        <is>
          <t>Магия свечей</t>
        </is>
      </c>
    </row>
    <row r="3216">
      <c r="B3216" s="86" t="n"/>
      <c r="C3216" s="22" t="n">
        <v>42573</v>
      </c>
      <c r="E3216" s="22" t="inlineStr">
        <is>
          <t>Розовые часовые свечи 5 шт</t>
        </is>
      </c>
      <c r="F3216" s="105">
        <f>ROUNDUP(N3220-(N3220/100*X3220),0)</f>
        <v/>
      </c>
      <c r="H3216" s="22" t="inlineStr">
        <is>
          <t>Magic-Kniga</t>
        </is>
      </c>
      <c r="J3216" s="75" t="inlineStr">
        <is>
          <t>2100000425730</t>
        </is>
      </c>
      <c r="K3216" s="75" t="inlineStr">
        <is>
          <t>Свечи</t>
        </is>
      </c>
      <c r="L3216" s="22">
        <f>ROUND(100-(F3220/(M3220/100)),0)</f>
        <v/>
      </c>
      <c r="M3216" s="105" t="n">
        <v>72</v>
      </c>
      <c r="N3216" s="105" t="n">
        <v>63</v>
      </c>
      <c r="O3216" s="20" t="inlineStr">
        <is>
          <t>https://magic-kniga.ru/items/42573</t>
        </is>
      </c>
      <c r="Q3216" s="66" t="inlineStr">
        <is>
          <t>Много</t>
        </is>
      </c>
      <c r="R3216" s="20" t="n">
        <v>1</v>
      </c>
      <c r="V3216" s="36">
        <f>MATCH(R3220,discounts!A:A)</f>
        <v/>
      </c>
      <c r="W3216" s="36">
        <f>ADDRESS(V3220,$F$7+1,,,"discounts")</f>
        <v/>
      </c>
      <c r="X3216" s="36">
        <f>ROUND(IF(ISNA(IF($F$7=0,0,INDIRECT(W3220))),0,IF($F$7=0,0,INDIRECT(W3220))),0)</f>
        <v/>
      </c>
    </row>
    <row r="3217">
      <c r="B3217" s="86" t="n"/>
      <c r="C3217" s="22" t="n">
        <v>44736</v>
      </c>
      <c r="E3217" s="22" t="inlineStr">
        <is>
          <t>Свеча колонна белая</t>
        </is>
      </c>
      <c r="F3217" s="105">
        <f>ROUNDUP(N3221-(N3221/100*X3221),0)</f>
        <v/>
      </c>
      <c r="H3217" s="22" t="inlineStr">
        <is>
          <t>СвечМаг</t>
        </is>
      </c>
      <c r="J3217" s="75" t="inlineStr">
        <is>
          <t>4665295802355</t>
        </is>
      </c>
      <c r="K3217" s="75" t="inlineStr">
        <is>
          <t>Свечи</t>
        </is>
      </c>
      <c r="L3217" s="22">
        <f>ROUND(100-(F3221/(M3221/100)),0)</f>
        <v/>
      </c>
      <c r="M3217" s="105" t="n">
        <v>4658</v>
      </c>
      <c r="N3217" s="105" t="n">
        <v>4053</v>
      </c>
      <c r="O3217" s="20" t="inlineStr">
        <is>
          <t>https://magic-kniga.ru/items/44736</t>
        </is>
      </c>
      <c r="Q3217" s="66" t="inlineStr">
        <is>
          <t>Мало</t>
        </is>
      </c>
      <c r="R3217" s="20" t="n">
        <v>7</v>
      </c>
      <c r="V3217" s="36">
        <f>MATCH(R3221,discounts!A:A)</f>
        <v/>
      </c>
      <c r="W3217" s="36">
        <f>ADDRESS(V3221,$F$7+1,,,"discounts")</f>
        <v/>
      </c>
      <c r="X3217" s="36">
        <f>ROUND(IF(ISNA(IF($F$7=0,0,INDIRECT(W3221))),0,IF($F$7=0,0,INDIRECT(W3221))),0)</f>
        <v/>
      </c>
    </row>
    <row r="3218">
      <c r="B3218" s="86" t="n"/>
      <c r="C3218" s="22" t="n">
        <v>44743</v>
      </c>
      <c r="E3218" s="22" t="inlineStr">
        <is>
          <t>Воск пчелиный красный 100 г</t>
        </is>
      </c>
      <c r="F3218" s="105">
        <f>ROUNDUP(N3222-(N3222/100*X3222),0)</f>
        <v/>
      </c>
      <c r="H3218" s="22" t="inlineStr">
        <is>
          <t>СвечМаг</t>
        </is>
      </c>
      <c r="J3218" s="75" t="inlineStr">
        <is>
          <t>4665295800610</t>
        </is>
      </c>
      <c r="K3218" s="75" t="inlineStr">
        <is>
          <t>Свечи</t>
        </is>
      </c>
      <c r="L3218" s="22">
        <f>ROUND(100-(F3222/(M3222/100)),0)</f>
        <v/>
      </c>
      <c r="M3218" s="105" t="n">
        <v>4658</v>
      </c>
      <c r="N3218" s="105" t="n">
        <v>4053</v>
      </c>
      <c r="O3218" s="20" t="inlineStr">
        <is>
          <t>https://magic-kniga.ru/items/44743</t>
        </is>
      </c>
      <c r="Q3218" s="66" t="inlineStr">
        <is>
          <t>Мало</t>
        </is>
      </c>
      <c r="R3218" s="20" t="n">
        <v>7</v>
      </c>
      <c r="V3218" s="36">
        <f>MATCH(R3222,discounts!A:A)</f>
        <v/>
      </c>
      <c r="W3218" s="36">
        <f>ADDRESS(V3222,$F$7+1,,,"discounts")</f>
        <v/>
      </c>
      <c r="X3218" s="36">
        <f>ROUND(IF(ISNA(IF($F$7=0,0,INDIRECT(W3222))),0,IF($F$7=0,0,INDIRECT(W3222))),0)</f>
        <v/>
      </c>
    </row>
    <row r="3219">
      <c r="B3219" s="86" t="n"/>
      <c r="C3219" s="22" t="n">
        <v>44744</v>
      </c>
      <c r="E3219" s="22" t="inlineStr">
        <is>
          <t>Воск пчелиный зеленый 100 г</t>
        </is>
      </c>
      <c r="F3219" s="105">
        <f>ROUNDUP(N3223-(N3223/100*X3223),0)</f>
        <v/>
      </c>
      <c r="H3219" s="22" t="inlineStr">
        <is>
          <t>СвечМаг</t>
        </is>
      </c>
      <c r="J3219" s="75" t="inlineStr">
        <is>
          <t>4665295800627</t>
        </is>
      </c>
      <c r="K3219" s="75" t="inlineStr">
        <is>
          <t>Свечи</t>
        </is>
      </c>
      <c r="L3219" s="22">
        <f>ROUND(100-(F3223/(M3223/100)),0)</f>
        <v/>
      </c>
      <c r="M3219" s="105" t="n">
        <v>4658</v>
      </c>
      <c r="N3219" s="105" t="n">
        <v>4053</v>
      </c>
      <c r="O3219" s="20" t="inlineStr">
        <is>
          <t>https://magic-kniga.ru/items/44744</t>
        </is>
      </c>
      <c r="Q3219" s="66" t="inlineStr">
        <is>
          <t>Мало</t>
        </is>
      </c>
      <c r="R3219" s="20" t="n">
        <v>7</v>
      </c>
      <c r="V3219" s="36">
        <f>MATCH(R3223,discounts!A:A)</f>
        <v/>
      </c>
      <c r="W3219" s="36">
        <f>ADDRESS(V3223,$F$7+1,,,"discounts")</f>
        <v/>
      </c>
      <c r="X3219" s="36">
        <f>ROUND(IF(ISNA(IF($F$7=0,0,INDIRECT(W3223))),0,IF($F$7=0,0,INDIRECT(W3223))),0)</f>
        <v/>
      </c>
    </row>
    <row r="3220">
      <c r="B3220" s="86" t="n"/>
      <c r="C3220" s="22" t="n">
        <v>44746</v>
      </c>
      <c r="E3220" s="22" t="inlineStr">
        <is>
          <t>Воск пчелиный синий 100 г</t>
        </is>
      </c>
      <c r="F3220" s="105">
        <f>ROUNDUP(N3224-(N3224/100*X3224),0)</f>
        <v/>
      </c>
      <c r="H3220" s="22" t="inlineStr">
        <is>
          <t>СвечМаг</t>
        </is>
      </c>
      <c r="J3220" s="75" t="inlineStr">
        <is>
          <t>4665295800641</t>
        </is>
      </c>
      <c r="K3220" s="75" t="inlineStr">
        <is>
          <t>Свечи</t>
        </is>
      </c>
      <c r="L3220" s="22">
        <f>ROUND(100-(F3224/(M3224/100)),0)</f>
        <v/>
      </c>
      <c r="M3220" s="105" t="n">
        <v>4658</v>
      </c>
      <c r="N3220" s="105" t="n">
        <v>4053</v>
      </c>
      <c r="O3220" s="20" t="inlineStr">
        <is>
          <t>https://magic-kniga.ru/items/44746</t>
        </is>
      </c>
      <c r="Q3220" s="66" t="inlineStr">
        <is>
          <t>Мало</t>
        </is>
      </c>
      <c r="R3220" s="20" t="n">
        <v>7</v>
      </c>
      <c r="V3220" s="36">
        <f>MATCH(R3224,discounts!A:A)</f>
        <v/>
      </c>
      <c r="W3220" s="36">
        <f>ADDRESS(V3224,$F$7+1,,,"discounts")</f>
        <v/>
      </c>
      <c r="X3220" s="36">
        <f>ROUND(IF(ISNA(IF($F$7=0,0,INDIRECT(W3224))),0,IF($F$7=0,0,INDIRECT(W3224))),0)</f>
        <v/>
      </c>
    </row>
    <row r="3221">
      <c r="B3221" s="86" t="n"/>
      <c r="C3221" s="22" t="n">
        <v>44749</v>
      </c>
      <c r="E3221" s="22" t="inlineStr">
        <is>
          <t>Воск пчелиный оранжевый 100 г</t>
        </is>
      </c>
      <c r="F3221" s="105">
        <f>ROUNDUP(N3225-(N3225/100*X3225),0)</f>
        <v/>
      </c>
      <c r="H3221" s="22" t="inlineStr">
        <is>
          <t>СвечМаг</t>
        </is>
      </c>
      <c r="J3221" s="75" t="inlineStr">
        <is>
          <t>4665295800665</t>
        </is>
      </c>
      <c r="K3221" s="75" t="inlineStr">
        <is>
          <t>Свечи</t>
        </is>
      </c>
      <c r="L3221" s="22">
        <f>ROUND(100-(F3225/(M3225/100)),0)</f>
        <v/>
      </c>
      <c r="M3221" s="105" t="n">
        <v>4658</v>
      </c>
      <c r="N3221" s="105" t="n">
        <v>4053</v>
      </c>
      <c r="O3221" s="20" t="inlineStr">
        <is>
          <t>https://magic-kniga.ru/items/44749</t>
        </is>
      </c>
      <c r="Q3221" s="66" t="inlineStr">
        <is>
          <t>Мало</t>
        </is>
      </c>
      <c r="R3221" s="20" t="n">
        <v>7</v>
      </c>
      <c r="V3221" s="36">
        <f>MATCH(R3225,discounts!A:A)</f>
        <v/>
      </c>
      <c r="W3221" s="36">
        <f>ADDRESS(V3225,$F$7+1,,,"discounts")</f>
        <v/>
      </c>
      <c r="X3221" s="36">
        <f>ROUND(IF(ISNA(IF($F$7=0,0,INDIRECT(W3225))),0,IF($F$7=0,0,INDIRECT(W3225))),0)</f>
        <v/>
      </c>
    </row>
    <row r="3222">
      <c r="B3222" s="86" t="n"/>
      <c r="C3222" s="22" t="n">
        <v>44763</v>
      </c>
      <c r="E3222" s="22" t="inlineStr">
        <is>
          <t>Свеча куб Красная</t>
        </is>
      </c>
      <c r="F3222" s="105">
        <f>ROUNDUP(N3226-(N3226/100*X3226),0)</f>
        <v/>
      </c>
      <c r="H3222" s="22" t="inlineStr">
        <is>
          <t>СвечМаг</t>
        </is>
      </c>
      <c r="J3222" s="75" t="inlineStr">
        <is>
          <t>4665295801679</t>
        </is>
      </c>
      <c r="K3222" s="75" t="inlineStr">
        <is>
          <t>Свечи</t>
        </is>
      </c>
      <c r="L3222" s="22">
        <f>ROUND(100-(F3226/(M3226/100)),0)</f>
        <v/>
      </c>
      <c r="M3222" s="105" t="n">
        <v>4658</v>
      </c>
      <c r="N3222" s="105" t="n">
        <v>4053</v>
      </c>
      <c r="O3222" s="20" t="inlineStr">
        <is>
          <t>https://magic-kniga.ru/items/44763</t>
        </is>
      </c>
      <c r="Q3222" s="66" t="inlineStr">
        <is>
          <t>Мало</t>
        </is>
      </c>
      <c r="R3222" s="20" t="n">
        <v>7</v>
      </c>
      <c r="V3222" s="36">
        <f>MATCH(R3226,discounts!A:A)</f>
        <v/>
      </c>
      <c r="W3222" s="36">
        <f>ADDRESS(V3226,$F$7+1,,,"discounts")</f>
        <v/>
      </c>
      <c r="X3222" s="36">
        <f>ROUND(IF(ISNA(IF($F$7=0,0,INDIRECT(W3226))),0,IF($F$7=0,0,INDIRECT(W3226))),0)</f>
        <v/>
      </c>
    </row>
    <row r="3223">
      <c r="B3223" s="86" t="n"/>
      <c r="C3223" s="22" t="n">
        <v>44765</v>
      </c>
      <c r="E3223" s="22" t="inlineStr">
        <is>
          <t>Свеча куб Желтая</t>
        </is>
      </c>
      <c r="F3223" s="105">
        <f>ROUNDUP(N3227-(N3227/100*X3227),0)</f>
        <v/>
      </c>
      <c r="H3223" s="22" t="inlineStr">
        <is>
          <t>СвечМаг</t>
        </is>
      </c>
      <c r="J3223" s="75" t="inlineStr">
        <is>
          <t>4665295801693</t>
        </is>
      </c>
      <c r="K3223" s="75" t="inlineStr">
        <is>
          <t>Свечи</t>
        </is>
      </c>
      <c r="L3223" s="22">
        <f>ROUND(100-(F3227/(M3227/100)),0)</f>
        <v/>
      </c>
      <c r="M3223" s="105" t="n">
        <v>4658</v>
      </c>
      <c r="N3223" s="105" t="n">
        <v>4053</v>
      </c>
      <c r="O3223" s="20" t="inlineStr">
        <is>
          <t>https://magic-kniga.ru/items/44765</t>
        </is>
      </c>
      <c r="Q3223" s="66" t="inlineStr">
        <is>
          <t>Мало</t>
        </is>
      </c>
      <c r="R3223" s="20" t="n">
        <v>7</v>
      </c>
      <c r="V3223" s="36">
        <f>MATCH(R3227,discounts!A:A)</f>
        <v/>
      </c>
      <c r="W3223" s="36">
        <f>ADDRESS(V3227,$F$7+1,,,"discounts")</f>
        <v/>
      </c>
      <c r="X3223" s="36">
        <f>ROUND(IF(ISNA(IF($F$7=0,0,INDIRECT(W3227))),0,IF($F$7=0,0,INDIRECT(W3227))),0)</f>
        <v/>
      </c>
    </row>
    <row r="3224">
      <c r="B3224" s="86" t="n"/>
      <c r="C3224" s="22" t="n">
        <v>44769</v>
      </c>
      <c r="E3224" s="22" t="inlineStr">
        <is>
          <t>Свеча куб Зеленая</t>
        </is>
      </c>
      <c r="F3224" s="105">
        <f>ROUNDUP(N3228-(N3228/100*X3228),0)</f>
        <v/>
      </c>
      <c r="H3224" s="22" t="inlineStr">
        <is>
          <t>СвечМаг</t>
        </is>
      </c>
      <c r="J3224" s="75" t="inlineStr">
        <is>
          <t>4665295801709</t>
        </is>
      </c>
      <c r="K3224" s="75" t="inlineStr">
        <is>
          <t>Свечи</t>
        </is>
      </c>
      <c r="L3224" s="22">
        <f>ROUND(100-(F3228/(M3228/100)),0)</f>
        <v/>
      </c>
      <c r="M3224" s="105" t="n">
        <v>4658</v>
      </c>
      <c r="N3224" s="105" t="n">
        <v>4053</v>
      </c>
      <c r="O3224" s="20" t="inlineStr">
        <is>
          <t>https://magic-kniga.ru/items/44769</t>
        </is>
      </c>
      <c r="Q3224" s="66" t="inlineStr">
        <is>
          <t>Мало</t>
        </is>
      </c>
      <c r="R3224" s="20" t="n">
        <v>7</v>
      </c>
      <c r="V3224" s="36">
        <f>MATCH(R3228,discounts!A:A)</f>
        <v/>
      </c>
      <c r="W3224" s="36">
        <f>ADDRESS(V3228,$F$7+1,,,"discounts")</f>
        <v/>
      </c>
      <c r="X3224" s="36">
        <f>ROUND(IF(ISNA(IF($F$7=0,0,INDIRECT(W3228))),0,IF($F$7=0,0,INDIRECT(W3228))),0)</f>
        <v/>
      </c>
    </row>
    <row r="3225">
      <c r="B3225" s="86" t="n"/>
      <c r="C3225" s="22" t="n">
        <v>44770</v>
      </c>
      <c r="E3225" s="22" t="inlineStr">
        <is>
          <t>Свеча куб Оранжевая</t>
        </is>
      </c>
      <c r="F3225" s="105">
        <f>ROUNDUP(N3229-(N3229/100*X3229),0)</f>
        <v/>
      </c>
      <c r="H3225" s="22" t="inlineStr">
        <is>
          <t>СвечМаг</t>
        </is>
      </c>
      <c r="J3225" s="75" t="inlineStr">
        <is>
          <t>4665295801686</t>
        </is>
      </c>
      <c r="K3225" s="75" t="inlineStr">
        <is>
          <t>Свечи</t>
        </is>
      </c>
      <c r="L3225" s="22">
        <f>ROUND(100-(F3229/(M3229/100)),0)</f>
        <v/>
      </c>
      <c r="M3225" s="105" t="n">
        <v>4658</v>
      </c>
      <c r="N3225" s="105" t="n">
        <v>4053</v>
      </c>
      <c r="O3225" s="20" t="inlineStr">
        <is>
          <t>https://magic-kniga.ru/items/44770</t>
        </is>
      </c>
      <c r="Q3225" s="66" t="inlineStr">
        <is>
          <t>Мало</t>
        </is>
      </c>
      <c r="R3225" s="20" t="n">
        <v>7</v>
      </c>
      <c r="V3225" s="36">
        <f>MATCH(R3229,discounts!A:A)</f>
        <v/>
      </c>
      <c r="W3225" s="36">
        <f>ADDRESS(V3229,$F$7+1,,,"discounts")</f>
        <v/>
      </c>
      <c r="X3225" s="36">
        <f>ROUND(IF(ISNA(IF($F$7=0,0,INDIRECT(W3229))),0,IF($F$7=0,0,INDIRECT(W3229))),0)</f>
        <v/>
      </c>
    </row>
    <row r="3226">
      <c r="B3226" s="86" t="n"/>
      <c r="C3226" s="22" t="n">
        <v>44772</v>
      </c>
      <c r="E3226" s="22" t="inlineStr">
        <is>
          <t>Свеча куб Голубая</t>
        </is>
      </c>
      <c r="F3226" s="105">
        <f>ROUNDUP(N3230-(N3230/100*X3230),0)</f>
        <v/>
      </c>
      <c r="H3226" s="22" t="inlineStr">
        <is>
          <t>СвечМаг</t>
        </is>
      </c>
      <c r="J3226" s="75" t="inlineStr">
        <is>
          <t>4665295801716</t>
        </is>
      </c>
      <c r="K3226" s="75" t="inlineStr">
        <is>
          <t>Свечи</t>
        </is>
      </c>
      <c r="L3226" s="22">
        <f>ROUND(100-(F3230/(M3230/100)),0)</f>
        <v/>
      </c>
      <c r="M3226" s="105" t="n">
        <v>4658</v>
      </c>
      <c r="N3226" s="105" t="n">
        <v>4053</v>
      </c>
      <c r="O3226" s="20" t="inlineStr">
        <is>
          <t>https://magic-kniga.ru/items/44772</t>
        </is>
      </c>
      <c r="Q3226" s="66" t="inlineStr">
        <is>
          <t>Мало</t>
        </is>
      </c>
      <c r="R3226" s="20" t="n">
        <v>7</v>
      </c>
      <c r="V3226" s="36">
        <f>MATCH(R3230,discounts!A:A)</f>
        <v/>
      </c>
      <c r="W3226" s="36">
        <f>ADDRESS(V3230,$F$7+1,,,"discounts")</f>
        <v/>
      </c>
      <c r="X3226" s="36">
        <f>ROUND(IF(ISNA(IF($F$7=0,0,INDIRECT(W3230))),0,IF($F$7=0,0,INDIRECT(W3230))),0)</f>
        <v/>
      </c>
    </row>
    <row r="3227">
      <c r="B3227" s="86" t="n"/>
      <c r="C3227" s="22" t="n">
        <v>44773</v>
      </c>
      <c r="E3227" s="22" t="inlineStr">
        <is>
          <t>Свеча куб Синяя</t>
        </is>
      </c>
      <c r="F3227" s="105">
        <f>ROUNDUP(N3231-(N3231/100*X3231),0)</f>
        <v/>
      </c>
      <c r="H3227" s="22" t="inlineStr">
        <is>
          <t>СвечМаг</t>
        </is>
      </c>
      <c r="J3227" s="75" t="inlineStr">
        <is>
          <t>4665295801723</t>
        </is>
      </c>
      <c r="K3227" s="75" t="inlineStr">
        <is>
          <t>Свечи</t>
        </is>
      </c>
      <c r="L3227" s="22">
        <f>ROUND(100-(F3231/(M3231/100)),0)</f>
        <v/>
      </c>
      <c r="M3227" s="105" t="n">
        <v>4658</v>
      </c>
      <c r="N3227" s="105" t="n">
        <v>4053</v>
      </c>
      <c r="O3227" s="20" t="inlineStr">
        <is>
          <t>https://magic-kniga.ru/items/44773</t>
        </is>
      </c>
      <c r="Q3227" s="66" t="inlineStr">
        <is>
          <t>Мало</t>
        </is>
      </c>
      <c r="R3227" s="20" t="n">
        <v>7</v>
      </c>
      <c r="V3227" s="36">
        <f>MATCH(R3231,discounts!A:A)</f>
        <v/>
      </c>
      <c r="W3227" s="36">
        <f>ADDRESS(V3231,$F$7+1,,,"discounts")</f>
        <v/>
      </c>
      <c r="X3227" s="36">
        <f>ROUND(IF(ISNA(IF($F$7=0,0,INDIRECT(W3231))),0,IF($F$7=0,0,INDIRECT(W3231))),0)</f>
        <v/>
      </c>
    </row>
    <row r="3228">
      <c r="B3228" s="86" t="n"/>
      <c r="C3228" s="22" t="n">
        <v>44779</v>
      </c>
      <c r="E3228" s="22" t="inlineStr">
        <is>
          <t>Свеча куб Белая</t>
        </is>
      </c>
      <c r="F3228" s="105">
        <f>ROUNDUP(N3232-(N3232/100*X3232),0)</f>
        <v/>
      </c>
      <c r="H3228" s="22" t="inlineStr">
        <is>
          <t>СвечМаг</t>
        </is>
      </c>
      <c r="J3228" s="75" t="inlineStr">
        <is>
          <t>4665295801754</t>
        </is>
      </c>
      <c r="K3228" s="75" t="inlineStr">
        <is>
          <t>Свечи</t>
        </is>
      </c>
      <c r="L3228" s="22">
        <f>ROUND(100-(F3232/(M3232/100)),0)</f>
        <v/>
      </c>
      <c r="M3228" s="105" t="n">
        <v>1097</v>
      </c>
      <c r="N3228" s="105" t="n">
        <v>955</v>
      </c>
      <c r="O3228" s="20" t="inlineStr">
        <is>
          <t>https://magic-kniga.ru/items/44779</t>
        </is>
      </c>
      <c r="Q3228" s="66" t="inlineStr">
        <is>
          <t>Мало</t>
        </is>
      </c>
      <c r="R3228" s="20" t="n">
        <v>7</v>
      </c>
      <c r="V3228" s="36">
        <f>MATCH(R3232,discounts!A:A)</f>
        <v/>
      </c>
      <c r="W3228" s="36">
        <f>ADDRESS(V3232,$F$7+1,,,"discounts")</f>
        <v/>
      </c>
      <c r="X3228" s="36">
        <f>ROUND(IF(ISNA(IF($F$7=0,0,INDIRECT(W3232))),0,IF($F$7=0,0,INDIRECT(W3232))),0)</f>
        <v/>
      </c>
    </row>
    <row r="3229">
      <c r="B3229" s="86" t="n"/>
      <c r="C3229" s="22" t="n">
        <v>44780</v>
      </c>
      <c r="E3229" s="22" t="inlineStr">
        <is>
          <t>Свеча куб Розовая</t>
        </is>
      </c>
      <c r="F3229" s="105">
        <f>ROUNDUP(N3233-(N3233/100*X3233),0)</f>
        <v/>
      </c>
      <c r="H3229" s="22" t="inlineStr">
        <is>
          <t>СвечМаг</t>
        </is>
      </c>
      <c r="J3229" s="75" t="inlineStr">
        <is>
          <t>4665295801761</t>
        </is>
      </c>
      <c r="K3229" s="75" t="inlineStr">
        <is>
          <t>Свечи</t>
        </is>
      </c>
      <c r="L3229" s="22">
        <f>ROUND(100-(F3233/(M3233/100)),0)</f>
        <v/>
      </c>
      <c r="M3229" s="105" t="n">
        <v>1097</v>
      </c>
      <c r="N3229" s="105" t="n">
        <v>955</v>
      </c>
      <c r="O3229" s="20" t="inlineStr">
        <is>
          <t>https://magic-kniga.ru/items/44780</t>
        </is>
      </c>
      <c r="Q3229" s="66" t="inlineStr">
        <is>
          <t>Мало</t>
        </is>
      </c>
      <c r="R3229" s="20" t="n">
        <v>7</v>
      </c>
      <c r="V3229" s="36">
        <f>MATCH(R3233,discounts!A:A)</f>
        <v/>
      </c>
      <c r="W3229" s="36">
        <f>ADDRESS(V3233,$F$7+1,,,"discounts")</f>
        <v/>
      </c>
      <c r="X3229" s="36">
        <f>ROUND(IF(ISNA(IF($F$7=0,0,INDIRECT(W3233))),0,IF($F$7=0,0,INDIRECT(W3233))),0)</f>
        <v/>
      </c>
    </row>
    <row r="3230">
      <c r="B3230" s="86" t="n"/>
      <c r="C3230" s="22" t="n">
        <v>44786</v>
      </c>
      <c r="E3230" s="22" t="inlineStr">
        <is>
          <t>Свеча из вощины колонна</t>
        </is>
      </c>
      <c r="F3230" s="105">
        <f>ROUNDUP(N3234-(N3234/100*X3234),0)</f>
        <v/>
      </c>
      <c r="H3230" s="22" t="inlineStr">
        <is>
          <t>СвечМаг</t>
        </is>
      </c>
      <c r="J3230" s="75" t="inlineStr">
        <is>
          <t>4665295804922</t>
        </is>
      </c>
      <c r="K3230" s="75" t="inlineStr">
        <is>
          <t>Свечи</t>
        </is>
      </c>
      <c r="L3230" s="22">
        <f>ROUND(100-(F3234/(M3234/100)),0)</f>
        <v/>
      </c>
      <c r="M3230" s="105" t="n">
        <v>1097</v>
      </c>
      <c r="N3230" s="105" t="n">
        <v>955</v>
      </c>
      <c r="O3230" s="20" t="inlineStr">
        <is>
          <t>https://magic-kniga.ru/items/44786</t>
        </is>
      </c>
      <c r="Q3230" s="66" t="inlineStr">
        <is>
          <t>Мало</t>
        </is>
      </c>
      <c r="R3230" s="20" t="n">
        <v>7</v>
      </c>
      <c r="V3230" s="36">
        <f>MATCH(R3234,discounts!A:A)</f>
        <v/>
      </c>
      <c r="W3230" s="36">
        <f>ADDRESS(V3234,$F$7+1,,,"discounts")</f>
        <v/>
      </c>
      <c r="X3230" s="36">
        <f>ROUND(IF(ISNA(IF($F$7=0,0,INDIRECT(W3234))),0,IF($F$7=0,0,INDIRECT(W3234))),0)</f>
        <v/>
      </c>
    </row>
    <row r="3231">
      <c r="B3231" s="86" t="n"/>
      <c r="C3231" s="22" t="n">
        <v>44791</v>
      </c>
      <c r="E3231" s="22" t="inlineStr">
        <is>
          <t>Свеча алтарная куб малый красный</t>
        </is>
      </c>
      <c r="F3231" s="105">
        <f>ROUNDUP(N3235-(N3235/100*X3235),0)</f>
        <v/>
      </c>
      <c r="H3231" s="22" t="inlineStr">
        <is>
          <t>СвечМаг</t>
        </is>
      </c>
      <c r="J3231" s="75" t="inlineStr">
        <is>
          <t>4665295803901</t>
        </is>
      </c>
      <c r="K3231" s="75" t="inlineStr">
        <is>
          <t>Свечи</t>
        </is>
      </c>
      <c r="L3231" s="22">
        <f>ROUND(100-(F3235/(M3235/100)),0)</f>
        <v/>
      </c>
      <c r="M3231" s="105" t="n">
        <v>1097</v>
      </c>
      <c r="N3231" s="105" t="n">
        <v>955</v>
      </c>
      <c r="O3231" s="20" t="inlineStr">
        <is>
          <t>https://magic-kniga.ru/items/44791</t>
        </is>
      </c>
      <c r="Q3231" s="66" t="inlineStr">
        <is>
          <t>Мало</t>
        </is>
      </c>
      <c r="R3231" s="20" t="n">
        <v>7</v>
      </c>
      <c r="V3231" s="36">
        <f>MATCH(R3235,discounts!A:A)</f>
        <v/>
      </c>
      <c r="W3231" s="36">
        <f>ADDRESS(V3235,$F$7+1,,,"discounts")</f>
        <v/>
      </c>
      <c r="X3231" s="36">
        <f>ROUND(IF(ISNA(IF($F$7=0,0,INDIRECT(W3235))),0,IF($F$7=0,0,INDIRECT(W3235))),0)</f>
        <v/>
      </c>
    </row>
    <row r="3232">
      <c r="B3232" s="86" t="n"/>
      <c r="C3232" s="22" t="n">
        <v>44792</v>
      </c>
      <c r="E3232" s="22" t="inlineStr">
        <is>
          <t>Свеча алтарная куб малый оранжевый</t>
        </is>
      </c>
      <c r="F3232" s="105">
        <f>ROUNDUP(N3236-(N3236/100*X3236),0)</f>
        <v/>
      </c>
      <c r="H3232" s="22" t="inlineStr">
        <is>
          <t>СвечМаг</t>
        </is>
      </c>
      <c r="J3232" s="75" t="inlineStr">
        <is>
          <t>4665295803918</t>
        </is>
      </c>
      <c r="K3232" s="75" t="inlineStr">
        <is>
          <t>Свечи</t>
        </is>
      </c>
      <c r="L3232" s="22">
        <f>ROUND(100-(F3236/(M3236/100)),0)</f>
        <v/>
      </c>
      <c r="M3232" s="105" t="n">
        <v>1097</v>
      </c>
      <c r="N3232" s="105" t="n">
        <v>955</v>
      </c>
      <c r="O3232" s="20" t="inlineStr">
        <is>
          <t>https://magic-kniga.ru/items/44792</t>
        </is>
      </c>
      <c r="Q3232" s="66" t="inlineStr">
        <is>
          <t>Мало</t>
        </is>
      </c>
      <c r="R3232" s="20" t="n">
        <v>7</v>
      </c>
      <c r="V3232" s="36">
        <f>MATCH(R3236,discounts!A:A)</f>
        <v/>
      </c>
      <c r="W3232" s="36">
        <f>ADDRESS(V3236,$F$7+1,,,"discounts")</f>
        <v/>
      </c>
      <c r="X3232" s="36">
        <f>ROUND(IF(ISNA(IF($F$7=0,0,INDIRECT(W3236))),0,IF($F$7=0,0,INDIRECT(W3236))),0)</f>
        <v/>
      </c>
    </row>
    <row r="3233">
      <c r="B3233" s="86" t="n"/>
      <c r="C3233" s="22" t="n">
        <v>44798</v>
      </c>
      <c r="E3233" s="22" t="inlineStr">
        <is>
          <t>Свеча алтарная куб малый белый</t>
        </is>
      </c>
      <c r="F3233" s="105">
        <f>ROUNDUP(N3237-(N3237/100*X3237),0)</f>
        <v/>
      </c>
      <c r="H3233" s="22" t="inlineStr">
        <is>
          <t>СвечМаг</t>
        </is>
      </c>
      <c r="J3233" s="75" t="inlineStr">
        <is>
          <t>4665295803970</t>
        </is>
      </c>
      <c r="K3233" s="75" t="inlineStr">
        <is>
          <t>Свечи</t>
        </is>
      </c>
      <c r="L3233" s="22">
        <f>ROUND(100-(F3237/(M3237/100)),0)</f>
        <v/>
      </c>
      <c r="M3233" s="105" t="n">
        <v>1097</v>
      </c>
      <c r="N3233" s="105" t="n">
        <v>955</v>
      </c>
      <c r="O3233" s="20" t="inlineStr">
        <is>
          <t>https://magic-kniga.ru/items/44798</t>
        </is>
      </c>
      <c r="Q3233" s="66" t="inlineStr">
        <is>
          <t>Мало</t>
        </is>
      </c>
      <c r="R3233" s="20" t="n">
        <v>7</v>
      </c>
      <c r="V3233" s="36">
        <f>MATCH(R3237,discounts!A:A)</f>
        <v/>
      </c>
      <c r="W3233" s="36">
        <f>ADDRESS(V3237,$F$7+1,,,"discounts")</f>
        <v/>
      </c>
      <c r="X3233" s="36">
        <f>ROUND(IF(ISNA(IF($F$7=0,0,INDIRECT(W3237))),0,IF($F$7=0,0,INDIRECT(W3237))),0)</f>
        <v/>
      </c>
    </row>
    <row r="3234">
      <c r="B3234" s="86" t="n"/>
      <c r="C3234" s="22" t="n">
        <v>44809</v>
      </c>
      <c r="E3234" s="22" t="inlineStr">
        <is>
          <t>Свеча алтарная куб малый розовый</t>
        </is>
      </c>
      <c r="F3234" s="105">
        <f>ROUNDUP(N3238-(N3238/100*X3238),0)</f>
        <v/>
      </c>
      <c r="H3234" s="22" t="inlineStr">
        <is>
          <t>СвечМаг</t>
        </is>
      </c>
      <c r="J3234" s="75" t="inlineStr">
        <is>
          <t>4665295803994</t>
        </is>
      </c>
      <c r="K3234" s="75" t="inlineStr">
        <is>
          <t>Свечи</t>
        </is>
      </c>
      <c r="L3234" s="22">
        <f>ROUND(100-(F3238/(M3238/100)),0)</f>
        <v/>
      </c>
      <c r="M3234" s="105" t="n">
        <v>923</v>
      </c>
      <c r="N3234" s="105" t="n">
        <v>804</v>
      </c>
      <c r="O3234" s="20" t="inlineStr">
        <is>
          <t>https://magic-kniga.ru/items/44809</t>
        </is>
      </c>
      <c r="Q3234" s="66" t="inlineStr">
        <is>
          <t>Мало</t>
        </is>
      </c>
      <c r="R3234" s="20" t="n">
        <v>7</v>
      </c>
      <c r="V3234" s="36">
        <f>MATCH(R3238,discounts!A:A)</f>
        <v/>
      </c>
      <c r="W3234" s="36">
        <f>ADDRESS(V3238,$F$7+1,,,"discounts")</f>
        <v/>
      </c>
      <c r="X3234" s="36">
        <f>ROUND(IF(ISNA(IF($F$7=0,0,INDIRECT(W3238))),0,IF($F$7=0,0,INDIRECT(W3238))),0)</f>
        <v/>
      </c>
    </row>
    <row r="3235">
      <c r="B3235" s="86" t="n"/>
      <c r="C3235" s="22" t="n">
        <v>44810</v>
      </c>
      <c r="E3235" s="22" t="inlineStr">
        <is>
          <t>Свеча алтарная куб малый рубиновый</t>
        </is>
      </c>
      <c r="F3235" s="105">
        <f>ROUNDUP(N3239-(N3239/100*X3239),0)</f>
        <v/>
      </c>
      <c r="H3235" s="22" t="inlineStr">
        <is>
          <t>СвечМаг</t>
        </is>
      </c>
      <c r="J3235" s="75" t="inlineStr">
        <is>
          <t>4665295804045</t>
        </is>
      </c>
      <c r="K3235" s="75" t="inlineStr">
        <is>
          <t>Свечи</t>
        </is>
      </c>
      <c r="L3235" s="22">
        <f>ROUND(100-(F3239/(M3239/100)),0)</f>
        <v/>
      </c>
      <c r="M3235" s="105" t="n">
        <v>923</v>
      </c>
      <c r="N3235" s="105" t="n">
        <v>804</v>
      </c>
      <c r="O3235" s="20" t="inlineStr">
        <is>
          <t>https://magic-kniga.ru/items/44810</t>
        </is>
      </c>
      <c r="Q3235" s="66" t="inlineStr">
        <is>
          <t>Мало</t>
        </is>
      </c>
      <c r="R3235" s="20" t="n">
        <v>7</v>
      </c>
      <c r="V3235" s="36">
        <f>MATCH(R3239,discounts!A:A)</f>
        <v/>
      </c>
      <c r="W3235" s="36">
        <f>ADDRESS(V3239,$F$7+1,,,"discounts")</f>
        <v/>
      </c>
      <c r="X3235" s="36">
        <f>ROUND(IF(ISNA(IF($F$7=0,0,INDIRECT(W3239))),0,IF($F$7=0,0,INDIRECT(W3239))),0)</f>
        <v/>
      </c>
    </row>
    <row r="3236">
      <c r="B3236" s="86" t="n"/>
      <c r="C3236" s="22" t="n">
        <v>44821</v>
      </c>
      <c r="E3236" s="22" t="inlineStr">
        <is>
          <t>Свеча алтарная розовая 15 см</t>
        </is>
      </c>
      <c r="F3236" s="105">
        <f>ROUNDUP(N3240-(N3240/100*X3240),0)</f>
        <v/>
      </c>
      <c r="H3236" s="22" t="inlineStr">
        <is>
          <t>СвечМаг</t>
        </is>
      </c>
      <c r="J3236" s="75" t="inlineStr">
        <is>
          <t>4665295801648</t>
        </is>
      </c>
      <c r="K3236" s="75" t="inlineStr">
        <is>
          <t>Свечи</t>
        </is>
      </c>
      <c r="L3236" s="22">
        <f>ROUND(100-(F3240/(M3240/100)),0)</f>
        <v/>
      </c>
      <c r="M3236" s="105" t="n">
        <v>923</v>
      </c>
      <c r="N3236" s="105" t="n">
        <v>804</v>
      </c>
      <c r="O3236" s="20" t="inlineStr">
        <is>
          <t>https://magic-kniga.ru/items/44821</t>
        </is>
      </c>
      <c r="Q3236" s="66" t="inlineStr">
        <is>
          <t>Мало</t>
        </is>
      </c>
      <c r="R3236" s="20" t="n">
        <v>7</v>
      </c>
      <c r="V3236" s="36">
        <f>MATCH(R3240,discounts!A:A)</f>
        <v/>
      </c>
      <c r="W3236" s="36">
        <f>ADDRESS(V3240,$F$7+1,,,"discounts")</f>
        <v/>
      </c>
      <c r="X3236" s="36">
        <f>ROUND(IF(ISNA(IF($F$7=0,0,INDIRECT(W3240))),0,IF($F$7=0,0,INDIRECT(W3240))),0)</f>
        <v/>
      </c>
    </row>
    <row r="3237">
      <c r="B3237" s="86" t="n"/>
      <c r="C3237" s="22" t="n">
        <v>44848</v>
      </c>
      <c r="E3237" s="22" t="inlineStr">
        <is>
          <t>Свеча колонна оранжевая</t>
        </is>
      </c>
      <c r="F3237" s="105">
        <f>ROUNDUP(N3241-(N3241/100*X3241),0)</f>
        <v/>
      </c>
      <c r="H3237" s="22" t="inlineStr">
        <is>
          <t>СвечМаг</t>
        </is>
      </c>
      <c r="J3237" s="75" t="inlineStr">
        <is>
          <t>4665295802317</t>
        </is>
      </c>
      <c r="K3237" s="75" t="inlineStr">
        <is>
          <t>Свечи</t>
        </is>
      </c>
      <c r="L3237" s="22">
        <f>ROUND(100-(F3241/(M3241/100)),0)</f>
        <v/>
      </c>
      <c r="M3237" s="105" t="n">
        <v>923</v>
      </c>
      <c r="N3237" s="105" t="n">
        <v>804</v>
      </c>
      <c r="O3237" s="20" t="inlineStr">
        <is>
          <t>https://magic-kniga.ru/items/44848</t>
        </is>
      </c>
      <c r="Q3237" s="66" t="inlineStr">
        <is>
          <t>Мало</t>
        </is>
      </c>
      <c r="R3237" s="20" t="n">
        <v>7</v>
      </c>
      <c r="V3237" s="36">
        <f>MATCH(R3241,discounts!A:A)</f>
        <v/>
      </c>
      <c r="W3237" s="36">
        <f>ADDRESS(V3241,$F$7+1,,,"discounts")</f>
        <v/>
      </c>
      <c r="X3237" s="36">
        <f>ROUND(IF(ISNA(IF($F$7=0,0,INDIRECT(W3241))),0,IF($F$7=0,0,INDIRECT(W3241))),0)</f>
        <v/>
      </c>
    </row>
    <row r="3238">
      <c r="B3238" s="86" t="n"/>
      <c r="C3238" s="22" t="n">
        <v>44851</v>
      </c>
      <c r="E3238" s="22" t="inlineStr">
        <is>
          <t>Свеча колонна коричневая</t>
        </is>
      </c>
      <c r="F3238" s="105">
        <f>ROUNDUP(N3242-(N3242/100*X3242),0)</f>
        <v/>
      </c>
      <c r="H3238" s="22" t="inlineStr">
        <is>
          <t>СвечМаг</t>
        </is>
      </c>
      <c r="J3238" s="75" t="inlineStr">
        <is>
          <t>4665295802324</t>
        </is>
      </c>
      <c r="K3238" s="75" t="inlineStr">
        <is>
          <t>Свечи</t>
        </is>
      </c>
      <c r="L3238" s="22">
        <f>ROUND(100-(F3242/(M3242/100)),0)</f>
        <v/>
      </c>
      <c r="M3238" s="105" t="n">
        <v>923</v>
      </c>
      <c r="N3238" s="105" t="n">
        <v>804</v>
      </c>
      <c r="O3238" s="20" t="inlineStr">
        <is>
          <t>https://magic-kniga.ru/items/44851</t>
        </is>
      </c>
      <c r="Q3238" s="66" t="inlineStr">
        <is>
          <t>Мало</t>
        </is>
      </c>
      <c r="R3238" s="20" t="n">
        <v>7</v>
      </c>
      <c r="V3238" s="36">
        <f>MATCH(R3242,discounts!A:A)</f>
        <v/>
      </c>
      <c r="W3238" s="36">
        <f>ADDRESS(V3242,$F$7+1,,,"discounts")</f>
        <v/>
      </c>
      <c r="X3238" s="36">
        <f>ROUND(IF(ISNA(IF($F$7=0,0,INDIRECT(W3242))),0,IF($F$7=0,0,INDIRECT(W3242))),0)</f>
        <v/>
      </c>
    </row>
    <row r="3239">
      <c r="B3239" s="86" t="n"/>
      <c r="C3239" s="22" t="n">
        <v>44852</v>
      </c>
      <c r="E3239" s="22" t="inlineStr">
        <is>
          <t>Свеча колонна синяя</t>
        </is>
      </c>
      <c r="F3239" s="105">
        <f>ROUNDUP(N3243-(N3243/100*X3243),0)</f>
        <v/>
      </c>
      <c r="H3239" s="22" t="inlineStr">
        <is>
          <t>СвечМаг</t>
        </is>
      </c>
      <c r="J3239" s="75" t="inlineStr">
        <is>
          <t>4665295802331</t>
        </is>
      </c>
      <c r="K3239" s="75" t="inlineStr">
        <is>
          <t>Свечи</t>
        </is>
      </c>
      <c r="L3239" s="22">
        <f>ROUND(100-(F3243/(M3243/100)),0)</f>
        <v/>
      </c>
      <c r="M3239" s="105" t="n">
        <v>923</v>
      </c>
      <c r="N3239" s="105" t="n">
        <v>804</v>
      </c>
      <c r="O3239" s="20" t="inlineStr">
        <is>
          <t>https://magic-kniga.ru/items/44852</t>
        </is>
      </c>
      <c r="Q3239" s="66" t="inlineStr">
        <is>
          <t>Мало</t>
        </is>
      </c>
      <c r="R3239" s="20" t="n">
        <v>7</v>
      </c>
      <c r="V3239" s="36">
        <f>MATCH(R3243,discounts!A:A)</f>
        <v/>
      </c>
      <c r="W3239" s="36">
        <f>ADDRESS(V3243,$F$7+1,,,"discounts")</f>
        <v/>
      </c>
      <c r="X3239" s="36">
        <f>ROUND(IF(ISNA(IF($F$7=0,0,INDIRECT(W3243))),0,IF($F$7=0,0,INDIRECT(W3243))),0)</f>
        <v/>
      </c>
    </row>
    <row r="3240">
      <c r="B3240" s="86" t="n"/>
      <c r="C3240" s="22" t="n">
        <v>44856</v>
      </c>
      <c r="E3240" s="22" t="inlineStr">
        <is>
          <t>Свеча классика пачка оранжевый</t>
        </is>
      </c>
      <c r="F3240" s="105">
        <f>ROUNDUP(N3244-(N3244/100*X3244),0)</f>
        <v/>
      </c>
      <c r="H3240" s="22" t="inlineStr">
        <is>
          <t>СвечМаг</t>
        </is>
      </c>
      <c r="J3240" s="75" t="inlineStr">
        <is>
          <t>4665295803680</t>
        </is>
      </c>
      <c r="K3240" s="75" t="inlineStr">
        <is>
          <t>Свечи</t>
        </is>
      </c>
      <c r="L3240" s="22">
        <f>ROUND(100-(F3244/(M3244/100)),0)</f>
        <v/>
      </c>
      <c r="M3240" s="105" t="n">
        <v>923</v>
      </c>
      <c r="N3240" s="105" t="n">
        <v>804</v>
      </c>
      <c r="O3240" s="20" t="inlineStr">
        <is>
          <t>https://magic-kniga.ru/items/44856</t>
        </is>
      </c>
      <c r="Q3240" s="66" t="inlineStr">
        <is>
          <t>Мало</t>
        </is>
      </c>
      <c r="R3240" s="20" t="n">
        <v>7</v>
      </c>
      <c r="V3240" s="36">
        <f>MATCH(R3244,discounts!A:A)</f>
        <v/>
      </c>
      <c r="W3240" s="36">
        <f>ADDRESS(V3244,$F$7+1,,,"discounts")</f>
        <v/>
      </c>
      <c r="X3240" s="36">
        <f>ROUND(IF(ISNA(IF($F$7=0,0,INDIRECT(W3244))),0,IF($F$7=0,0,INDIRECT(W3244))),0)</f>
        <v/>
      </c>
    </row>
    <row r="3241">
      <c r="B3241" s="86" t="n"/>
      <c r="C3241" s="22" t="n">
        <v>44857</v>
      </c>
      <c r="E3241" s="22" t="inlineStr">
        <is>
          <t>Свеча классика пачка желтый</t>
        </is>
      </c>
      <c r="F3241" s="105">
        <f>ROUNDUP(N3245-(N3245/100*X3245),0)</f>
        <v/>
      </c>
      <c r="H3241" s="22" t="inlineStr">
        <is>
          <t>СвечМаг</t>
        </is>
      </c>
      <c r="J3241" s="75" t="inlineStr">
        <is>
          <t>4665295803697</t>
        </is>
      </c>
      <c r="K3241" s="75" t="inlineStr">
        <is>
          <t>Свечи</t>
        </is>
      </c>
      <c r="L3241" s="22">
        <f>ROUND(100-(F3245/(M3245/100)),0)</f>
        <v/>
      </c>
      <c r="M3241" s="105" t="n">
        <v>923</v>
      </c>
      <c r="N3241" s="105" t="n">
        <v>804</v>
      </c>
      <c r="O3241" s="20" t="inlineStr">
        <is>
          <t>https://magic-kniga.ru/items/44857</t>
        </is>
      </c>
      <c r="Q3241" s="66" t="inlineStr">
        <is>
          <t>Мало</t>
        </is>
      </c>
      <c r="R3241" s="20" t="n">
        <v>7</v>
      </c>
      <c r="V3241" s="36">
        <f>MATCH(R3245,discounts!A:A)</f>
        <v/>
      </c>
      <c r="W3241" s="36">
        <f>ADDRESS(V3245,$F$7+1,,,"discounts")</f>
        <v/>
      </c>
      <c r="X3241" s="36">
        <f>ROUND(IF(ISNA(IF($F$7=0,0,INDIRECT(W3245))),0,IF($F$7=0,0,INDIRECT(W3245))),0)</f>
        <v/>
      </c>
    </row>
    <row r="3242">
      <c r="B3242" s="86" t="n"/>
      <c r="C3242" s="22" t="n">
        <v>44866</v>
      </c>
      <c r="E3242" s="22" t="inlineStr">
        <is>
          <t>Свеча алтарная розовый 8 см</t>
        </is>
      </c>
      <c r="F3242" s="105">
        <f>ROUNDUP(N3246-(N3246/100*X3246),0)</f>
        <v/>
      </c>
      <c r="H3242" s="22" t="inlineStr">
        <is>
          <t>СвечМаг</t>
        </is>
      </c>
      <c r="J3242" s="75" t="inlineStr">
        <is>
          <t>4665295804229</t>
        </is>
      </c>
      <c r="K3242" s="75" t="inlineStr">
        <is>
          <t>Свечи</t>
        </is>
      </c>
      <c r="L3242" s="22">
        <f>ROUND(100-(F3246/(M3246/100)),0)</f>
        <v/>
      </c>
      <c r="M3242" s="105" t="n">
        <v>923</v>
      </c>
      <c r="N3242" s="105" t="n">
        <v>804</v>
      </c>
      <c r="O3242" s="20" t="inlineStr">
        <is>
          <t>https://magic-kniga.ru/items/44866</t>
        </is>
      </c>
      <c r="Q3242" s="66" t="inlineStr">
        <is>
          <t>Мало</t>
        </is>
      </c>
      <c r="R3242" s="20" t="n">
        <v>7</v>
      </c>
      <c r="V3242" s="36">
        <f>MATCH(R3246,discounts!A:A)</f>
        <v/>
      </c>
      <c r="W3242" s="36">
        <f>ADDRESS(V3246,$F$7+1,,,"discounts")</f>
        <v/>
      </c>
      <c r="X3242" s="36">
        <f>ROUND(IF(ISNA(IF($F$7=0,0,INDIRECT(W3246))),0,IF($F$7=0,0,INDIRECT(W3246))),0)</f>
        <v/>
      </c>
    </row>
    <row r="3243">
      <c r="B3243" s="86" t="n"/>
      <c r="C3243" s="22" t="n">
        <v>44867</v>
      </c>
      <c r="E3243" s="22" t="inlineStr">
        <is>
          <t>Свеча классика пачка голубой</t>
        </is>
      </c>
      <c r="F3243" s="105">
        <f>ROUNDUP(N3247-(N3247/100*X3247),0)</f>
        <v/>
      </c>
      <c r="H3243" s="22" t="inlineStr">
        <is>
          <t>СвечМаг</t>
        </is>
      </c>
      <c r="J3243" s="75" t="inlineStr">
        <is>
          <t>4665295803710</t>
        </is>
      </c>
      <c r="K3243" s="75" t="inlineStr">
        <is>
          <t>Свечи</t>
        </is>
      </c>
      <c r="L3243" s="22">
        <f>ROUND(100-(F3247/(M3247/100)),0)</f>
        <v/>
      </c>
      <c r="M3243" s="105" t="n">
        <v>923</v>
      </c>
      <c r="N3243" s="105" t="n">
        <v>804</v>
      </c>
      <c r="O3243" s="20" t="inlineStr">
        <is>
          <t>https://magic-kniga.ru/items/44867</t>
        </is>
      </c>
      <c r="Q3243" s="66" t="inlineStr">
        <is>
          <t>Мало</t>
        </is>
      </c>
      <c r="R3243" s="20" t="n">
        <v>7</v>
      </c>
      <c r="V3243" s="36">
        <f>MATCH(R3247,discounts!A:A)</f>
        <v/>
      </c>
      <c r="W3243" s="36">
        <f>ADDRESS(V3247,$F$7+1,,,"discounts")</f>
        <v/>
      </c>
      <c r="X3243" s="36">
        <f>ROUND(IF(ISNA(IF($F$7=0,0,INDIRECT(W3247))),0,IF($F$7=0,0,INDIRECT(W3247))),0)</f>
        <v/>
      </c>
    </row>
    <row r="3244">
      <c r="B3244" s="86" t="n"/>
      <c r="C3244" s="22" t="n">
        <v>44869</v>
      </c>
      <c r="E3244" s="22" t="inlineStr">
        <is>
          <t>Свеча классика пачка фиолетовый</t>
        </is>
      </c>
      <c r="F3244" s="105">
        <f>ROUNDUP(N3248-(N3248/100*X3248),0)</f>
        <v/>
      </c>
      <c r="H3244" s="22" t="inlineStr">
        <is>
          <t>СвечМаг</t>
        </is>
      </c>
      <c r="J3244" s="75" t="inlineStr">
        <is>
          <t>4665295803734</t>
        </is>
      </c>
      <c r="K3244" s="75" t="inlineStr">
        <is>
          <t>Свечи</t>
        </is>
      </c>
      <c r="L3244" s="22">
        <f>ROUND(100-(F3248/(M3248/100)),0)</f>
        <v/>
      </c>
      <c r="M3244" s="105" t="n">
        <v>923</v>
      </c>
      <c r="N3244" s="105" t="n">
        <v>804</v>
      </c>
      <c r="O3244" s="20" t="inlineStr">
        <is>
          <t>https://magic-kniga.ru/items/44869</t>
        </is>
      </c>
      <c r="Q3244" s="66" t="inlineStr">
        <is>
          <t>Мало</t>
        </is>
      </c>
      <c r="R3244" s="20" t="n">
        <v>7</v>
      </c>
      <c r="V3244" s="36">
        <f>MATCH(R3248,discounts!A:A)</f>
        <v/>
      </c>
      <c r="W3244" s="36">
        <f>ADDRESS(V3248,$F$7+1,,,"discounts")</f>
        <v/>
      </c>
      <c r="X3244" s="36">
        <f>ROUND(IF(ISNA(IF($F$7=0,0,INDIRECT(W3248))),0,IF($F$7=0,0,INDIRECT(W3248))),0)</f>
        <v/>
      </c>
    </row>
    <row r="3245">
      <c r="B3245" s="86" t="n"/>
      <c r="C3245" s="22" t="n">
        <v>44873</v>
      </c>
      <c r="E3245" s="22" t="inlineStr">
        <is>
          <t>Свеча алтарная пурпурный 8 см</t>
        </is>
      </c>
      <c r="F3245" s="105">
        <f>ROUNDUP(N3249-(N3249/100*X3249),0)</f>
        <v/>
      </c>
      <c r="H3245" s="22" t="inlineStr">
        <is>
          <t>СвечМаг</t>
        </is>
      </c>
      <c r="J3245" s="75" t="inlineStr">
        <is>
          <t>4665295804267</t>
        </is>
      </c>
      <c r="K3245" s="75" t="inlineStr">
        <is>
          <t>Свечи</t>
        </is>
      </c>
      <c r="L3245" s="22">
        <f>ROUND(100-(F3249/(M3249/100)),0)</f>
        <v/>
      </c>
      <c r="M3245" s="105" t="n">
        <v>923</v>
      </c>
      <c r="N3245" s="105" t="n">
        <v>804</v>
      </c>
      <c r="O3245" s="20" t="inlineStr">
        <is>
          <t>https://magic-kniga.ru/items/44873</t>
        </is>
      </c>
      <c r="Q3245" s="66" t="inlineStr">
        <is>
          <t>Мало</t>
        </is>
      </c>
      <c r="R3245" s="20" t="n">
        <v>7</v>
      </c>
      <c r="V3245" s="36">
        <f>MATCH(R3249,discounts!A:A)</f>
        <v/>
      </c>
      <c r="W3245" s="36">
        <f>ADDRESS(V3249,$F$7+1,,,"discounts")</f>
        <v/>
      </c>
      <c r="X3245" s="36">
        <f>ROUND(IF(ISNA(IF($F$7=0,0,INDIRECT(W3249))),0,IF($F$7=0,0,INDIRECT(W3249))),0)</f>
        <v/>
      </c>
    </row>
    <row r="3246">
      <c r="B3246" s="86" t="n"/>
      <c r="C3246" s="22" t="n">
        <v>44876</v>
      </c>
      <c r="E3246" s="22" t="inlineStr">
        <is>
          <t>Свеча классика пачка розовый</t>
        </is>
      </c>
      <c r="F3246" s="105">
        <f>ROUNDUP(N3250-(N3250/100*X3250),0)</f>
        <v/>
      </c>
      <c r="H3246" s="22" t="inlineStr">
        <is>
          <t>СвечМаг</t>
        </is>
      </c>
      <c r="J3246" s="75" t="inlineStr">
        <is>
          <t>4665295803765</t>
        </is>
      </c>
      <c r="K3246" s="75" t="inlineStr">
        <is>
          <t>Свечи</t>
        </is>
      </c>
      <c r="L3246" s="22">
        <f>ROUND(100-(F3250/(M3250/100)),0)</f>
        <v/>
      </c>
      <c r="M3246" s="105" t="n">
        <v>923</v>
      </c>
      <c r="N3246" s="105" t="n">
        <v>804</v>
      </c>
      <c r="O3246" s="20" t="inlineStr">
        <is>
          <t>https://magic-kniga.ru/items/44876</t>
        </is>
      </c>
      <c r="Q3246" s="66" t="inlineStr">
        <is>
          <t>Мало</t>
        </is>
      </c>
      <c r="R3246" s="20" t="n">
        <v>7</v>
      </c>
      <c r="V3246" s="36">
        <f>MATCH(R3250,discounts!A:A)</f>
        <v/>
      </c>
      <c r="W3246" s="36">
        <f>ADDRESS(V3250,$F$7+1,,,"discounts")</f>
        <v/>
      </c>
      <c r="X3246" s="36">
        <f>ROUND(IF(ISNA(IF($F$7=0,0,INDIRECT(W3250))),0,IF($F$7=0,0,INDIRECT(W3250))),0)</f>
        <v/>
      </c>
    </row>
    <row r="3247">
      <c r="B3247" s="86" t="n"/>
      <c r="C3247" s="22" t="n">
        <v>44881</v>
      </c>
      <c r="E3247" s="22" t="inlineStr">
        <is>
          <t>Свеча классика пачка коричневый</t>
        </is>
      </c>
      <c r="F3247" s="105">
        <f>ROUNDUP(N3251-(N3251/100*X3251),0)</f>
        <v/>
      </c>
      <c r="H3247" s="22" t="inlineStr">
        <is>
          <t>СвечМаг</t>
        </is>
      </c>
      <c r="J3247" s="75" t="inlineStr">
        <is>
          <t>4665295803796</t>
        </is>
      </c>
      <c r="K3247" s="75" t="inlineStr">
        <is>
          <t>Свечи</t>
        </is>
      </c>
      <c r="L3247" s="22">
        <f>ROUND(100-(F3251/(M3251/100)),0)</f>
        <v/>
      </c>
      <c r="M3247" s="105" t="n">
        <v>923</v>
      </c>
      <c r="N3247" s="105" t="n">
        <v>804</v>
      </c>
      <c r="O3247" s="20" t="inlineStr">
        <is>
          <t>https://magic-kniga.ru/items/44881</t>
        </is>
      </c>
      <c r="Q3247" s="66" t="inlineStr">
        <is>
          <t>Мало</t>
        </is>
      </c>
      <c r="R3247" s="20" t="n">
        <v>7</v>
      </c>
      <c r="V3247" s="36">
        <f>MATCH(R3251,discounts!A:A)</f>
        <v/>
      </c>
      <c r="W3247" s="36">
        <f>ADDRESS(V3251,$F$7+1,,,"discounts")</f>
        <v/>
      </c>
      <c r="X3247" s="36">
        <f>ROUND(IF(ISNA(IF($F$7=0,0,INDIRECT(W3251))),0,IF($F$7=0,0,INDIRECT(W3251))),0)</f>
        <v/>
      </c>
    </row>
    <row r="3248">
      <c r="B3248" s="86" t="n"/>
      <c r="C3248" s="22" t="n">
        <v>44882</v>
      </c>
      <c r="E3248" s="22" t="inlineStr">
        <is>
          <t>Свеча классика пачка серый</t>
        </is>
      </c>
      <c r="F3248" s="105">
        <f>ROUNDUP(N3252-(N3252/100*X3252),0)</f>
        <v/>
      </c>
      <c r="H3248" s="22" t="inlineStr">
        <is>
          <t>СвечМаг</t>
        </is>
      </c>
      <c r="J3248" s="75" t="inlineStr">
        <is>
          <t>4665295803826</t>
        </is>
      </c>
      <c r="K3248" s="75" t="inlineStr">
        <is>
          <t>Свечи</t>
        </is>
      </c>
      <c r="L3248" s="22">
        <f>ROUND(100-(F3252/(M3252/100)),0)</f>
        <v/>
      </c>
      <c r="M3248" s="105" t="n">
        <v>923</v>
      </c>
      <c r="N3248" s="105" t="n">
        <v>804</v>
      </c>
      <c r="O3248" s="20" t="inlineStr">
        <is>
          <t>https://magic-kniga.ru/items/44882</t>
        </is>
      </c>
      <c r="Q3248" s="66" t="inlineStr">
        <is>
          <t>Мало</t>
        </is>
      </c>
      <c r="R3248" s="20" t="n">
        <v>7</v>
      </c>
      <c r="V3248" s="36">
        <f>MATCH(R3252,discounts!A:A)</f>
        <v/>
      </c>
      <c r="W3248" s="36">
        <f>ADDRESS(V3252,$F$7+1,,,"discounts")</f>
        <v/>
      </c>
      <c r="X3248" s="36">
        <f>ROUND(IF(ISNA(IF($F$7=0,0,INDIRECT(W3252))),0,IF($F$7=0,0,INDIRECT(W3252))),0)</f>
        <v/>
      </c>
    </row>
    <row r="3249">
      <c r="B3249" s="86" t="n"/>
      <c r="C3249" s="22" t="n">
        <v>44884</v>
      </c>
      <c r="E3249" s="22" t="inlineStr">
        <is>
          <t>Свеча череп Белый парафин</t>
        </is>
      </c>
      <c r="F3249" s="105">
        <f>ROUNDUP(N3253-(N3253/100*X3253),0)</f>
        <v/>
      </c>
      <c r="H3249" s="22" t="inlineStr">
        <is>
          <t>СвечМаг</t>
        </is>
      </c>
      <c r="J3249" s="75" t="inlineStr">
        <is>
          <t>4665295804793</t>
        </is>
      </c>
      <c r="K3249" s="75" t="inlineStr">
        <is>
          <t>Свечи</t>
        </is>
      </c>
      <c r="L3249" s="22">
        <f>ROUND(100-(F3253/(M3253/100)),0)</f>
        <v/>
      </c>
      <c r="M3249" s="105" t="n">
        <v>923</v>
      </c>
      <c r="N3249" s="105" t="n">
        <v>804</v>
      </c>
      <c r="O3249" s="20" t="inlineStr">
        <is>
          <t>https://magic-kniga.ru/items/44884</t>
        </is>
      </c>
      <c r="Q3249" s="66" t="inlineStr">
        <is>
          <t>Мало</t>
        </is>
      </c>
      <c r="R3249" s="20" t="n">
        <v>7</v>
      </c>
      <c r="V3249" s="36">
        <f>MATCH(R3253,discounts!A:A)</f>
        <v/>
      </c>
      <c r="W3249" s="36">
        <f>ADDRESS(V3253,$F$7+1,,,"discounts")</f>
        <v/>
      </c>
      <c r="X3249" s="36">
        <f>ROUND(IF(ISNA(IF($F$7=0,0,INDIRECT(W3253))),0,IF($F$7=0,0,INDIRECT(W3253))),0)</f>
        <v/>
      </c>
    </row>
    <row r="3250" ht="15" customHeight="1">
      <c r="B3250" s="88" t="inlineStr">
        <is>
          <t>Все товары</t>
        </is>
      </c>
    </row>
    <row r="3251">
      <c r="B3251" s="86" t="n"/>
      <c r="C3251" s="22" t="n">
        <v>44886</v>
      </c>
      <c r="E3251" s="22" t="inlineStr">
        <is>
          <t>Свеча алтарная 80 черный</t>
        </is>
      </c>
      <c r="F3251" s="105">
        <f>ROUNDUP(N3255-(N3255/100*X3255),0)</f>
        <v/>
      </c>
      <c r="H3251" s="22" t="inlineStr">
        <is>
          <t>СвечМаг</t>
        </is>
      </c>
      <c r="J3251" s="75" t="inlineStr">
        <is>
          <t>4665295804380</t>
        </is>
      </c>
      <c r="K3251" s="75" t="inlineStr">
        <is>
          <t>Свечи</t>
        </is>
      </c>
      <c r="L3251" s="22">
        <f>ROUND(100-(F3255/(M3255/100)),0)</f>
        <v/>
      </c>
      <c r="M3251" s="105" t="n">
        <v>4240</v>
      </c>
      <c r="N3251" s="105" t="n">
        <v>3689</v>
      </c>
      <c r="O3251" s="20" t="inlineStr">
        <is>
          <t>https://magic-kniga.ru/items/44886</t>
        </is>
      </c>
      <c r="Q3251" s="66" t="inlineStr">
        <is>
          <t>Мало</t>
        </is>
      </c>
      <c r="R3251" s="20" t="n">
        <v>5</v>
      </c>
      <c r="V3251" s="36">
        <f>MATCH(R3255,discounts!A:A)</f>
        <v/>
      </c>
      <c r="W3251" s="36">
        <f>ADDRESS(V3255,$F$7+1,,,"discounts")</f>
        <v/>
      </c>
      <c r="X3251" s="36">
        <f>ROUND(_xlfn.SINGLE(IF(ISNA(_xlfn.SINGLE(IF($F$7=0,0,INDIRECT(W3255)))),0,IF($F$7=0,0,INDIRECT(W3255)))),0)</f>
        <v/>
      </c>
    </row>
    <row r="3252">
      <c r="B3252" s="86" t="n"/>
      <c r="C3252" s="22" t="n">
        <v>44887</v>
      </c>
      <c r="E3252" s="22" t="inlineStr">
        <is>
          <t>Свеча алтарная 80 розовый</t>
        </is>
      </c>
      <c r="F3252" s="105">
        <f>ROUNDUP(N3256-(N3256/100*X3256),0)</f>
        <v/>
      </c>
      <c r="H3252" s="22" t="inlineStr">
        <is>
          <t>СвечМаг</t>
        </is>
      </c>
      <c r="J3252" s="75" t="inlineStr">
        <is>
          <t>4665295804397</t>
        </is>
      </c>
      <c r="K3252" s="75" t="inlineStr">
        <is>
          <t>Свечи</t>
        </is>
      </c>
      <c r="L3252" s="22">
        <f>ROUND(100-(F3256/(M3256/100)),0)</f>
        <v/>
      </c>
      <c r="M3252" s="105" t="n">
        <v>4240</v>
      </c>
      <c r="N3252" s="105" t="n">
        <v>3689</v>
      </c>
      <c r="O3252" s="20" t="inlineStr">
        <is>
          <t>https://magic-kniga.ru/items/44887</t>
        </is>
      </c>
      <c r="Q3252" s="66" t="inlineStr">
        <is>
          <t>Мало</t>
        </is>
      </c>
      <c r="R3252" s="20" t="n">
        <v>5</v>
      </c>
      <c r="V3252" s="36">
        <f>MATCH(R3256,discounts!A:A)</f>
        <v/>
      </c>
      <c r="W3252" s="36">
        <f>ADDRESS(V3256,$F$7+1,,,"discounts")</f>
        <v/>
      </c>
      <c r="X3252" s="36">
        <f>ROUND(_xlfn.SINGLE(IF(ISNA(_xlfn.SINGLE(IF($F$7=0,0,INDIRECT(W3256)))),0,IF($F$7=0,0,INDIRECT(W3256)))),0)</f>
        <v/>
      </c>
    </row>
    <row r="3253" ht="20.25" customHeight="1">
      <c r="B3253" s="87" t="inlineStr">
        <is>
          <t>Камни</t>
        </is>
      </c>
    </row>
    <row r="3254" ht="15" customHeight="1">
      <c r="B3254" s="88" t="inlineStr">
        <is>
          <t>Массаж</t>
        </is>
      </c>
    </row>
    <row r="3255">
      <c r="B3255" s="86" t="n"/>
      <c r="C3255" s="22" t="n">
        <v>44218</v>
      </c>
      <c r="E3255" s="22" t="inlineStr">
        <is>
          <t>Массажер, нефрит</t>
        </is>
      </c>
      <c r="F3255" s="105">
        <f>ROUNDUP(N3259-(N3259/100*X3259),0)</f>
        <v/>
      </c>
      <c r="H3255" s="22" t="inlineStr">
        <is>
          <t>Синг Лал</t>
        </is>
      </c>
      <c r="J3255" s="75" t="inlineStr">
        <is>
          <t>2100000442188</t>
        </is>
      </c>
      <c r="K3255" s="75" t="inlineStr">
        <is>
          <t>Камни</t>
        </is>
      </c>
      <c r="L3255" s="22">
        <f>ROUND(100-(F3259/(M3259/100)),0)</f>
        <v/>
      </c>
      <c r="M3255" s="105" t="n">
        <v>801</v>
      </c>
      <c r="N3255" s="105" t="n">
        <v>697</v>
      </c>
      <c r="O3255" s="20" t="inlineStr">
        <is>
          <t>https://magic-kniga.ru/items/44218</t>
        </is>
      </c>
      <c r="Q3255" s="66" t="inlineStr">
        <is>
          <t>Мало</t>
        </is>
      </c>
      <c r="R3255" s="20" t="n">
        <v>12</v>
      </c>
      <c r="V3255" s="36">
        <f>MATCH(R3259,discounts!A:A)</f>
        <v/>
      </c>
      <c r="W3255" s="36">
        <f>ADDRESS(V3259,$F$7+1,,,"discounts")</f>
        <v/>
      </c>
      <c r="X3255" s="36">
        <f>ROUND(IF(ISNA(IF($F$7=0,0,INDIRECT(W3259))),0,IF($F$7=0,0,INDIRECT(W3259))),0)</f>
        <v/>
      </c>
    </row>
    <row r="3256" ht="15" customHeight="1">
      <c r="B3256" s="88" t="inlineStr">
        <is>
          <t>Красота и здоровье</t>
        </is>
      </c>
    </row>
    <row r="3257">
      <c r="B3257" s="86" t="n"/>
      <c r="C3257" s="22" t="n">
        <v>44214</v>
      </c>
      <c r="E3257" s="22" t="inlineStr">
        <is>
          <t>Браслет из камня. Коралл</t>
        </is>
      </c>
      <c r="F3257" s="105">
        <f>ROUNDUP(N3261-(N3261/100*X3261),0)</f>
        <v/>
      </c>
      <c r="H3257" s="22" t="inlineStr">
        <is>
          <t>Синг Лал</t>
        </is>
      </c>
      <c r="J3257" s="75" t="inlineStr">
        <is>
          <t>2100000442140</t>
        </is>
      </c>
      <c r="K3257" s="75" t="inlineStr">
        <is>
          <t>Камни</t>
        </is>
      </c>
      <c r="L3257" s="22">
        <f>ROUND(100-(F3261/(M3261/100)),0)</f>
        <v/>
      </c>
      <c r="M3257" s="105" t="n">
        <v>801</v>
      </c>
      <c r="N3257" s="105" t="n">
        <v>697</v>
      </c>
      <c r="O3257" s="20" t="inlineStr">
        <is>
          <t>https://magic-kniga.ru/items/44214</t>
        </is>
      </c>
      <c r="Q3257" s="66" t="inlineStr">
        <is>
          <t>Мало</t>
        </is>
      </c>
      <c r="R3257" s="20" t="n">
        <v>12</v>
      </c>
      <c r="V3257" s="36">
        <f>MATCH(R3261,discounts!A:A)</f>
        <v/>
      </c>
      <c r="W3257" s="36">
        <f>ADDRESS(V3261,$F$7+1,,,"discounts")</f>
        <v/>
      </c>
      <c r="X3257" s="36">
        <f>ROUND(_xlfn.SINGLE(IF(ISNA(_xlfn.SINGLE(IF($F$7=0,0,INDIRECT(W3261)))),0,IF($F$7=0,0,INDIRECT(W3261)))),0)</f>
        <v/>
      </c>
    </row>
    <row r="3258">
      <c r="B3258" s="86" t="n"/>
      <c r="C3258" s="22" t="n">
        <v>44218</v>
      </c>
      <c r="E3258" s="22" t="inlineStr">
        <is>
          <t>Массажер, нефрит</t>
        </is>
      </c>
      <c r="F3258" s="105">
        <f>ROUNDUP(N3262-(N3262/100*X3262),0)</f>
        <v/>
      </c>
      <c r="H3258" s="22" t="inlineStr">
        <is>
          <t>Синг Лал</t>
        </is>
      </c>
      <c r="J3258" s="75" t="inlineStr">
        <is>
          <t>2100000442188</t>
        </is>
      </c>
      <c r="K3258" s="75" t="inlineStr">
        <is>
          <t>Камни</t>
        </is>
      </c>
      <c r="L3258" s="22">
        <f>ROUND(100-(F3262/(M3262/100)),0)</f>
        <v/>
      </c>
      <c r="M3258" s="105" t="n">
        <v>801</v>
      </c>
      <c r="N3258" s="105" t="n">
        <v>697</v>
      </c>
      <c r="O3258" s="20" t="inlineStr">
        <is>
          <t>https://magic-kniga.ru/items/44218</t>
        </is>
      </c>
      <c r="Q3258" s="66" t="inlineStr">
        <is>
          <t>Мало</t>
        </is>
      </c>
      <c r="R3258" s="20" t="n">
        <v>12</v>
      </c>
      <c r="V3258" s="36">
        <f>MATCH(R3262,discounts!A:A)</f>
        <v/>
      </c>
      <c r="W3258" s="36">
        <f>ADDRESS(V3262,$F$7+1,,,"discounts")</f>
        <v/>
      </c>
      <c r="X3258" s="36">
        <f>ROUND(_xlfn.SINGLE(IF(ISNA(_xlfn.SINGLE(IF($F$7=0,0,INDIRECT(W3262)))),0,IF($F$7=0,0,INDIRECT(W3262)))),0)</f>
        <v/>
      </c>
    </row>
    <row r="3259" ht="15" customHeight="1">
      <c r="B3259" s="88" t="inlineStr">
        <is>
          <t>Женская магия</t>
        </is>
      </c>
    </row>
    <row r="3260">
      <c r="B3260" s="86" t="n"/>
      <c r="C3260" s="22" t="n">
        <v>44212</v>
      </c>
      <c r="E3260" s="22" t="inlineStr">
        <is>
          <t>Браслет из камня. Коралл, шар</t>
        </is>
      </c>
      <c r="F3260" s="105">
        <f>ROUNDUP(N3264-(N3264/100*X3264),0)</f>
        <v/>
      </c>
      <c r="H3260" s="22" t="inlineStr">
        <is>
          <t>Синг Лал</t>
        </is>
      </c>
      <c r="J3260" s="75" t="inlineStr">
        <is>
          <t>2100000442126</t>
        </is>
      </c>
      <c r="K3260" s="75" t="inlineStr">
        <is>
          <t>Камни</t>
        </is>
      </c>
      <c r="L3260" s="22">
        <f>ROUND(100-(F3264/(M3264/100)),0)</f>
        <v/>
      </c>
      <c r="M3260" s="105" t="n">
        <v>801</v>
      </c>
      <c r="N3260" s="105" t="n">
        <v>697</v>
      </c>
      <c r="O3260" s="20" t="inlineStr">
        <is>
          <t>https://magic-kniga.ru/items/44212</t>
        </is>
      </c>
      <c r="Q3260" s="66" t="inlineStr">
        <is>
          <t>Мало</t>
        </is>
      </c>
      <c r="R3260" s="20" t="n">
        <v>12</v>
      </c>
      <c r="V3260" s="36">
        <f>MATCH(R3264,discounts!A:A)</f>
        <v/>
      </c>
      <c r="W3260" s="36">
        <f>ADDRESS(V3264,$F$7+1,,,"discounts")</f>
        <v/>
      </c>
      <c r="X3260" s="36">
        <f>ROUND(_xlfn.SINGLE(IF(ISNA(_xlfn.SINGLE(IF($F$7=0,0,INDIRECT(W3264)))),0,IF($F$7=0,0,INDIRECT(W3264)))),0)</f>
        <v/>
      </c>
    </row>
    <row r="3261">
      <c r="B3261" s="86" t="n"/>
      <c r="C3261" s="22" t="n">
        <v>44214</v>
      </c>
      <c r="E3261" s="22" t="inlineStr">
        <is>
          <t>Браслет из камня. Коралл</t>
        </is>
      </c>
      <c r="F3261" s="105">
        <f>ROUNDUP(N3265-(N3265/100*X3265),0)</f>
        <v/>
      </c>
      <c r="H3261" s="22" t="inlineStr">
        <is>
          <t>Синг Лал</t>
        </is>
      </c>
      <c r="J3261" s="75" t="inlineStr">
        <is>
          <t>2100000442140</t>
        </is>
      </c>
      <c r="K3261" s="75" t="inlineStr">
        <is>
          <t>Камни</t>
        </is>
      </c>
      <c r="L3261" s="22">
        <f>ROUND(100-(F3265/(M3265/100)),0)</f>
        <v/>
      </c>
      <c r="M3261" s="105" t="n">
        <v>801</v>
      </c>
      <c r="N3261" s="105" t="n">
        <v>697</v>
      </c>
      <c r="O3261" s="20" t="inlineStr">
        <is>
          <t>https://magic-kniga.ru/items/44214</t>
        </is>
      </c>
      <c r="Q3261" s="66" t="inlineStr">
        <is>
          <t>Мало</t>
        </is>
      </c>
      <c r="R3261" s="20" t="n">
        <v>12</v>
      </c>
      <c r="V3261" s="36">
        <f>MATCH(R3265,discounts!A:A)</f>
        <v/>
      </c>
      <c r="W3261" s="36">
        <f>ADDRESS(V3265,$F$7+1,,,"discounts")</f>
        <v/>
      </c>
      <c r="X3261" s="36">
        <f>ROUND(_xlfn.SINGLE(IF(ISNA(_xlfn.SINGLE(IF($F$7=0,0,INDIRECT(W3265)))),0,IF($F$7=0,0,INDIRECT(W3265)))),0)</f>
        <v/>
      </c>
    </row>
    <row r="3262">
      <c r="B3262" s="86" t="n"/>
      <c r="C3262" s="22" t="n">
        <v>44218</v>
      </c>
      <c r="E3262" s="22" t="inlineStr">
        <is>
          <t>Массажер, нефрит</t>
        </is>
      </c>
      <c r="F3262" s="105">
        <f>ROUNDUP(N3266-(N3266/100*X3266),0)</f>
        <v/>
      </c>
      <c r="H3262" s="22" t="inlineStr">
        <is>
          <t>Синг Лал</t>
        </is>
      </c>
      <c r="J3262" s="75" t="inlineStr">
        <is>
          <t>2100000442188</t>
        </is>
      </c>
      <c r="K3262" s="75" t="inlineStr">
        <is>
          <t>Камни</t>
        </is>
      </c>
      <c r="L3262" s="22">
        <f>ROUND(100-(F3266/(M3266/100)),0)</f>
        <v/>
      </c>
      <c r="M3262" s="105" t="n">
        <v>801</v>
      </c>
      <c r="N3262" s="105" t="n">
        <v>697</v>
      </c>
      <c r="O3262" s="20" t="inlineStr">
        <is>
          <t>https://magic-kniga.ru/items/44218</t>
        </is>
      </c>
      <c r="Q3262" s="66" t="inlineStr">
        <is>
          <t>Мало</t>
        </is>
      </c>
      <c r="R3262" s="20" t="n">
        <v>12</v>
      </c>
      <c r="V3262" s="36">
        <f>MATCH(R3266,discounts!A:A)</f>
        <v/>
      </c>
      <c r="W3262" s="36">
        <f>ADDRESS(V3266,$F$7+1,,,"discounts")</f>
        <v/>
      </c>
      <c r="X3262" s="36">
        <f>ROUND(_xlfn.SINGLE(IF(ISNA(_xlfn.SINGLE(IF($F$7=0,0,INDIRECT(W3266)))),0,IF($F$7=0,0,INDIRECT(W3266)))),0)</f>
        <v/>
      </c>
    </row>
    <row r="3263" ht="15" customHeight="1">
      <c r="B3263" s="88" t="inlineStr">
        <is>
          <t>Магия камней</t>
        </is>
      </c>
    </row>
    <row r="3264">
      <c r="B3264" s="86" t="n"/>
      <c r="C3264" s="22" t="n">
        <v>45833</v>
      </c>
      <c r="E3264" s="22" t="inlineStr">
        <is>
          <t>Браслет из камня большой. Яшма уральская</t>
        </is>
      </c>
      <c r="F3264" s="105">
        <f>ROUNDUP(N3268-(N3268/100*X3268),0)</f>
        <v/>
      </c>
      <c r="H3264" s="22" t="inlineStr">
        <is>
          <t>Синг Лал</t>
        </is>
      </c>
      <c r="J3264" s="75" t="inlineStr">
        <is>
          <t>2100000458332</t>
        </is>
      </c>
      <c r="K3264" s="75" t="inlineStr">
        <is>
          <t>Камни</t>
        </is>
      </c>
      <c r="L3264" s="22">
        <f>ROUND(100-(F3268/(M3268/100)),0)</f>
        <v/>
      </c>
      <c r="M3264" s="105" t="n">
        <v>2070</v>
      </c>
      <c r="N3264" s="105" t="n">
        <v>1801</v>
      </c>
      <c r="O3264" s="20" t="inlineStr">
        <is>
          <t>https://magic-kniga.ru/items/45833</t>
        </is>
      </c>
      <c r="Q3264" s="66" t="inlineStr">
        <is>
          <t>Мало</t>
        </is>
      </c>
      <c r="R3264" s="20" t="n">
        <v>11</v>
      </c>
      <c r="V3264" s="36">
        <f>MATCH(R3268,discounts!A:A)</f>
        <v/>
      </c>
      <c r="W3264" s="36">
        <f>ADDRESS(V3268,$F$7+1,,,"discounts")</f>
        <v/>
      </c>
      <c r="X3264" s="36">
        <f>ROUND(IF(ISNA(IF($F$7=0,0,INDIRECT(W3268))),0,IF($F$7=0,0,INDIRECT(W3268))),0)</f>
        <v/>
      </c>
    </row>
    <row r="3265">
      <c r="B3265" s="86" t="n"/>
      <c r="C3265" s="22" t="n">
        <v>45835</v>
      </c>
      <c r="E3265" s="22" t="inlineStr">
        <is>
          <t>Браслет из камня большой. Тигровый глаз</t>
        </is>
      </c>
      <c r="F3265" s="105">
        <f>ROUNDUP(N3269-(N3269/100*X3269),0)</f>
        <v/>
      </c>
      <c r="H3265" s="22" t="inlineStr">
        <is>
          <t>Синг Лал</t>
        </is>
      </c>
      <c r="J3265" s="75" t="inlineStr">
        <is>
          <t>2100000458356</t>
        </is>
      </c>
      <c r="K3265" s="75" t="inlineStr">
        <is>
          <t>Камни</t>
        </is>
      </c>
      <c r="L3265" s="22">
        <f>ROUND(100-(F3269/(M3269/100)),0)</f>
        <v/>
      </c>
      <c r="M3265" s="105" t="n">
        <v>2070</v>
      </c>
      <c r="N3265" s="105" t="n">
        <v>1801</v>
      </c>
      <c r="O3265" s="20" t="inlineStr">
        <is>
          <t>https://magic-kniga.ru/items/45835</t>
        </is>
      </c>
      <c r="Q3265" s="66" t="inlineStr">
        <is>
          <t>Мало</t>
        </is>
      </c>
      <c r="R3265" s="20" t="n">
        <v>11</v>
      </c>
      <c r="V3265" s="36">
        <f>MATCH(R3269,discounts!A:A)</f>
        <v/>
      </c>
      <c r="W3265" s="36">
        <f>ADDRESS(V3269,$F$7+1,,,"discounts")</f>
        <v/>
      </c>
      <c r="X3265" s="36">
        <f>ROUND(IF(ISNA(IF($F$7=0,0,INDIRECT(W3269))),0,IF($F$7=0,0,INDIRECT(W3269))),0)</f>
        <v/>
      </c>
    </row>
    <row r="3266">
      <c r="B3266" s="86" t="n"/>
      <c r="C3266" s="22" t="n">
        <v>45837</v>
      </c>
      <c r="E3266" s="22" t="inlineStr">
        <is>
          <t>Браслет большой из камня. Кахолонг</t>
        </is>
      </c>
      <c r="F3266" s="105">
        <f>ROUNDUP(N3270-(N3270/100*X3270),0)</f>
        <v/>
      </c>
      <c r="H3266" s="22" t="inlineStr">
        <is>
          <t>Синг Лал</t>
        </is>
      </c>
      <c r="J3266" s="75" t="inlineStr">
        <is>
          <t>2100000458370</t>
        </is>
      </c>
      <c r="K3266" s="75" t="inlineStr">
        <is>
          <t>Камни</t>
        </is>
      </c>
      <c r="L3266" s="22">
        <f>ROUND(100-(F3270/(M3270/100)),0)</f>
        <v/>
      </c>
      <c r="M3266" s="105" t="n">
        <v>2070</v>
      </c>
      <c r="N3266" s="105" t="n">
        <v>1801</v>
      </c>
      <c r="O3266" s="20" t="inlineStr">
        <is>
          <t>https://magic-kniga.ru/items/45837</t>
        </is>
      </c>
      <c r="Q3266" s="66" t="inlineStr">
        <is>
          <t>Мало</t>
        </is>
      </c>
      <c r="R3266" s="20" t="n">
        <v>11</v>
      </c>
      <c r="V3266" s="36">
        <f>MATCH(R3270,discounts!A:A)</f>
        <v/>
      </c>
      <c r="W3266" s="36">
        <f>ADDRESS(V3270,$F$7+1,,,"discounts")</f>
        <v/>
      </c>
      <c r="X3266" s="36">
        <f>ROUND(IF(ISNA(IF($F$7=0,0,INDIRECT(W3270))),0,IF($F$7=0,0,INDIRECT(W3270))),0)</f>
        <v/>
      </c>
    </row>
    <row r="3267">
      <c r="B3267" s="86" t="n"/>
      <c r="C3267" s="22" t="n">
        <v>45842</v>
      </c>
      <c r="E3267" s="22" t="inlineStr">
        <is>
          <t>Кулон Древо с камнем Обсидиан</t>
        </is>
      </c>
      <c r="F3267" s="105">
        <f>ROUNDUP(N3271-(N3271/100*X3271),0)</f>
        <v/>
      </c>
      <c r="H3267" s="22" t="inlineStr">
        <is>
          <t>Синг Лал</t>
        </is>
      </c>
      <c r="J3267" s="75" t="inlineStr">
        <is>
          <t>2100000458424</t>
        </is>
      </c>
      <c r="K3267" s="75" t="inlineStr">
        <is>
          <t>Камни</t>
        </is>
      </c>
      <c r="L3267" s="22">
        <f>ROUND(100-(F3271/(M3271/100)),0)</f>
        <v/>
      </c>
      <c r="M3267" s="105" t="n">
        <v>2070</v>
      </c>
      <c r="N3267" s="105" t="n">
        <v>1801</v>
      </c>
      <c r="O3267" s="20" t="inlineStr">
        <is>
          <t>https://magic-kniga.ru/items/45842</t>
        </is>
      </c>
      <c r="Q3267" s="66" t="inlineStr">
        <is>
          <t>Мало</t>
        </is>
      </c>
      <c r="R3267" s="20" t="n">
        <v>11</v>
      </c>
      <c r="V3267" s="36">
        <f>MATCH(R3271,discounts!A:A)</f>
        <v/>
      </c>
      <c r="W3267" s="36">
        <f>ADDRESS(V3271,$F$7+1,,,"discounts")</f>
        <v/>
      </c>
      <c r="X3267" s="36">
        <f>ROUND(IF(ISNA(IF($F$7=0,0,INDIRECT(W3271))),0,IF($F$7=0,0,INDIRECT(W3271))),0)</f>
        <v/>
      </c>
    </row>
    <row r="3268">
      <c r="B3268" s="86" t="n"/>
      <c r="C3268" s="22" t="n">
        <v>45843</v>
      </c>
      <c r="E3268" s="22" t="inlineStr">
        <is>
          <t>Кулон Древо с камнем Кварц розовый</t>
        </is>
      </c>
      <c r="F3268" s="105">
        <f>ROUNDUP(N3272-(N3272/100*X3272),0)</f>
        <v/>
      </c>
      <c r="H3268" s="22" t="inlineStr">
        <is>
          <t>Синг Лал</t>
        </is>
      </c>
      <c r="J3268" s="75" t="inlineStr">
        <is>
          <t>2100000458431</t>
        </is>
      </c>
      <c r="K3268" s="75" t="inlineStr">
        <is>
          <t>Камни</t>
        </is>
      </c>
      <c r="L3268" s="22">
        <f>ROUND(100-(F3272/(M3272/100)),0)</f>
        <v/>
      </c>
      <c r="M3268" s="105" t="n">
        <v>2070</v>
      </c>
      <c r="N3268" s="105" t="n">
        <v>1801</v>
      </c>
      <c r="O3268" s="20" t="inlineStr">
        <is>
          <t>https://magic-kniga.ru/items/45843</t>
        </is>
      </c>
      <c r="Q3268" s="66" t="inlineStr">
        <is>
          <t>Мало</t>
        </is>
      </c>
      <c r="R3268" s="20" t="n">
        <v>11</v>
      </c>
      <c r="V3268" s="36">
        <f>MATCH(R3272,discounts!A:A)</f>
        <v/>
      </c>
      <c r="W3268" s="36">
        <f>ADDRESS(V3272,$F$7+1,,,"discounts")</f>
        <v/>
      </c>
      <c r="X3268" s="36">
        <f>ROUND(IF(ISNA(IF($F$7=0,0,INDIRECT(W3272))),0,IF($F$7=0,0,INDIRECT(W3272))),0)</f>
        <v/>
      </c>
    </row>
    <row r="3269">
      <c r="B3269" s="86" t="n"/>
      <c r="C3269" s="22" t="n">
        <v>46239</v>
      </c>
      <c r="E3269" s="22" t="inlineStr">
        <is>
          <t>Кулон дракон с камнем маленький. Нефрит</t>
        </is>
      </c>
      <c r="F3269" s="105">
        <f>ROUNDUP(N3273-(N3273/100*X3273),0)</f>
        <v/>
      </c>
      <c r="H3269" s="22" t="inlineStr">
        <is>
          <t>Синг Лал</t>
        </is>
      </c>
      <c r="J3269" s="75" t="inlineStr">
        <is>
          <t>2100000462391</t>
        </is>
      </c>
      <c r="K3269" s="75" t="inlineStr">
        <is>
          <t>Камни</t>
        </is>
      </c>
      <c r="L3269" s="22">
        <f>ROUND(100-(F3273/(M3273/100)),0)</f>
        <v/>
      </c>
      <c r="M3269" s="105" t="n">
        <v>394</v>
      </c>
      <c r="N3269" s="105" t="n">
        <v>343</v>
      </c>
      <c r="O3269" s="20" t="inlineStr">
        <is>
          <t>https://magic-kniga.ru/items/46239</t>
        </is>
      </c>
      <c r="Q3269" s="66" t="inlineStr">
        <is>
          <t>Мало</t>
        </is>
      </c>
      <c r="R3269" s="20" t="n">
        <v>11</v>
      </c>
      <c r="V3269" s="36">
        <f>MATCH(R3273,discounts!A:A)</f>
        <v/>
      </c>
      <c r="W3269" s="36">
        <f>ADDRESS(V3273,$F$7+1,,,"discounts")</f>
        <v/>
      </c>
      <c r="X3269" s="36">
        <f>ROUND(IF(ISNA(IF($F$7=0,0,INDIRECT(W3273))),0,IF($F$7=0,0,INDIRECT(W3273))),0)</f>
        <v/>
      </c>
    </row>
    <row r="3270" ht="20.25" customHeight="1">
      <c r="B3270" s="87" t="inlineStr">
        <is>
          <t>Амулеты</t>
        </is>
      </c>
    </row>
    <row r="3271" ht="15" customHeight="1">
      <c r="B3271" s="88" t="inlineStr">
        <is>
          <t>Домашняя магия</t>
        </is>
      </c>
    </row>
    <row r="3272">
      <c r="B3272" s="86" t="n"/>
      <c r="C3272" s="22" t="n">
        <v>41484</v>
      </c>
      <c r="E3272" s="22" t="inlineStr">
        <is>
          <t>Талисман для ритуала Дыхание доброго дома, дерево</t>
        </is>
      </c>
      <c r="F3272" s="105">
        <f>ROUNDUP(N3276-(N3276/100*X3276),0)</f>
        <v/>
      </c>
      <c r="H3272" s="22" t="inlineStr">
        <is>
          <t>АртСимвол</t>
        </is>
      </c>
      <c r="J3272" s="75" t="inlineStr">
        <is>
          <t>2100000414840</t>
        </is>
      </c>
      <c r="K3272" s="75" t="inlineStr">
        <is>
          <t>Амулеты</t>
        </is>
      </c>
      <c r="L3272" s="22">
        <f>ROUND(100-(F3276/(M3276/100)),0)</f>
        <v/>
      </c>
      <c r="M3272" s="105" t="n">
        <v>484</v>
      </c>
      <c r="N3272" s="105" t="n">
        <v>422</v>
      </c>
      <c r="O3272" s="20" t="inlineStr">
        <is>
          <t>https://magic-kniga.ru/items/41484</t>
        </is>
      </c>
      <c r="Q3272" s="66" t="inlineStr">
        <is>
          <t>Мало</t>
        </is>
      </c>
      <c r="R3272" s="20" t="n">
        <v>7</v>
      </c>
      <c r="V3272" s="36">
        <f>MATCH(R3276,discounts!A:A)</f>
        <v/>
      </c>
      <c r="W3272" s="36">
        <f>ADDRESS(V3276,$F$7+1,,,"discounts")</f>
        <v/>
      </c>
      <c r="X3272" s="36">
        <f>ROUND(_xlfn.SINGLE(IF(ISNA(_xlfn.SINGLE(IF($F$7=0,0,INDIRECT(W3276)))),0,IF($F$7=0,0,INDIRECT(W3276)))),0)</f>
        <v/>
      </c>
    </row>
    <row r="3273">
      <c r="B3273" s="86" t="n"/>
      <c r="C3273" s="22" t="n">
        <v>41542</v>
      </c>
      <c r="E3273" s="22" t="inlineStr">
        <is>
          <t>Бизнес-домовой Славный, бук</t>
        </is>
      </c>
      <c r="F3273" s="105">
        <f>ROUNDUP(N3277-(N3277/100*X3277),0)</f>
        <v/>
      </c>
      <c r="H3273" s="22" t="inlineStr">
        <is>
          <t>АртСимвол</t>
        </is>
      </c>
      <c r="J3273" s="75" t="inlineStr">
        <is>
          <t>2100000415427</t>
        </is>
      </c>
      <c r="K3273" s="75" t="inlineStr">
        <is>
          <t>Амулеты</t>
        </is>
      </c>
      <c r="L3273" s="22">
        <f>ROUND(100-(F3277/(M3277/100)),0)</f>
        <v/>
      </c>
      <c r="M3273" s="105" t="n">
        <v>345</v>
      </c>
      <c r="N3273" s="105" t="n">
        <v>301</v>
      </c>
      <c r="O3273" s="20" t="inlineStr">
        <is>
          <t>https://magic-kniga.ru/items/41542</t>
        </is>
      </c>
      <c r="Q3273" s="66" t="inlineStr">
        <is>
          <t>Мало</t>
        </is>
      </c>
      <c r="R3273" s="20" t="n">
        <v>7</v>
      </c>
      <c r="V3273" s="36">
        <f>MATCH(R3277,discounts!A:A)</f>
        <v/>
      </c>
      <c r="W3273" s="36">
        <f>ADDRESS(V3277,$F$7+1,,,"discounts")</f>
        <v/>
      </c>
      <c r="X3273" s="36">
        <f>ROUND(_xlfn.SINGLE(IF(ISNA(_xlfn.SINGLE(IF($F$7=0,0,INDIRECT(W3277)))),0,IF($F$7=0,0,INDIRECT(W3277)))),0)</f>
        <v/>
      </c>
    </row>
    <row r="3274">
      <c r="B3274" s="86" t="n"/>
      <c r="C3274" s="22" t="n">
        <v>41543</v>
      </c>
      <c r="E3274" s="22" t="inlineStr">
        <is>
          <t>Бизнес-домовой Заводной, бук</t>
        </is>
      </c>
      <c r="F3274" s="105">
        <f>ROUNDUP(N3278-(N3278/100*X3278),0)</f>
        <v/>
      </c>
      <c r="H3274" s="22" t="inlineStr">
        <is>
          <t>АртСимвол</t>
        </is>
      </c>
      <c r="J3274" s="75" t="inlineStr">
        <is>
          <t>2100000415434</t>
        </is>
      </c>
      <c r="K3274" s="75" t="inlineStr">
        <is>
          <t>Амулеты</t>
        </is>
      </c>
      <c r="L3274" s="22">
        <f>ROUND(100-(F3278/(M3278/100)),0)</f>
        <v/>
      </c>
      <c r="M3274" s="105" t="n">
        <v>345</v>
      </c>
      <c r="N3274" s="105" t="n">
        <v>301</v>
      </c>
      <c r="O3274" s="20" t="inlineStr">
        <is>
          <t>https://magic-kniga.ru/items/41543</t>
        </is>
      </c>
      <c r="Q3274" s="66" t="inlineStr">
        <is>
          <t>Мало</t>
        </is>
      </c>
      <c r="R3274" s="20" t="n">
        <v>7</v>
      </c>
      <c r="V3274" s="36">
        <f>MATCH(R3278,discounts!A:A)</f>
        <v/>
      </c>
      <c r="W3274" s="36">
        <f>ADDRESS(V3278,$F$7+1,,,"discounts")</f>
        <v/>
      </c>
      <c r="X3274" s="36">
        <f>ROUND(_xlfn.SINGLE(IF(ISNA(_xlfn.SINGLE(IF($F$7=0,0,INDIRECT(W3278)))),0,IF($F$7=0,0,INDIRECT(W3278)))),0)</f>
        <v/>
      </c>
    </row>
    <row r="3275">
      <c r="B3275" s="86" t="n"/>
      <c r="C3275" s="22" t="n">
        <v>41590</v>
      </c>
      <c r="E3275" s="22" t="inlineStr">
        <is>
          <t>Амулет Домовой, клен</t>
        </is>
      </c>
      <c r="F3275" s="105">
        <f>ROUNDUP(N3279-(N3279/100*X3279),0)</f>
        <v/>
      </c>
      <c r="H3275" s="22" t="inlineStr">
        <is>
          <t>АртСимвол</t>
        </is>
      </c>
      <c r="J3275" s="75" t="inlineStr">
        <is>
          <t>2100000415908</t>
        </is>
      </c>
      <c r="K3275" s="75" t="inlineStr">
        <is>
          <t>Амулеты</t>
        </is>
      </c>
      <c r="L3275" s="22">
        <f>ROUND(100-(F3279/(M3279/100)),0)</f>
        <v/>
      </c>
      <c r="M3275" s="105" t="n">
        <v>998</v>
      </c>
      <c r="N3275" s="105" t="n">
        <v>869</v>
      </c>
      <c r="O3275" s="20" t="inlineStr">
        <is>
          <t>https://magic-kniga.ru/items/41590</t>
        </is>
      </c>
      <c r="Q3275" s="66" t="inlineStr">
        <is>
          <t>Мало</t>
        </is>
      </c>
      <c r="R3275" s="20" t="n">
        <v>5</v>
      </c>
      <c r="V3275" s="36">
        <f>MATCH(R3279,discounts!A:A)</f>
        <v/>
      </c>
      <c r="W3275" s="36">
        <f>ADDRESS(V3279,$F$7+1,,,"discounts")</f>
        <v/>
      </c>
      <c r="X3275" s="36">
        <f>ROUND(_xlfn.SINGLE(IF(ISNA(_xlfn.SINGLE(IF($F$7=0,0,INDIRECT(W3279)))),0,IF($F$7=0,0,INDIRECT(W3279)))),0)</f>
        <v/>
      </c>
    </row>
    <row r="3276" ht="15" customHeight="1">
      <c r="B3276" s="88" t="inlineStr">
        <is>
          <t>Магия успеха</t>
        </is>
      </c>
    </row>
    <row r="3277">
      <c r="B3277" s="86" t="n"/>
      <c r="C3277" s="22" t="n">
        <v>41391</v>
      </c>
      <c r="E3277" s="22" t="inlineStr">
        <is>
          <t>Брелок Добродел, медицинская сталь</t>
        </is>
      </c>
      <c r="F3277" s="105">
        <f>ROUNDUP(N3281-(N3281/100*X3281),0)</f>
        <v/>
      </c>
      <c r="H3277" s="22" t="inlineStr">
        <is>
          <t>АртСимвол</t>
        </is>
      </c>
      <c r="J3277" s="75" t="inlineStr">
        <is>
          <t>2100000413911</t>
        </is>
      </c>
      <c r="K3277" s="75" t="inlineStr">
        <is>
          <t>Амулеты</t>
        </is>
      </c>
      <c r="L3277" s="22">
        <f>ROUND(100-(F3281/(M3281/100)),0)</f>
        <v/>
      </c>
      <c r="M3277" s="105" t="n">
        <v>880</v>
      </c>
      <c r="N3277" s="105" t="n">
        <v>766</v>
      </c>
      <c r="O3277" s="20" t="inlineStr">
        <is>
          <t>https://magic-kniga.ru/items/41391</t>
        </is>
      </c>
      <c r="Q3277" s="66" t="inlineStr">
        <is>
          <t>Мало</t>
        </is>
      </c>
      <c r="R3277" s="20" t="n">
        <v>7</v>
      </c>
      <c r="V3277" s="36">
        <f>MATCH(R3281,discounts!A:A)</f>
        <v/>
      </c>
      <c r="W3277" s="36">
        <f>ADDRESS(V3281,$F$7+1,,,"discounts")</f>
        <v/>
      </c>
      <c r="X3277" s="36">
        <f>ROUND(IF(ISNA(IF($F$7=0,0,INDIRECT(W3281))),0,IF($F$7=0,0,INDIRECT(W3281))),0)</f>
        <v/>
      </c>
    </row>
    <row r="3278">
      <c r="B3278" s="86" t="n"/>
      <c r="C3278" s="22" t="n">
        <v>41392</v>
      </c>
      <c r="E3278" s="22" t="inlineStr">
        <is>
          <t>Брелок Старшой, медицинская сталь</t>
        </is>
      </c>
      <c r="F3278" s="105">
        <f>ROUNDUP(N3282-(N3282/100*X3282),0)</f>
        <v/>
      </c>
      <c r="H3278" s="22" t="inlineStr">
        <is>
          <t>АртСимвол</t>
        </is>
      </c>
      <c r="J3278" s="75" t="inlineStr">
        <is>
          <t>2100000413928</t>
        </is>
      </c>
      <c r="K3278" s="75" t="inlineStr">
        <is>
          <t>Амулеты</t>
        </is>
      </c>
      <c r="L3278" s="22">
        <f>ROUND(100-(F3282/(M3282/100)),0)</f>
        <v/>
      </c>
      <c r="M3278" s="105" t="n">
        <v>880</v>
      </c>
      <c r="N3278" s="105" t="n">
        <v>766</v>
      </c>
      <c r="O3278" s="20" t="inlineStr">
        <is>
          <t>https://magic-kniga.ru/items/41392</t>
        </is>
      </c>
      <c r="Q3278" s="66" t="inlineStr">
        <is>
          <t>Мало</t>
        </is>
      </c>
      <c r="R3278" s="20" t="n">
        <v>7</v>
      </c>
      <c r="V3278" s="36">
        <f>MATCH(R3282,discounts!A:A)</f>
        <v/>
      </c>
      <c r="W3278" s="36">
        <f>ADDRESS(V3282,$F$7+1,,,"discounts")</f>
        <v/>
      </c>
      <c r="X3278" s="36">
        <f>ROUND(IF(ISNA(IF($F$7=0,0,INDIRECT(W3282))),0,IF($F$7=0,0,INDIRECT(W3282))),0)</f>
        <v/>
      </c>
    </row>
    <row r="3279">
      <c r="B3279" s="86" t="n"/>
      <c r="C3279" s="22" t="n">
        <v>41393</v>
      </c>
      <c r="E3279" s="22" t="inlineStr">
        <is>
          <t>Брелок Славный, медицинская сталь</t>
        </is>
      </c>
      <c r="F3279" s="105">
        <f>ROUNDUP(N3283-(N3283/100*X3283),0)</f>
        <v/>
      </c>
      <c r="H3279" s="22" t="inlineStr">
        <is>
          <t>АртСимвол</t>
        </is>
      </c>
      <c r="J3279" s="75" t="inlineStr">
        <is>
          <t>2100000413935</t>
        </is>
      </c>
      <c r="K3279" s="75" t="inlineStr">
        <is>
          <t>Амулеты</t>
        </is>
      </c>
      <c r="L3279" s="22">
        <f>ROUND(100-(F3283/(M3283/100)),0)</f>
        <v/>
      </c>
      <c r="M3279" s="105" t="n">
        <v>880</v>
      </c>
      <c r="N3279" s="105" t="n">
        <v>766</v>
      </c>
      <c r="O3279" s="20" t="inlineStr">
        <is>
          <t>https://magic-kniga.ru/items/41393</t>
        </is>
      </c>
      <c r="Q3279" s="66" t="inlineStr">
        <is>
          <t>Мало</t>
        </is>
      </c>
      <c r="R3279" s="20" t="n">
        <v>7</v>
      </c>
      <c r="V3279" s="36">
        <f>MATCH(R3283,discounts!A:A)</f>
        <v/>
      </c>
      <c r="W3279" s="36">
        <f>ADDRESS(V3283,$F$7+1,,,"discounts")</f>
        <v/>
      </c>
      <c r="X3279" s="36">
        <f>ROUND(IF(ISNA(IF($F$7=0,0,INDIRECT(W3283))),0,IF($F$7=0,0,INDIRECT(W3283))),0)</f>
        <v/>
      </c>
    </row>
    <row r="3280">
      <c r="B3280" s="86" t="n"/>
      <c r="C3280" s="22" t="n">
        <v>41487</v>
      </c>
      <c r="E3280" s="22" t="inlineStr">
        <is>
          <t>Брелок Спокойный, медицинская сталь</t>
        </is>
      </c>
      <c r="F3280" s="105">
        <f>ROUNDUP(N3284-(N3284/100*X3284),0)</f>
        <v/>
      </c>
      <c r="H3280" s="22" t="inlineStr">
        <is>
          <t>АртСимвол</t>
        </is>
      </c>
      <c r="J3280" s="75" t="inlineStr">
        <is>
          <t>2100000414871</t>
        </is>
      </c>
      <c r="K3280" s="75" t="inlineStr">
        <is>
          <t>Амулеты</t>
        </is>
      </c>
      <c r="L3280" s="22">
        <f>ROUND(100-(F3284/(M3284/100)),0)</f>
        <v/>
      </c>
      <c r="M3280" s="105" t="n">
        <v>484</v>
      </c>
      <c r="N3280" s="105" t="n">
        <v>422</v>
      </c>
      <c r="O3280" s="20" t="inlineStr">
        <is>
          <t>https://magic-kniga.ru/items/41487</t>
        </is>
      </c>
      <c r="Q3280" s="66" t="inlineStr">
        <is>
          <t>Мало</t>
        </is>
      </c>
      <c r="R3280" s="20" t="n">
        <v>7</v>
      </c>
      <c r="V3280" s="36">
        <f>MATCH(R3284,discounts!A:A)</f>
        <v/>
      </c>
      <c r="W3280" s="36">
        <f>ADDRESS(V3284,$F$7+1,,,"discounts")</f>
        <v/>
      </c>
      <c r="X3280" s="36">
        <f>ROUND(IF(ISNA(IF($F$7=0,0,INDIRECT(W3284))),0,IF($F$7=0,0,INDIRECT(W3284))),0)</f>
        <v/>
      </c>
    </row>
    <row r="3281">
      <c r="B3281" s="86" t="n"/>
      <c r="C3281" s="22" t="n">
        <v>41548</v>
      </c>
      <c r="E3281" s="22" t="inlineStr">
        <is>
          <t>Бизнес-домовой Дружник, бук</t>
        </is>
      </c>
      <c r="F3281" s="105">
        <f>ROUNDUP(N3285-(N3285/100*X3285),0)</f>
        <v/>
      </c>
      <c r="H3281" s="22" t="inlineStr">
        <is>
          <t>АртСимвол</t>
        </is>
      </c>
      <c r="J3281" s="75" t="inlineStr">
        <is>
          <t>2100000415489</t>
        </is>
      </c>
      <c r="K3281" s="75" t="inlineStr">
        <is>
          <t>Амулеты</t>
        </is>
      </c>
      <c r="L3281" s="22">
        <f>ROUND(100-(F3285/(M3285/100)),0)</f>
        <v/>
      </c>
      <c r="M3281" s="105" t="n">
        <v>345</v>
      </c>
      <c r="N3281" s="105" t="n">
        <v>301</v>
      </c>
      <c r="O3281" s="20" t="inlineStr">
        <is>
          <t>https://magic-kniga.ru/items/41548</t>
        </is>
      </c>
      <c r="Q3281" s="66" t="inlineStr">
        <is>
          <t>Мало</t>
        </is>
      </c>
      <c r="R3281" s="20" t="n">
        <v>7</v>
      </c>
      <c r="V3281" s="36">
        <f>MATCH(R3285,discounts!A:A)</f>
        <v/>
      </c>
      <c r="W3281" s="36">
        <f>ADDRESS(V3285,$F$7+1,,,"discounts")</f>
        <v/>
      </c>
      <c r="X3281" s="36">
        <f>ROUND(IF(ISNA(IF($F$7=0,0,INDIRECT(W3285))),0,IF($F$7=0,0,INDIRECT(W3285))),0)</f>
        <v/>
      </c>
    </row>
    <row r="3282">
      <c r="B3282" s="86" t="n"/>
      <c r="C3282" s="22" t="n">
        <v>41553</v>
      </c>
      <c r="E3282" s="22" t="inlineStr">
        <is>
          <t>Бизнес-домовой Контактер, бук</t>
        </is>
      </c>
      <c r="F3282" s="105">
        <f>ROUNDUP(N3286-(N3286/100*X3286),0)</f>
        <v/>
      </c>
      <c r="H3282" s="22" t="inlineStr">
        <is>
          <t>АртСимвол</t>
        </is>
      </c>
      <c r="J3282" s="75" t="inlineStr">
        <is>
          <t>2100000415533</t>
        </is>
      </c>
      <c r="K3282" s="75" t="inlineStr">
        <is>
          <t>Амулеты</t>
        </is>
      </c>
      <c r="L3282" s="22">
        <f>ROUND(100-(F3286/(M3286/100)),0)</f>
        <v/>
      </c>
      <c r="M3282" s="105" t="n">
        <v>345</v>
      </c>
      <c r="N3282" s="105" t="n">
        <v>301</v>
      </c>
      <c r="O3282" s="20" t="inlineStr">
        <is>
          <t>https://magic-kniga.ru/items/41553</t>
        </is>
      </c>
      <c r="Q3282" s="66" t="inlineStr">
        <is>
          <t>Мало</t>
        </is>
      </c>
      <c r="R3282" s="20" t="n">
        <v>7</v>
      </c>
      <c r="V3282" s="36">
        <f>MATCH(R3286,discounts!A:A)</f>
        <v/>
      </c>
      <c r="W3282" s="36">
        <f>ADDRESS(V3286,$F$7+1,,,"discounts")</f>
        <v/>
      </c>
      <c r="X3282" s="36">
        <f>ROUND(IF(ISNA(IF($F$7=0,0,INDIRECT(W3286))),0,IF($F$7=0,0,INDIRECT(W3286))),0)</f>
        <v/>
      </c>
    </row>
    <row r="3283">
      <c r="B3283" s="86" t="n"/>
      <c r="C3283" s="22" t="n">
        <v>41752</v>
      </c>
      <c r="E3283" s="22" t="inlineStr">
        <is>
          <t>Ловец снов Ведун, 9х6 см, фанера</t>
        </is>
      </c>
      <c r="F3283" s="105">
        <f>ROUNDUP(N3287-(N3287/100*X3287),0)</f>
        <v/>
      </c>
      <c r="H3283" s="22" t="inlineStr">
        <is>
          <t>АртСимвол</t>
        </is>
      </c>
      <c r="J3283" s="75" t="inlineStr">
        <is>
          <t>2100000417520</t>
        </is>
      </c>
      <c r="K3283" s="75" t="inlineStr">
        <is>
          <t>Амулеты</t>
        </is>
      </c>
      <c r="L3283" s="22">
        <f>ROUND(100-(F3287/(M3287/100)),0)</f>
        <v/>
      </c>
      <c r="M3283" s="105" t="n">
        <v>1075</v>
      </c>
      <c r="N3283" s="105" t="n">
        <v>936</v>
      </c>
      <c r="O3283" s="20" t="inlineStr">
        <is>
          <t>https://magic-kniga.ru/items/41752</t>
        </is>
      </c>
      <c r="Q3283" s="66" t="inlineStr">
        <is>
          <t>Мало</t>
        </is>
      </c>
      <c r="R3283" s="20" t="n">
        <v>5</v>
      </c>
      <c r="V3283" s="36">
        <f>MATCH(R3287,discounts!A:A)</f>
        <v/>
      </c>
      <c r="W3283" s="36">
        <f>ADDRESS(V3287,$F$7+1,,,"discounts")</f>
        <v/>
      </c>
      <c r="X3283" s="36">
        <f>ROUND(IF(ISNA(IF($F$7=0,0,INDIRECT(W3287))),0,IF($F$7=0,0,INDIRECT(W3287))),0)</f>
        <v/>
      </c>
    </row>
    <row r="3284">
      <c r="B3284" s="86" t="n"/>
      <c r="C3284" s="22" t="n">
        <v>41755</v>
      </c>
      <c r="E3284" s="22" t="inlineStr">
        <is>
          <t>Ловец снов Венец творения, 9х6 см, фанера</t>
        </is>
      </c>
      <c r="F3284" s="105">
        <f>ROUNDUP(N3288-(N3288/100*X3288),0)</f>
        <v/>
      </c>
      <c r="H3284" s="22" t="inlineStr">
        <is>
          <t>АртСимвол</t>
        </is>
      </c>
      <c r="J3284" s="75" t="inlineStr">
        <is>
          <t>2100000417551</t>
        </is>
      </c>
      <c r="K3284" s="75" t="inlineStr">
        <is>
          <t>Амулеты</t>
        </is>
      </c>
      <c r="L3284" s="22">
        <f>ROUND(100-(F3288/(M3288/100)),0)</f>
        <v/>
      </c>
      <c r="M3284" s="105" t="n">
        <v>1075</v>
      </c>
      <c r="N3284" s="105" t="n">
        <v>936</v>
      </c>
      <c r="O3284" s="20" t="inlineStr">
        <is>
          <t>https://magic-kniga.ru/items/41755</t>
        </is>
      </c>
      <c r="Q3284" s="66" t="inlineStr">
        <is>
          <t>Мало</t>
        </is>
      </c>
      <c r="R3284" s="20" t="n">
        <v>5</v>
      </c>
      <c r="V3284" s="36">
        <f>MATCH(R3288,discounts!A:A)</f>
        <v/>
      </c>
      <c r="W3284" s="36">
        <f>ADDRESS(V3288,$F$7+1,,,"discounts")</f>
        <v/>
      </c>
      <c r="X3284" s="36">
        <f>ROUND(IF(ISNA(IF($F$7=0,0,INDIRECT(W3288))),0,IF($F$7=0,0,INDIRECT(W3288))),0)</f>
        <v/>
      </c>
    </row>
    <row r="3285">
      <c r="B3285" s="86" t="n"/>
      <c r="C3285" s="22" t="n">
        <v>41757</v>
      </c>
      <c r="E3285" s="22" t="inlineStr">
        <is>
          <t>Ловец снов Просветитель, 9х6 см, фанера</t>
        </is>
      </c>
      <c r="F3285" s="105">
        <f>ROUNDUP(N3289-(N3289/100*X3289),0)</f>
        <v/>
      </c>
      <c r="H3285" s="22" t="inlineStr">
        <is>
          <t>АртСимвол</t>
        </is>
      </c>
      <c r="J3285" s="75" t="inlineStr">
        <is>
          <t>2100000417575</t>
        </is>
      </c>
      <c r="K3285" s="75" t="inlineStr">
        <is>
          <t>Амулеты</t>
        </is>
      </c>
      <c r="L3285" s="22">
        <f>ROUND(100-(F3289/(M3289/100)),0)</f>
        <v/>
      </c>
      <c r="M3285" s="105" t="n">
        <v>1075</v>
      </c>
      <c r="N3285" s="105" t="n">
        <v>936</v>
      </c>
      <c r="O3285" s="20" t="inlineStr">
        <is>
          <t>https://magic-kniga.ru/items/41757</t>
        </is>
      </c>
      <c r="Q3285" s="66" t="inlineStr">
        <is>
          <t>Мало</t>
        </is>
      </c>
      <c r="R3285" s="20" t="n">
        <v>5</v>
      </c>
      <c r="V3285" s="36">
        <f>MATCH(R3289,discounts!A:A)</f>
        <v/>
      </c>
      <c r="W3285" s="36">
        <f>ADDRESS(V3289,$F$7+1,,,"discounts")</f>
        <v/>
      </c>
      <c r="X3285" s="36">
        <f>ROUND(IF(ISNA(IF($F$7=0,0,INDIRECT(W3289))),0,IF($F$7=0,0,INDIRECT(W3289))),0)</f>
        <v/>
      </c>
    </row>
    <row r="3286">
      <c r="B3286" s="86" t="n"/>
      <c r="C3286" s="22" t="n">
        <v>41758</v>
      </c>
      <c r="E3286" s="22" t="inlineStr">
        <is>
          <t>Ловец снов Телефон сновидений, 9х6 см, фанера</t>
        </is>
      </c>
      <c r="F3286" s="105">
        <f>ROUNDUP(N3290-(N3290/100*X3290),0)</f>
        <v/>
      </c>
      <c r="H3286" s="22" t="inlineStr">
        <is>
          <t>АртСимвол</t>
        </is>
      </c>
      <c r="J3286" s="75" t="inlineStr">
        <is>
          <t>2100000417582</t>
        </is>
      </c>
      <c r="K3286" s="75" t="inlineStr">
        <is>
          <t>Амулеты</t>
        </is>
      </c>
      <c r="L3286" s="22">
        <f>ROUND(100-(F3290/(M3290/100)),0)</f>
        <v/>
      </c>
      <c r="M3286" s="105" t="n">
        <v>1075</v>
      </c>
      <c r="N3286" s="105" t="n">
        <v>936</v>
      </c>
      <c r="O3286" s="20" t="inlineStr">
        <is>
          <t>https://magic-kniga.ru/items/41758</t>
        </is>
      </c>
      <c r="Q3286" s="66" t="inlineStr">
        <is>
          <t>Мало</t>
        </is>
      </c>
      <c r="R3286" s="20" t="n">
        <v>5</v>
      </c>
      <c r="V3286" s="36">
        <f>MATCH(R3290,discounts!A:A)</f>
        <v/>
      </c>
      <c r="W3286" s="36">
        <f>ADDRESS(V3290,$F$7+1,,,"discounts")</f>
        <v/>
      </c>
      <c r="X3286" s="36">
        <f>ROUND(IF(ISNA(IF($F$7=0,0,INDIRECT(W3290))),0,IF($F$7=0,0,INDIRECT(W3290))),0)</f>
        <v/>
      </c>
    </row>
    <row r="3287">
      <c r="B3287" s="86" t="n"/>
      <c r="C3287" s="22" t="n">
        <v>41766</v>
      </c>
      <c r="E3287" s="22" t="inlineStr">
        <is>
          <t>Ловец снов Муза, 9х6 см, фанера</t>
        </is>
      </c>
      <c r="F3287" s="105">
        <f>ROUNDUP(N3291-(N3291/100*X3291),0)</f>
        <v/>
      </c>
      <c r="H3287" s="22" t="inlineStr">
        <is>
          <t>АртСимвол</t>
        </is>
      </c>
      <c r="J3287" s="75" t="inlineStr">
        <is>
          <t>2100000417667</t>
        </is>
      </c>
      <c r="K3287" s="75" t="inlineStr">
        <is>
          <t>Амулеты</t>
        </is>
      </c>
      <c r="L3287" s="22">
        <f>ROUND(100-(F3291/(M3291/100)),0)</f>
        <v/>
      </c>
      <c r="M3287" s="105" t="n">
        <v>1075</v>
      </c>
      <c r="N3287" s="105" t="n">
        <v>936</v>
      </c>
      <c r="O3287" s="20" t="inlineStr">
        <is>
          <t>https://magic-kniga.ru/items/41766</t>
        </is>
      </c>
      <c r="Q3287" s="66" t="inlineStr">
        <is>
          <t>Мало</t>
        </is>
      </c>
      <c r="R3287" s="20" t="n">
        <v>5</v>
      </c>
      <c r="V3287" s="36">
        <f>MATCH(R3291,discounts!A:A)</f>
        <v/>
      </c>
      <c r="W3287" s="36">
        <f>ADDRESS(V3291,$F$7+1,,,"discounts")</f>
        <v/>
      </c>
      <c r="X3287" s="36">
        <f>ROUND(IF(ISNA(IF($F$7=0,0,INDIRECT(W3291))),0,IF($F$7=0,0,INDIRECT(W3291))),0)</f>
        <v/>
      </c>
    </row>
    <row r="3288">
      <c r="B3288" s="86" t="n"/>
      <c r="C3288" s="22" t="n">
        <v>41768</v>
      </c>
      <c r="E3288" s="22" t="inlineStr">
        <is>
          <t>Ловец снов Чаша воспоминаний, 9х6 см, фанера</t>
        </is>
      </c>
      <c r="F3288" s="105">
        <f>ROUNDUP(N3292-(N3292/100*X3292),0)</f>
        <v/>
      </c>
      <c r="H3288" s="22" t="inlineStr">
        <is>
          <t>АртСимвол</t>
        </is>
      </c>
      <c r="J3288" s="75" t="inlineStr">
        <is>
          <t>2100000417681</t>
        </is>
      </c>
      <c r="K3288" s="75" t="inlineStr">
        <is>
          <t>Амулеты</t>
        </is>
      </c>
      <c r="L3288" s="22">
        <f>ROUND(100-(F3292/(M3292/100)),0)</f>
        <v/>
      </c>
      <c r="M3288" s="105" t="n">
        <v>1075</v>
      </c>
      <c r="N3288" s="105" t="n">
        <v>936</v>
      </c>
      <c r="O3288" s="20" t="inlineStr">
        <is>
          <t>https://magic-kniga.ru/items/41768</t>
        </is>
      </c>
      <c r="Q3288" s="66" t="inlineStr">
        <is>
          <t>Мало</t>
        </is>
      </c>
      <c r="R3288" s="20" t="n">
        <v>5</v>
      </c>
      <c r="V3288" s="36">
        <f>MATCH(R3292,discounts!A:A)</f>
        <v/>
      </c>
      <c r="W3288" s="36">
        <f>ADDRESS(V3292,$F$7+1,,,"discounts")</f>
        <v/>
      </c>
      <c r="X3288" s="36">
        <f>ROUND(IF(ISNA(IF($F$7=0,0,INDIRECT(W3292))),0,IF($F$7=0,0,INDIRECT(W3292))),0)</f>
        <v/>
      </c>
    </row>
    <row r="3289" ht="15" customHeight="1">
      <c r="B3289" s="88" t="inlineStr">
        <is>
          <t>Защита от порчи и сглаза</t>
        </is>
      </c>
    </row>
    <row r="3290">
      <c r="B3290" s="86" t="n"/>
      <c r="C3290" s="22" t="n">
        <v>41471</v>
      </c>
      <c r="E3290" s="22" t="inlineStr">
        <is>
          <t>Брелок Дружник, медицинская сталь</t>
        </is>
      </c>
      <c r="F3290" s="105">
        <f>ROUNDUP(N3294-(N3294/100*X3294),0)</f>
        <v/>
      </c>
      <c r="H3290" s="22" t="inlineStr">
        <is>
          <t>АртСимвол</t>
        </is>
      </c>
      <c r="J3290" s="75" t="inlineStr">
        <is>
          <t>2100000414710</t>
        </is>
      </c>
      <c r="K3290" s="75" t="inlineStr">
        <is>
          <t>Амулеты</t>
        </is>
      </c>
      <c r="L3290" s="22">
        <f>ROUND(100-(F3294/(M3294/100)),0)</f>
        <v/>
      </c>
      <c r="M3290" s="105" t="n">
        <v>484</v>
      </c>
      <c r="N3290" s="105" t="n">
        <v>422</v>
      </c>
      <c r="O3290" s="20" t="inlineStr">
        <is>
          <t>https://magic-kniga.ru/items/41471</t>
        </is>
      </c>
      <c r="Q3290" s="66" t="inlineStr">
        <is>
          <t>Мало</t>
        </is>
      </c>
      <c r="R3290" s="20" t="n">
        <v>7</v>
      </c>
      <c r="V3290" s="36">
        <f>MATCH(R3294,discounts!A:A)</f>
        <v/>
      </c>
      <c r="W3290" s="36">
        <f>ADDRESS(V3294,$F$7+1,,,"discounts")</f>
        <v/>
      </c>
      <c r="X3290" s="36">
        <f>ROUND(_xlfn.SINGLE(IF(ISNA(_xlfn.SINGLE(IF($F$7=0,0,INDIRECT(W3294)))),0,IF($F$7=0,0,INDIRECT(W3294)))),0)</f>
        <v/>
      </c>
    </row>
    <row r="3291">
      <c r="B3291" s="86" t="n"/>
      <c r="C3291" s="22" t="n">
        <v>41472</v>
      </c>
      <c r="E3291" s="22" t="inlineStr">
        <is>
          <t>Брелок Добрые мысли, медицинская сталь</t>
        </is>
      </c>
      <c r="F3291" s="105">
        <f>ROUNDUP(N3295-(N3295/100*X3295),0)</f>
        <v/>
      </c>
      <c r="H3291" s="22" t="inlineStr">
        <is>
          <t>АртСимвол</t>
        </is>
      </c>
      <c r="J3291" s="75" t="inlineStr">
        <is>
          <t>2100000414727</t>
        </is>
      </c>
      <c r="K3291" s="75" t="inlineStr">
        <is>
          <t>Амулеты</t>
        </is>
      </c>
      <c r="L3291" s="22">
        <f>ROUND(100-(F3295/(M3295/100)),0)</f>
        <v/>
      </c>
      <c r="M3291" s="105" t="n">
        <v>484</v>
      </c>
      <c r="N3291" s="105" t="n">
        <v>422</v>
      </c>
      <c r="O3291" s="20" t="inlineStr">
        <is>
          <t>https://magic-kniga.ru/items/41472</t>
        </is>
      </c>
      <c r="Q3291" s="66" t="inlineStr">
        <is>
          <t>Мало</t>
        </is>
      </c>
      <c r="R3291" s="20" t="n">
        <v>7</v>
      </c>
      <c r="V3291" s="36">
        <f>MATCH(R3295,discounts!A:A)</f>
        <v/>
      </c>
      <c r="W3291" s="36">
        <f>ADDRESS(V3295,$F$7+1,,,"discounts")</f>
        <v/>
      </c>
      <c r="X3291" s="36">
        <f>ROUND(_xlfn.SINGLE(IF(ISNA(_xlfn.SINGLE(IF($F$7=0,0,INDIRECT(W3295)))),0,IF($F$7=0,0,INDIRECT(W3295)))),0)</f>
        <v/>
      </c>
    </row>
    <row r="3292" ht="15" customHeight="1">
      <c r="B3292" s="88" t="inlineStr">
        <is>
          <t>Эзотерика Востока</t>
        </is>
      </c>
    </row>
    <row r="3293">
      <c r="B3293" s="86" t="n"/>
      <c r="C3293" s="22" t="n">
        <v>41410</v>
      </c>
      <c r="E3293" s="22" t="inlineStr">
        <is>
          <t>Амулет Ом мани падме хум, медицинская сталь</t>
        </is>
      </c>
      <c r="F3293" s="105">
        <f>ROUNDUP(N3297-(N3297/100*X3297),0)</f>
        <v/>
      </c>
      <c r="H3293" s="22" t="inlineStr">
        <is>
          <t>АртСимвол</t>
        </is>
      </c>
      <c r="J3293" s="75" t="inlineStr">
        <is>
          <t>2100000414109</t>
        </is>
      </c>
      <c r="K3293" s="75" t="inlineStr">
        <is>
          <t>Амулеты</t>
        </is>
      </c>
      <c r="L3293" s="22">
        <f>ROUND(100-(F3297/(M3297/100)),0)</f>
        <v/>
      </c>
      <c r="M3293" s="105" t="n">
        <v>1299</v>
      </c>
      <c r="N3293" s="105" t="n">
        <v>1131</v>
      </c>
      <c r="O3293" s="20" t="inlineStr">
        <is>
          <t>https://magic-kniga.ru/items/41410</t>
        </is>
      </c>
      <c r="Q3293" s="66" t="inlineStr">
        <is>
          <t>Мало</t>
        </is>
      </c>
      <c r="R3293" s="20" t="n">
        <v>7</v>
      </c>
      <c r="V3293" s="36">
        <f>MATCH(R3297,discounts!A:A)</f>
        <v/>
      </c>
      <c r="W3293" s="36">
        <f>ADDRESS(V3297,$F$7+1,,,"discounts")</f>
        <v/>
      </c>
      <c r="X3293" s="36">
        <f>ROUND(IF(ISNA(IF($F$7=0,0,INDIRECT(W3297))),0,IF($F$7=0,0,INDIRECT(W3297))),0)</f>
        <v/>
      </c>
    </row>
    <row r="3294" ht="15" customHeight="1">
      <c r="B3294" s="88" t="inlineStr">
        <is>
          <t>Магия Славян</t>
        </is>
      </c>
    </row>
    <row r="3295">
      <c r="B3295" s="86" t="n"/>
      <c r="C3295" s="22" t="n">
        <v>40774</v>
      </c>
      <c r="E3295" s="22" t="inlineStr">
        <is>
          <t>Амулет Криновый круг</t>
        </is>
      </c>
      <c r="F3295" s="105">
        <f>ROUNDUP(N3299-(N3299/100*X3299),0)</f>
        <v/>
      </c>
      <c r="H3295" s="22" t="inlineStr">
        <is>
          <t>АртСимвол</t>
        </is>
      </c>
      <c r="J3295" s="75" t="inlineStr">
        <is>
          <t>4603300101499</t>
        </is>
      </c>
      <c r="K3295" s="75" t="inlineStr">
        <is>
          <t>Амулеты</t>
        </is>
      </c>
      <c r="L3295" s="22">
        <f>ROUND(100-(F3299/(M3299/100)),0)</f>
        <v/>
      </c>
      <c r="M3295" s="105" t="n">
        <v>312</v>
      </c>
      <c r="N3295" s="105" t="n">
        <v>272</v>
      </c>
      <c r="O3295" s="20" t="inlineStr">
        <is>
          <t>https://magic-kniga.ru/items/40774</t>
        </is>
      </c>
      <c r="Q3295" s="66" t="inlineStr">
        <is>
          <t>Мало</t>
        </is>
      </c>
      <c r="R3295" s="20" t="n">
        <v>7</v>
      </c>
      <c r="V3295" s="36">
        <f>MATCH(R3299,discounts!A:A)</f>
        <v/>
      </c>
      <c r="W3295" s="36">
        <f>ADDRESS(V3299,$F$7+1,,,"discounts")</f>
        <v/>
      </c>
      <c r="X3295" s="36">
        <f>ROUND(IF(ISNA(IF($F$7=0,0,INDIRECT(W3299))),0,IF($F$7=0,0,INDIRECT(W3299))),0)</f>
        <v/>
      </c>
    </row>
    <row r="3296">
      <c r="B3296" s="86" t="n"/>
      <c r="C3296" s="22" t="n">
        <v>40816</v>
      </c>
      <c r="E3296" s="22" t="inlineStr">
        <is>
          <t>Амулет Призвание, медицинская сталь</t>
        </is>
      </c>
      <c r="F3296" s="105">
        <f>ROUNDUP(N3300-(N3300/100*X3300),0)</f>
        <v/>
      </c>
      <c r="H3296" s="22" t="inlineStr">
        <is>
          <t>АртСимвол</t>
        </is>
      </c>
      <c r="J3296" s="75" t="inlineStr">
        <is>
          <t>2100000408160</t>
        </is>
      </c>
      <c r="K3296" s="75" t="inlineStr">
        <is>
          <t>Амулеты</t>
        </is>
      </c>
      <c r="L3296" s="22">
        <f>ROUND(100-(F3300/(M3300/100)),0)</f>
        <v/>
      </c>
      <c r="M3296" s="105" t="n">
        <v>1721</v>
      </c>
      <c r="N3296" s="105" t="n">
        <v>1498</v>
      </c>
      <c r="O3296" s="20" t="inlineStr">
        <is>
          <t>https://magic-kniga.ru/items/40816</t>
        </is>
      </c>
      <c r="Q3296" s="66" t="inlineStr">
        <is>
          <t>Мало</t>
        </is>
      </c>
      <c r="R3296" s="20" t="n">
        <v>7</v>
      </c>
      <c r="V3296" s="36">
        <f>MATCH(R3300,discounts!A:A)</f>
        <v/>
      </c>
      <c r="W3296" s="36">
        <f>ADDRESS(V3300,$F$7+1,,,"discounts")</f>
        <v/>
      </c>
      <c r="X3296" s="36">
        <f>ROUND(IF(ISNA(IF($F$7=0,0,INDIRECT(W3300))),0,IF($F$7=0,0,INDIRECT(W3300))),0)</f>
        <v/>
      </c>
    </row>
    <row r="3297">
      <c r="B3297" s="86" t="n"/>
      <c r="C3297" s="22" t="n">
        <v>40818</v>
      </c>
      <c r="E3297" s="22" t="inlineStr">
        <is>
          <t>Амулет Семейный очаг, медицинская сталь</t>
        </is>
      </c>
      <c r="F3297" s="105">
        <f>ROUNDUP(N3301-(N3301/100*X3301),0)</f>
        <v/>
      </c>
      <c r="H3297" s="22" t="inlineStr">
        <is>
          <t>АртСимвол</t>
        </is>
      </c>
      <c r="J3297" s="75" t="inlineStr">
        <is>
          <t>2100000408184</t>
        </is>
      </c>
      <c r="K3297" s="75" t="inlineStr">
        <is>
          <t>Амулеты</t>
        </is>
      </c>
      <c r="L3297" s="22">
        <f>ROUND(100-(F3301/(M3301/100)),0)</f>
        <v/>
      </c>
      <c r="M3297" s="105" t="n">
        <v>1721</v>
      </c>
      <c r="N3297" s="105" t="n">
        <v>1498</v>
      </c>
      <c r="O3297" s="20" t="inlineStr">
        <is>
          <t>https://magic-kniga.ru/items/40818</t>
        </is>
      </c>
      <c r="Q3297" s="66" t="inlineStr">
        <is>
          <t>Мало</t>
        </is>
      </c>
      <c r="R3297" s="20" t="n">
        <v>7</v>
      </c>
      <c r="V3297" s="36">
        <f>MATCH(R3301,discounts!A:A)</f>
        <v/>
      </c>
      <c r="W3297" s="36">
        <f>ADDRESS(V3301,$F$7+1,,,"discounts")</f>
        <v/>
      </c>
      <c r="X3297" s="36">
        <f>ROUND(IF(ISNA(IF($F$7=0,0,INDIRECT(W3301))),0,IF($F$7=0,0,INDIRECT(W3301))),0)</f>
        <v/>
      </c>
    </row>
    <row r="3298">
      <c r="B3298" s="86" t="n"/>
      <c r="C3298" s="22" t="n">
        <v>40819</v>
      </c>
      <c r="E3298" s="22" t="inlineStr">
        <is>
          <t>Амулет Рост, медицинская сталь</t>
        </is>
      </c>
      <c r="F3298" s="105">
        <f>ROUNDUP(N3302-(N3302/100*X3302),0)</f>
        <v/>
      </c>
      <c r="H3298" s="22" t="inlineStr">
        <is>
          <t>АртСимвол</t>
        </is>
      </c>
      <c r="J3298" s="75" t="inlineStr">
        <is>
          <t>2100000408191</t>
        </is>
      </c>
      <c r="K3298" s="75" t="inlineStr">
        <is>
          <t>Амулеты</t>
        </is>
      </c>
      <c r="L3298" s="22">
        <f>ROUND(100-(F3302/(M3302/100)),0)</f>
        <v/>
      </c>
      <c r="M3298" s="105" t="n">
        <v>1721</v>
      </c>
      <c r="N3298" s="105" t="n">
        <v>1498</v>
      </c>
      <c r="O3298" s="20" t="inlineStr">
        <is>
          <t>https://magic-kniga.ru/items/40819</t>
        </is>
      </c>
      <c r="Q3298" s="66" t="inlineStr">
        <is>
          <t>Мало</t>
        </is>
      </c>
      <c r="R3298" s="20" t="n">
        <v>5</v>
      </c>
      <c r="V3298" s="36">
        <f>MATCH(R3302,discounts!A:A)</f>
        <v/>
      </c>
      <c r="W3298" s="36">
        <f>ADDRESS(V3302,$F$7+1,,,"discounts")</f>
        <v/>
      </c>
      <c r="X3298" s="36">
        <f>ROUND(IF(ISNA(IF($F$7=0,0,INDIRECT(W3302))),0,IF($F$7=0,0,INDIRECT(W3302))),0)</f>
        <v/>
      </c>
    </row>
    <row r="3299">
      <c r="B3299" s="86" t="n"/>
      <c r="C3299" s="22" t="n">
        <v>40826</v>
      </c>
      <c r="E3299" s="22" t="inlineStr">
        <is>
          <t>Амулет Поддержка, медицинская сталь</t>
        </is>
      </c>
      <c r="F3299" s="105">
        <f>ROUNDUP(N3303-(N3303/100*X3303),0)</f>
        <v/>
      </c>
      <c r="H3299" s="22" t="inlineStr">
        <is>
          <t>АртСимвол</t>
        </is>
      </c>
      <c r="J3299" s="75" t="inlineStr">
        <is>
          <t>2100000408269</t>
        </is>
      </c>
      <c r="K3299" s="75" t="inlineStr">
        <is>
          <t>Амулеты</t>
        </is>
      </c>
      <c r="L3299" s="22">
        <f>ROUND(100-(F3303/(M3303/100)),0)</f>
        <v/>
      </c>
      <c r="M3299" s="105" t="n">
        <v>1721</v>
      </c>
      <c r="N3299" s="105" t="n">
        <v>1498</v>
      </c>
      <c r="O3299" s="20" t="inlineStr">
        <is>
          <t>https://magic-kniga.ru/items/40826</t>
        </is>
      </c>
      <c r="Q3299" s="66" t="inlineStr">
        <is>
          <t>Мало</t>
        </is>
      </c>
      <c r="R3299" s="20" t="n">
        <v>7</v>
      </c>
      <c r="V3299" s="36">
        <f>MATCH(R3303,discounts!A:A)</f>
        <v/>
      </c>
      <c r="W3299" s="36">
        <f>ADDRESS(V3303,$F$7+1,,,"discounts")</f>
        <v/>
      </c>
      <c r="X3299" s="36">
        <f>ROUND(IF(ISNA(IF($F$7=0,0,INDIRECT(W3303))),0,IF($F$7=0,0,INDIRECT(W3303))),0)</f>
        <v/>
      </c>
    </row>
    <row r="3300">
      <c r="B3300" s="86" t="n"/>
      <c r="C3300" s="22" t="n">
        <v>40827</v>
      </c>
      <c r="E3300" s="22" t="inlineStr">
        <is>
          <t>Амулет Свет, медицинская сталь</t>
        </is>
      </c>
      <c r="F3300" s="105">
        <f>ROUNDUP(N3304-(N3304/100*X3304),0)</f>
        <v/>
      </c>
      <c r="H3300" s="22" t="inlineStr">
        <is>
          <t>АртСимвол</t>
        </is>
      </c>
      <c r="J3300" s="75" t="inlineStr">
        <is>
          <t>4603300120254</t>
        </is>
      </c>
      <c r="K3300" s="75" t="inlineStr">
        <is>
          <t>Амулеты</t>
        </is>
      </c>
      <c r="L3300" s="22">
        <f>ROUND(100-(F3304/(M3304/100)),0)</f>
        <v/>
      </c>
      <c r="M3300" s="105" t="n">
        <v>1721</v>
      </c>
      <c r="N3300" s="105" t="n">
        <v>1498</v>
      </c>
      <c r="O3300" s="20" t="inlineStr">
        <is>
          <t>https://magic-kniga.ru/items/40827</t>
        </is>
      </c>
      <c r="Q3300" s="66" t="inlineStr">
        <is>
          <t>Мало</t>
        </is>
      </c>
      <c r="R3300" s="20" t="n">
        <v>7</v>
      </c>
      <c r="V3300" s="36">
        <f>MATCH(R3304,discounts!A:A)</f>
        <v/>
      </c>
      <c r="W3300" s="36">
        <f>ADDRESS(V3304,$F$7+1,,,"discounts")</f>
        <v/>
      </c>
      <c r="X3300" s="36">
        <f>ROUND(IF(ISNA(IF($F$7=0,0,INDIRECT(W3304))),0,IF($F$7=0,0,INDIRECT(W3304))),0)</f>
        <v/>
      </c>
    </row>
    <row r="3301">
      <c r="B3301" s="86" t="n"/>
      <c r="C3301" s="22" t="n">
        <v>41420</v>
      </c>
      <c r="E3301" s="22" t="inlineStr">
        <is>
          <t>Магнит Лада</t>
        </is>
      </c>
      <c r="F3301" s="105">
        <f>ROUNDUP(N3305-(N3305/100*X3305),0)</f>
        <v/>
      </c>
      <c r="H3301" s="22" t="inlineStr">
        <is>
          <t>АртСимвол</t>
        </is>
      </c>
      <c r="J3301" s="75" t="inlineStr">
        <is>
          <t>2100000414208</t>
        </is>
      </c>
      <c r="K3301" s="75" t="inlineStr">
        <is>
          <t>Амулеты</t>
        </is>
      </c>
      <c r="L3301" s="22">
        <f>ROUND(100-(F3305/(M3305/100)),0)</f>
        <v/>
      </c>
      <c r="M3301" s="105" t="n">
        <v>1299</v>
      </c>
      <c r="N3301" s="105" t="n">
        <v>1131</v>
      </c>
      <c r="O3301" s="20" t="inlineStr">
        <is>
          <t>https://magic-kniga.ru/items/41420</t>
        </is>
      </c>
      <c r="Q3301" s="66" t="inlineStr">
        <is>
          <t>Мало</t>
        </is>
      </c>
      <c r="R3301" s="20" t="n">
        <v>7</v>
      </c>
      <c r="V3301" s="36">
        <f>MATCH(R3305,discounts!A:A)</f>
        <v/>
      </c>
      <c r="W3301" s="36">
        <f>ADDRESS(V3305,$F$7+1,,,"discounts")</f>
        <v/>
      </c>
      <c r="X3301" s="36">
        <f>ROUND(IF(ISNA(IF($F$7=0,0,INDIRECT(W3305))),0,IF($F$7=0,0,INDIRECT(W3305))),0)</f>
        <v/>
      </c>
    </row>
    <row r="3302">
      <c r="B3302" s="86" t="n"/>
      <c r="C3302" s="22" t="n">
        <v>41423</v>
      </c>
      <c r="E3302" s="22" t="inlineStr">
        <is>
          <t>Магнит Пава</t>
        </is>
      </c>
      <c r="F3302" s="105">
        <f>ROUNDUP(N3306-(N3306/100*X3306),0)</f>
        <v/>
      </c>
      <c r="H3302" s="22" t="inlineStr">
        <is>
          <t>АртСимвол</t>
        </is>
      </c>
      <c r="J3302" s="75" t="inlineStr">
        <is>
          <t>2100000414239</t>
        </is>
      </c>
      <c r="K3302" s="75" t="inlineStr">
        <is>
          <t>Амулеты</t>
        </is>
      </c>
      <c r="L3302" s="22">
        <f>ROUND(100-(F3306/(M3306/100)),0)</f>
        <v/>
      </c>
      <c r="M3302" s="105" t="n">
        <v>1299</v>
      </c>
      <c r="N3302" s="105" t="n">
        <v>1131</v>
      </c>
      <c r="O3302" s="20" t="inlineStr">
        <is>
          <t>https://magic-kniga.ru/items/41423</t>
        </is>
      </c>
      <c r="Q3302" s="66" t="inlineStr">
        <is>
          <t>Мало</t>
        </is>
      </c>
      <c r="R3302" s="20" t="n">
        <v>7</v>
      </c>
      <c r="V3302" s="36">
        <f>MATCH(R3306,discounts!A:A)</f>
        <v/>
      </c>
      <c r="W3302" s="36">
        <f>ADDRESS(V3306,$F$7+1,,,"discounts")</f>
        <v/>
      </c>
      <c r="X3302" s="36">
        <f>ROUND(IF(ISNA(IF($F$7=0,0,INDIRECT(W3306))),0,IF($F$7=0,0,INDIRECT(W3306))),0)</f>
        <v/>
      </c>
    </row>
    <row r="3303">
      <c r="B3303" s="86" t="n"/>
      <c r="C3303" s="22" t="n">
        <v>41491</v>
      </c>
      <c r="E3303" s="22" t="inlineStr">
        <is>
          <t>Магнит Лилии очарования</t>
        </is>
      </c>
      <c r="F3303" s="105">
        <f>ROUNDUP(N3307-(N3307/100*X3307),0)</f>
        <v/>
      </c>
      <c r="H3303" s="22" t="inlineStr">
        <is>
          <t>АртСимвол</t>
        </is>
      </c>
      <c r="J3303" s="75" t="inlineStr">
        <is>
          <t>2100000414918</t>
        </is>
      </c>
      <c r="K3303" s="75" t="inlineStr">
        <is>
          <t>Амулеты</t>
        </is>
      </c>
      <c r="L3303" s="22">
        <f>ROUND(100-(F3307/(M3307/100)),0)</f>
        <v/>
      </c>
      <c r="M3303" s="105" t="n">
        <v>484</v>
      </c>
      <c r="N3303" s="105" t="n">
        <v>422</v>
      </c>
      <c r="O3303" s="20" t="inlineStr">
        <is>
          <t>https://magic-kniga.ru/items/41491</t>
        </is>
      </c>
      <c r="Q3303" s="66" t="inlineStr">
        <is>
          <t>Мало</t>
        </is>
      </c>
      <c r="R3303" s="20" t="n">
        <v>7</v>
      </c>
      <c r="V3303" s="36">
        <f>MATCH(R3307,discounts!A:A)</f>
        <v/>
      </c>
      <c r="W3303" s="36">
        <f>ADDRESS(V3307,$F$7+1,,,"discounts")</f>
        <v/>
      </c>
      <c r="X3303" s="36">
        <f>ROUND(IF(ISNA(IF($F$7=0,0,INDIRECT(W3307))),0,IF($F$7=0,0,INDIRECT(W3307))),0)</f>
        <v/>
      </c>
    </row>
    <row r="3304">
      <c r="B3304" s="86" t="n"/>
      <c r="C3304" s="22" t="n">
        <v>41515</v>
      </c>
      <c r="E3304" s="22" t="inlineStr">
        <is>
          <t>Подвеска-талисман Чертог Тур, клен</t>
        </is>
      </c>
      <c r="F3304" s="105">
        <f>ROUNDUP(N3308-(N3308/100*X3308),0)</f>
        <v/>
      </c>
      <c r="H3304" s="22" t="inlineStr">
        <is>
          <t>АртСимвол</t>
        </is>
      </c>
      <c r="J3304" s="75" t="inlineStr">
        <is>
          <t>2100000415151</t>
        </is>
      </c>
      <c r="K3304" s="75" t="inlineStr">
        <is>
          <t>Амулеты</t>
        </is>
      </c>
      <c r="L3304" s="22">
        <f>ROUND(100-(F3308/(M3308/100)),0)</f>
        <v/>
      </c>
      <c r="M3304" s="105" t="n">
        <v>383</v>
      </c>
      <c r="N3304" s="105" t="n">
        <v>334</v>
      </c>
      <c r="O3304" s="20" t="inlineStr">
        <is>
          <t>https://magic-kniga.ru/items/41515</t>
        </is>
      </c>
      <c r="Q3304" s="66" t="inlineStr">
        <is>
          <t>Мало</t>
        </is>
      </c>
      <c r="R3304" s="20" t="n">
        <v>5</v>
      </c>
      <c r="V3304" s="36">
        <f>MATCH(R3308,discounts!A:A)</f>
        <v/>
      </c>
      <c r="W3304" s="36">
        <f>ADDRESS(V3308,$F$7+1,,,"discounts")</f>
        <v/>
      </c>
      <c r="X3304" s="36">
        <f>ROUND(IF(ISNA(IF($F$7=0,0,INDIRECT(W3308))),0,IF($F$7=0,0,INDIRECT(W3308))),0)</f>
        <v/>
      </c>
    </row>
    <row r="3305">
      <c r="B3305" s="86" t="n"/>
      <c r="C3305" s="22" t="n">
        <v>41591</v>
      </c>
      <c r="E3305" s="22" t="inlineStr">
        <is>
          <t>Амулет Лилии очарования, клен</t>
        </is>
      </c>
      <c r="F3305" s="105">
        <f>ROUNDUP(N3309-(N3309/100*X3309),0)</f>
        <v/>
      </c>
      <c r="H3305" s="22" t="inlineStr">
        <is>
          <t>АртСимвол</t>
        </is>
      </c>
      <c r="J3305" s="75" t="inlineStr">
        <is>
          <t>2100000415915</t>
        </is>
      </c>
      <c r="K3305" s="75" t="inlineStr">
        <is>
          <t>Амулеты</t>
        </is>
      </c>
      <c r="L3305" s="22">
        <f>ROUND(100-(F3309/(M3309/100)),0)</f>
        <v/>
      </c>
      <c r="M3305" s="105" t="n">
        <v>998</v>
      </c>
      <c r="N3305" s="105" t="n">
        <v>869</v>
      </c>
      <c r="O3305" s="20" t="inlineStr">
        <is>
          <t>https://magic-kniga.ru/items/41591</t>
        </is>
      </c>
      <c r="Q3305" s="66" t="inlineStr">
        <is>
          <t>Мало</t>
        </is>
      </c>
      <c r="R3305" s="20" t="n">
        <v>5</v>
      </c>
      <c r="V3305" s="36">
        <f>MATCH(R3309,discounts!A:A)</f>
        <v/>
      </c>
      <c r="W3305" s="36">
        <f>ADDRESS(V3309,$F$7+1,,,"discounts")</f>
        <v/>
      </c>
      <c r="X3305" s="36">
        <f>ROUND(IF(ISNA(IF($F$7=0,0,INDIRECT(W3309))),0,IF($F$7=0,0,INDIRECT(W3309))),0)</f>
        <v/>
      </c>
    </row>
    <row r="3306">
      <c r="B3306" s="86" t="n"/>
      <c r="C3306" s="22" t="n">
        <v>41592</v>
      </c>
      <c r="E3306" s="22" t="inlineStr">
        <is>
          <t>Амулет Зарод, клен</t>
        </is>
      </c>
      <c r="F3306" s="105">
        <f>ROUNDUP(N3310-(N3310/100*X3310),0)</f>
        <v/>
      </c>
      <c r="H3306" s="22" t="inlineStr">
        <is>
          <t>АртСимвол</t>
        </is>
      </c>
      <c r="J3306" s="75" t="inlineStr">
        <is>
          <t>2100000415922</t>
        </is>
      </c>
      <c r="K3306" s="75" t="inlineStr">
        <is>
          <t>Амулеты</t>
        </is>
      </c>
      <c r="L3306" s="22">
        <f>ROUND(100-(F3310/(M3310/100)),0)</f>
        <v/>
      </c>
      <c r="M3306" s="105" t="n">
        <v>998</v>
      </c>
      <c r="N3306" s="105" t="n">
        <v>869</v>
      </c>
      <c r="O3306" s="20" t="inlineStr">
        <is>
          <t>https://magic-kniga.ru/items/41592</t>
        </is>
      </c>
      <c r="Q3306" s="66" t="inlineStr">
        <is>
          <t>Мало</t>
        </is>
      </c>
      <c r="R3306" s="20" t="n">
        <v>5</v>
      </c>
      <c r="V3306" s="36">
        <f>MATCH(R3310,discounts!A:A)</f>
        <v/>
      </c>
      <c r="W3306" s="36">
        <f>ADDRESS(V3310,$F$7+1,,,"discounts")</f>
        <v/>
      </c>
      <c r="X3306" s="36">
        <f>ROUND(IF(ISNA(IF($F$7=0,0,INDIRECT(W3310))),0,IF($F$7=0,0,INDIRECT(W3310))),0)</f>
        <v/>
      </c>
    </row>
    <row r="3307">
      <c r="B3307" s="86" t="n"/>
      <c r="C3307" s="22" t="n">
        <v>41593</v>
      </c>
      <c r="E3307" s="22" t="inlineStr">
        <is>
          <t>Амулет Светило, клен</t>
        </is>
      </c>
      <c r="F3307" s="105">
        <f>ROUNDUP(N3311-(N3311/100*X3311),0)</f>
        <v/>
      </c>
      <c r="H3307" s="22" t="inlineStr">
        <is>
          <t>АртСимвол</t>
        </is>
      </c>
      <c r="J3307" s="75" t="inlineStr">
        <is>
          <t>2100000415939</t>
        </is>
      </c>
      <c r="K3307" s="75" t="inlineStr">
        <is>
          <t>Амулеты</t>
        </is>
      </c>
      <c r="L3307" s="22">
        <f>ROUND(100-(F3311/(M3311/100)),0)</f>
        <v/>
      </c>
      <c r="M3307" s="105" t="n">
        <v>998</v>
      </c>
      <c r="N3307" s="105" t="n">
        <v>869</v>
      </c>
      <c r="O3307" s="20" t="inlineStr">
        <is>
          <t>https://magic-kniga.ru/items/41593</t>
        </is>
      </c>
      <c r="Q3307" s="66" t="inlineStr">
        <is>
          <t>Мало</t>
        </is>
      </c>
      <c r="R3307" s="20" t="n">
        <v>5</v>
      </c>
      <c r="V3307" s="36">
        <f>MATCH(R3311,discounts!A:A)</f>
        <v/>
      </c>
      <c r="W3307" s="36">
        <f>ADDRESS(V3311,$F$7+1,,,"discounts")</f>
        <v/>
      </c>
      <c r="X3307" s="36">
        <f>ROUND(IF(ISNA(IF($F$7=0,0,INDIRECT(W3311))),0,IF($F$7=0,0,INDIRECT(W3311))),0)</f>
        <v/>
      </c>
    </row>
    <row r="3308">
      <c r="B3308" s="86" t="n"/>
      <c r="C3308" s="22" t="n">
        <v>41594</v>
      </c>
      <c r="E3308" s="22" t="inlineStr">
        <is>
          <t>Амулет Леля, клен</t>
        </is>
      </c>
      <c r="F3308" s="105">
        <f>ROUNDUP(N3312-(N3312/100*X3312),0)</f>
        <v/>
      </c>
      <c r="H3308" s="22" t="inlineStr">
        <is>
          <t>АртСимвол</t>
        </is>
      </c>
      <c r="J3308" s="75" t="inlineStr">
        <is>
          <t>2100000415946</t>
        </is>
      </c>
      <c r="K3308" s="75" t="inlineStr">
        <is>
          <t>Амулеты</t>
        </is>
      </c>
      <c r="L3308" s="22">
        <f>ROUND(100-(F3312/(M3312/100)),0)</f>
        <v/>
      </c>
      <c r="M3308" s="105" t="n">
        <v>998</v>
      </c>
      <c r="N3308" s="105" t="n">
        <v>869</v>
      </c>
      <c r="O3308" s="20" t="inlineStr">
        <is>
          <t>https://magic-kniga.ru/items/41594</t>
        </is>
      </c>
      <c r="Q3308" s="66" t="inlineStr">
        <is>
          <t>Больше 10</t>
        </is>
      </c>
      <c r="R3308" s="20" t="n">
        <v>5</v>
      </c>
      <c r="V3308" s="36">
        <f>MATCH(R3312,discounts!A:A)</f>
        <v/>
      </c>
      <c r="W3308" s="36">
        <f>ADDRESS(V3312,$F$7+1,,,"discounts")</f>
        <v/>
      </c>
      <c r="X3308" s="36">
        <f>ROUND(IF(ISNA(IF($F$7=0,0,INDIRECT(W3312))),0,IF($F$7=0,0,INDIRECT(W3312))),0)</f>
        <v/>
      </c>
    </row>
    <row r="3309">
      <c r="B3309" s="86" t="n"/>
      <c r="C3309" s="22" t="n">
        <v>41596</v>
      </c>
      <c r="E3309" s="22" t="inlineStr">
        <is>
          <t>Амулет Процветший крест, клен</t>
        </is>
      </c>
      <c r="F3309" s="105">
        <f>ROUNDUP(N3313-(N3313/100*X3313),0)</f>
        <v/>
      </c>
      <c r="H3309" s="22" t="inlineStr">
        <is>
          <t>АртСимвол</t>
        </is>
      </c>
      <c r="J3309" s="75" t="inlineStr">
        <is>
          <t>2100000415960</t>
        </is>
      </c>
      <c r="K3309" s="75" t="inlineStr">
        <is>
          <t>Амулеты</t>
        </is>
      </c>
      <c r="L3309" s="22">
        <f>ROUND(100-(F3313/(M3313/100)),0)</f>
        <v/>
      </c>
      <c r="M3309" s="105" t="n">
        <v>998</v>
      </c>
      <c r="N3309" s="105" t="n">
        <v>869</v>
      </c>
      <c r="O3309" s="20" t="inlineStr">
        <is>
          <t>https://magic-kniga.ru/items/41596</t>
        </is>
      </c>
      <c r="Q3309" s="66" t="inlineStr">
        <is>
          <t>Мало</t>
        </is>
      </c>
      <c r="R3309" s="20" t="n">
        <v>5</v>
      </c>
      <c r="V3309" s="36">
        <f>MATCH(R3313,discounts!A:A)</f>
        <v/>
      </c>
      <c r="W3309" s="36">
        <f>ADDRESS(V3313,$F$7+1,,,"discounts")</f>
        <v/>
      </c>
      <c r="X3309" s="36">
        <f>ROUND(IF(ISNA(IF($F$7=0,0,INDIRECT(W3313))),0,IF($F$7=0,0,INDIRECT(W3313))),0)</f>
        <v/>
      </c>
    </row>
    <row r="3310">
      <c r="B3310" s="86" t="n"/>
      <c r="C3310" s="22" t="n">
        <v>41598</v>
      </c>
      <c r="E3310" s="22" t="inlineStr">
        <is>
          <t>Амулет Коляда, клен</t>
        </is>
      </c>
      <c r="F3310" s="105">
        <f>ROUNDUP(N3314-(N3314/100*X3314),0)</f>
        <v/>
      </c>
      <c r="H3310" s="22" t="inlineStr">
        <is>
          <t>АртСимвол</t>
        </is>
      </c>
      <c r="J3310" s="75" t="inlineStr">
        <is>
          <t>2100000415984</t>
        </is>
      </c>
      <c r="K3310" s="75" t="inlineStr">
        <is>
          <t>Амулеты</t>
        </is>
      </c>
      <c r="L3310" s="22">
        <f>ROUND(100-(F3314/(M3314/100)),0)</f>
        <v/>
      </c>
      <c r="M3310" s="105" t="n">
        <v>998</v>
      </c>
      <c r="N3310" s="105" t="n">
        <v>869</v>
      </c>
      <c r="O3310" s="20" t="inlineStr">
        <is>
          <t>https://magic-kniga.ru/items/41598</t>
        </is>
      </c>
      <c r="Q3310" s="66" t="inlineStr">
        <is>
          <t>Мало</t>
        </is>
      </c>
      <c r="R3310" s="20" t="n">
        <v>5</v>
      </c>
      <c r="V3310" s="36">
        <f>MATCH(R3314,discounts!A:A)</f>
        <v/>
      </c>
      <c r="W3310" s="36">
        <f>ADDRESS(V3314,$F$7+1,,,"discounts")</f>
        <v/>
      </c>
      <c r="X3310" s="36">
        <f>ROUND(IF(ISNA(IF($F$7=0,0,INDIRECT(W3314))),0,IF($F$7=0,0,INDIRECT(W3314))),0)</f>
        <v/>
      </c>
    </row>
    <row r="3311">
      <c r="B3311" s="86" t="n"/>
      <c r="C3311" s="22" t="n">
        <v>41599</v>
      </c>
      <c r="E3311" s="22" t="inlineStr">
        <is>
          <t>Амулет Мироздание, клен</t>
        </is>
      </c>
      <c r="F3311" s="105">
        <f>ROUNDUP(N3315-(N3315/100*X3315),0)</f>
        <v/>
      </c>
      <c r="H3311" s="22" t="inlineStr">
        <is>
          <t>АртСимвол</t>
        </is>
      </c>
      <c r="J3311" s="75" t="inlineStr">
        <is>
          <t>2100000415991</t>
        </is>
      </c>
      <c r="K3311" s="75" t="inlineStr">
        <is>
          <t>Амулеты</t>
        </is>
      </c>
      <c r="L3311" s="22">
        <f>ROUND(100-(F3315/(M3315/100)),0)</f>
        <v/>
      </c>
      <c r="M3311" s="105" t="n">
        <v>998</v>
      </c>
      <c r="N3311" s="105" t="n">
        <v>869</v>
      </c>
      <c r="O3311" s="20" t="inlineStr">
        <is>
          <t>https://magic-kniga.ru/items/41599</t>
        </is>
      </c>
      <c r="Q3311" s="66" t="inlineStr">
        <is>
          <t>Мало</t>
        </is>
      </c>
      <c r="R3311" s="20" t="n">
        <v>5</v>
      </c>
      <c r="V3311" s="36">
        <f>MATCH(R3315,discounts!A:A)</f>
        <v/>
      </c>
      <c r="W3311" s="36">
        <f>ADDRESS(V3315,$F$7+1,,,"discounts")</f>
        <v/>
      </c>
      <c r="X3311" s="36">
        <f>ROUND(IF(ISNA(IF($F$7=0,0,INDIRECT(W3315))),0,IF($F$7=0,0,INDIRECT(W3315))),0)</f>
        <v/>
      </c>
    </row>
    <row r="3312">
      <c r="B3312" s="86" t="n"/>
      <c r="C3312" s="22" t="n">
        <v>41602</v>
      </c>
      <c r="E3312" s="22" t="inlineStr">
        <is>
          <t>Амулет Луна, клен</t>
        </is>
      </c>
      <c r="F3312" s="105">
        <f>ROUNDUP(N3316-(N3316/100*X3316),0)</f>
        <v/>
      </c>
      <c r="H3312" s="22" t="inlineStr">
        <is>
          <t>АртСимвол</t>
        </is>
      </c>
      <c r="J3312" s="75" t="inlineStr">
        <is>
          <t>2100000416028</t>
        </is>
      </c>
      <c r="K3312" s="75" t="inlineStr">
        <is>
          <t>Амулеты</t>
        </is>
      </c>
      <c r="L3312" s="22">
        <f>ROUND(100-(F3316/(M3316/100)),0)</f>
        <v/>
      </c>
      <c r="M3312" s="105" t="n">
        <v>390</v>
      </c>
      <c r="N3312" s="105" t="n">
        <v>340</v>
      </c>
      <c r="O3312" s="20" t="inlineStr">
        <is>
          <t>https://magic-kniga.ru/items/41602</t>
        </is>
      </c>
      <c r="Q3312" s="66" t="inlineStr">
        <is>
          <t>Мало</t>
        </is>
      </c>
      <c r="R3312" s="20" t="n">
        <v>5</v>
      </c>
      <c r="V3312" s="36">
        <f>MATCH(R3316,discounts!A:A)</f>
        <v/>
      </c>
      <c r="W3312" s="36">
        <f>ADDRESS(V3316,$F$7+1,,,"discounts")</f>
        <v/>
      </c>
      <c r="X3312" s="36">
        <f>ROUND(IF(ISNA(IF($F$7=0,0,INDIRECT(W3316))),0,IF($F$7=0,0,INDIRECT(W3316))),0)</f>
        <v/>
      </c>
    </row>
    <row r="3313" ht="15" customHeight="1">
      <c r="B3313" s="88" t="inlineStr">
        <is>
          <t>Магия свечей</t>
        </is>
      </c>
    </row>
    <row r="3314">
      <c r="B3314" s="86" t="n"/>
      <c r="C3314" s="22" t="n">
        <v>40824</v>
      </c>
      <c r="E3314" s="22" t="inlineStr">
        <is>
          <t>Амулет Подъем сил, медицинская сталь</t>
        </is>
      </c>
      <c r="F3314" s="105">
        <f>ROUNDUP(N3318-(N3318/100*X3318),0)</f>
        <v/>
      </c>
      <c r="H3314" s="22" t="inlineStr">
        <is>
          <t>АртСимвол</t>
        </is>
      </c>
      <c r="J3314" s="75" t="inlineStr">
        <is>
          <t>2100000408245</t>
        </is>
      </c>
      <c r="K3314" s="75" t="inlineStr">
        <is>
          <t>Амулеты</t>
        </is>
      </c>
      <c r="L3314" s="22">
        <f>ROUND(100-(F3318/(M3318/100)),0)</f>
        <v/>
      </c>
      <c r="M3314" s="105" t="n">
        <v>1721</v>
      </c>
      <c r="N3314" s="105" t="n">
        <v>1498</v>
      </c>
      <c r="O3314" s="20" t="inlineStr">
        <is>
          <t>https://magic-kniga.ru/items/40824</t>
        </is>
      </c>
      <c r="Q3314" s="66" t="inlineStr">
        <is>
          <t>Мало</t>
        </is>
      </c>
      <c r="R3314" s="20" t="n">
        <v>7</v>
      </c>
      <c r="V3314" s="36">
        <f>MATCH(R3318,discounts!A:A)</f>
        <v/>
      </c>
      <c r="W3314" s="36">
        <f>ADDRESS(V3318,$F$7+1,,,"discounts")</f>
        <v/>
      </c>
      <c r="X3314" s="36">
        <f>ROUND(IF(ISNA(IF($F$7=0,0,INDIRECT(W3318))),0,IF($F$7=0,0,INDIRECT(W3318))),0)</f>
        <v/>
      </c>
    </row>
    <row r="3315" ht="20.25" customHeight="1">
      <c r="B3315" s="87" t="inlineStr">
        <is>
          <t>Атрибутика</t>
        </is>
      </c>
    </row>
    <row r="3316" ht="15" customHeight="1">
      <c r="B3316" s="88" t="inlineStr">
        <is>
          <t>Магия успеха</t>
        </is>
      </c>
    </row>
    <row r="3317">
      <c r="B3317" s="86" t="n"/>
      <c r="C3317" s="22" t="n">
        <v>41380</v>
      </c>
      <c r="E3317" s="22" t="inlineStr">
        <is>
          <t>Браслет Зеленый свет, натуральная кожа, сталь, средний размер</t>
        </is>
      </c>
      <c r="F3317" s="105">
        <f>ROUNDUP(N3321-(N3321/100*X3321),0)</f>
        <v/>
      </c>
      <c r="H3317" s="22" t="inlineStr">
        <is>
          <t>АртСимвол</t>
        </is>
      </c>
      <c r="J3317" s="75" t="inlineStr">
        <is>
          <t>2100000413805</t>
        </is>
      </c>
      <c r="K3317" s="75" t="inlineStr">
        <is>
          <t>Атрибутика</t>
        </is>
      </c>
      <c r="L3317" s="22">
        <f>ROUND(100-(F3321/(M3321/100)),0)</f>
        <v/>
      </c>
      <c r="M3317" s="105" t="n">
        <v>880</v>
      </c>
      <c r="N3317" s="105" t="n">
        <v>766</v>
      </c>
      <c r="O3317" s="20" t="inlineStr">
        <is>
          <t>https://magic-kniga.ru/items/41380</t>
        </is>
      </c>
      <c r="Q3317" s="66" t="inlineStr">
        <is>
          <t>Мало</t>
        </is>
      </c>
      <c r="R3317" s="20" t="n">
        <v>7</v>
      </c>
      <c r="V3317" s="36">
        <f>MATCH(R3321,discounts!A:A)</f>
        <v/>
      </c>
      <c r="W3317" s="36">
        <f>ADDRESS(V3321,$F$7+1,,,"discounts")</f>
        <v/>
      </c>
      <c r="X3317" s="36">
        <f>ROUND(_xlfn.SINGLE(IF(ISNA(_xlfn.SINGLE(IF($F$7=0,0,INDIRECT(W3321)))),0,IF($F$7=0,0,INDIRECT(W3321)))),0)</f>
        <v/>
      </c>
    </row>
    <row r="3318">
      <c r="B3318" s="86" t="n"/>
      <c r="C3318" s="22" t="n">
        <v>41386</v>
      </c>
      <c r="E3318" s="22" t="inlineStr">
        <is>
          <t>Браслет Авто-профи, натуральная кожа, сталь, средний размер</t>
        </is>
      </c>
      <c r="F3318" s="105">
        <f>ROUNDUP(N3322-(N3322/100*X3322),0)</f>
        <v/>
      </c>
      <c r="H3318" s="22" t="inlineStr">
        <is>
          <t>АртСимвол</t>
        </is>
      </c>
      <c r="J3318" s="75" t="inlineStr">
        <is>
          <t>2100000413867</t>
        </is>
      </c>
      <c r="K3318" s="75" t="inlineStr">
        <is>
          <t>Атрибутика</t>
        </is>
      </c>
      <c r="L3318" s="22">
        <f>ROUND(100-(F3322/(M3322/100)),0)</f>
        <v/>
      </c>
      <c r="M3318" s="105" t="n">
        <v>880</v>
      </c>
      <c r="N3318" s="105" t="n">
        <v>766</v>
      </c>
      <c r="O3318" s="20" t="inlineStr">
        <is>
          <t>https://magic-kniga.ru/items/41386</t>
        </is>
      </c>
      <c r="Q3318" s="66" t="inlineStr">
        <is>
          <t>Мало</t>
        </is>
      </c>
      <c r="R3318" s="20" t="n">
        <v>7</v>
      </c>
      <c r="V3318" s="36">
        <f>MATCH(R3322,discounts!A:A)</f>
        <v/>
      </c>
      <c r="W3318" s="36">
        <f>ADDRESS(V3322,$F$7+1,,,"discounts")</f>
        <v/>
      </c>
      <c r="X3318" s="36">
        <f>ROUND(_xlfn.SINGLE(IF(ISNA(_xlfn.SINGLE(IF($F$7=0,0,INDIRECT(W3322)))),0,IF($F$7=0,0,INDIRECT(W3322)))),0)</f>
        <v/>
      </c>
    </row>
    <row r="3319" ht="15" customHeight="1">
      <c r="B3319" s="88" t="inlineStr">
        <is>
          <t>Массаж</t>
        </is>
      </c>
    </row>
    <row r="3320">
      <c r="B3320" s="86" t="n"/>
      <c r="C3320" s="22" t="n">
        <v>45844</v>
      </c>
      <c r="E3320" s="22" t="inlineStr">
        <is>
          <t>Набор Массажный роллер и скребок гуаша Нефрит</t>
        </is>
      </c>
      <c r="F3320" s="105">
        <f>ROUNDUP(N3324-(N3324/100*X3324),0)</f>
        <v/>
      </c>
      <c r="H3320" s="22" t="inlineStr">
        <is>
          <t>Китай</t>
        </is>
      </c>
      <c r="J3320" s="75" t="inlineStr">
        <is>
          <t>2100000458448</t>
        </is>
      </c>
      <c r="K3320" s="75" t="inlineStr">
        <is>
          <t>Атрибутика</t>
        </is>
      </c>
      <c r="L3320" s="22">
        <f>ROUND(100-(F3324/(M3324/100)),0)</f>
        <v/>
      </c>
      <c r="M3320" s="105" t="n">
        <v>2070</v>
      </c>
      <c r="N3320" s="105" t="n">
        <v>1801</v>
      </c>
      <c r="O3320" s="20" t="inlineStr">
        <is>
          <t>https://magic-kniga.ru/items/45844</t>
        </is>
      </c>
      <c r="Q3320" s="66" t="inlineStr">
        <is>
          <t>Мало</t>
        </is>
      </c>
      <c r="R3320" s="20" t="n">
        <v>11</v>
      </c>
      <c r="V3320" s="36">
        <f>MATCH(R3324,discounts!A:A)</f>
        <v/>
      </c>
      <c r="W3320" s="36">
        <f>ADDRESS(V3324,$F$7+1,,,"discounts")</f>
        <v/>
      </c>
      <c r="X3320" s="36">
        <f>ROUND(IF(ISNA(IF($F$7=0,0,INDIRECT(W3324))),0,IF($F$7=0,0,INDIRECT(W3324))),0)</f>
        <v/>
      </c>
    </row>
    <row r="3321" ht="15" customHeight="1">
      <c r="B3321" s="88" t="inlineStr">
        <is>
          <t>Эзотерическая философия</t>
        </is>
      </c>
    </row>
    <row r="3322">
      <c r="B3322" s="86" t="n"/>
      <c r="C3322" s="22" t="n">
        <v>45131</v>
      </c>
      <c r="E3322" s="22" t="inlineStr">
        <is>
          <t>Подарочный блокнот Оракул Ленорман Готические мистерии</t>
        </is>
      </c>
      <c r="F3322" s="105">
        <f>ROUNDUP(N3326-(N3326/100*X3326),0)</f>
        <v/>
      </c>
      <c r="H3322" s="22" t="inlineStr">
        <is>
          <t>Magic-Kniga</t>
        </is>
      </c>
      <c r="J3322" s="75" t="inlineStr">
        <is>
          <t>2100000451319</t>
        </is>
      </c>
      <c r="K3322" s="75" t="inlineStr">
        <is>
          <t>Атрибутика</t>
        </is>
      </c>
      <c r="L3322" s="22">
        <f>ROUND(100-(F3326/(M3326/100)),0)</f>
        <v/>
      </c>
      <c r="M3322" s="105" t="n">
        <v>1861</v>
      </c>
      <c r="N3322" s="105" t="n">
        <v>1620</v>
      </c>
      <c r="O3322" s="20" t="inlineStr">
        <is>
          <t>https://magic-kniga.ru/items/45131</t>
        </is>
      </c>
      <c r="P3322" s="22" t="n">
        <v>341</v>
      </c>
      <c r="Q3322" s="66" t="inlineStr">
        <is>
          <t>Мало</t>
        </is>
      </c>
      <c r="R3322" s="20" t="n">
        <v>1</v>
      </c>
      <c r="V3322" s="36">
        <f>MATCH(R3326,discounts!A:A)</f>
        <v/>
      </c>
      <c r="W3322" s="36">
        <f>ADDRESS(V3326,$F$7+1,,,"discounts")</f>
        <v/>
      </c>
      <c r="X3322" s="36">
        <f>ROUND(IF(ISNA(IF($F$7=0,0,INDIRECT(W3326))),0,IF($F$7=0,0,INDIRECT(W3326))),0)</f>
        <v/>
      </c>
    </row>
    <row r="3323" ht="15" customHeight="1">
      <c r="B3323" s="88" t="inlineStr">
        <is>
          <t>Практическая магия</t>
        </is>
      </c>
    </row>
    <row r="3324">
      <c r="B3324" s="86" t="n"/>
      <c r="C3324" s="22" t="n">
        <v>41906</v>
      </c>
      <c r="E3324" s="22" t="inlineStr">
        <is>
          <t>Мыло «Для укрепления иммунитета»</t>
        </is>
      </c>
      <c r="F3324" s="105">
        <f>ROUNDUP(N3328-(N3328/100*X3328),0)</f>
        <v/>
      </c>
      <c r="H3324" s="22" t="inlineStr">
        <is>
          <t>Рипол Классик</t>
        </is>
      </c>
      <c r="I3324" s="22" t="n">
        <v>2020</v>
      </c>
      <c r="J3324" s="75" t="inlineStr">
        <is>
          <t>9785386137472</t>
        </is>
      </c>
      <c r="K3324" s="75" t="inlineStr">
        <is>
          <t>Атрибутика</t>
        </is>
      </c>
      <c r="L3324" s="22">
        <f>ROUND(100-(F3328/(M3328/100)),0)</f>
        <v/>
      </c>
      <c r="M3324" s="105" t="n">
        <v>331</v>
      </c>
      <c r="N3324" s="105" t="n">
        <v>288</v>
      </c>
      <c r="O3324" s="20" t="inlineStr">
        <is>
          <t>https://magic-kniga.ru/items/41906</t>
        </is>
      </c>
      <c r="Q3324" s="66" t="inlineStr">
        <is>
          <t>Мало</t>
        </is>
      </c>
      <c r="R3324" s="20" t="n">
        <v>5</v>
      </c>
      <c r="V3324" s="36">
        <f>MATCH(R3328,discounts!A:A)</f>
        <v/>
      </c>
      <c r="W3324" s="36">
        <f>ADDRESS(V3328,$F$7+1,,,"discounts")</f>
        <v/>
      </c>
      <c r="X3324" s="36">
        <f>ROUND(_xlfn.SINGLE(IF(ISNA(_xlfn.SINGLE(IF($F$7=0,0,INDIRECT(W3328)))),0,IF($F$7=0,0,INDIRECT(W3328)))),0)</f>
        <v/>
      </c>
    </row>
    <row r="3325">
      <c r="B3325" s="86" t="n"/>
      <c r="C3325" s="22" t="n">
        <v>42603</v>
      </c>
      <c r="E3325" s="22" t="inlineStr">
        <is>
          <t>Часы Triple Moon</t>
        </is>
      </c>
      <c r="F3325" s="105">
        <f>ROUNDUP(N3329-(N3329/100*X3329),0)</f>
        <v/>
      </c>
      <c r="H3325" s="22" t="inlineStr">
        <is>
          <t>Alchemy Gothic</t>
        </is>
      </c>
      <c r="J3325" s="75" t="inlineStr">
        <is>
          <t>2100000426034</t>
        </is>
      </c>
      <c r="K3325" s="75" t="inlineStr">
        <is>
          <t>Атрибутика</t>
        </is>
      </c>
      <c r="L3325" s="22">
        <f>ROUND(100-(F3329/(M3329/100)),0)</f>
        <v/>
      </c>
      <c r="M3325" s="105" t="n">
        <v>3500</v>
      </c>
      <c r="N3325" s="105" t="n">
        <v>3045</v>
      </c>
      <c r="O3325" s="20" t="inlineStr">
        <is>
          <t>https://magic-kniga.ru/items/42603</t>
        </is>
      </c>
      <c r="Q3325" s="66" t="inlineStr">
        <is>
          <t>Мало</t>
        </is>
      </c>
      <c r="R3325" s="20" t="n">
        <v>13</v>
      </c>
      <c r="V3325" s="36">
        <f>MATCH(R3329,discounts!A:A)</f>
        <v/>
      </c>
      <c r="W3325" s="36">
        <f>ADDRESS(V3329,$F$7+1,,,"discounts")</f>
        <v/>
      </c>
      <c r="X3325" s="36">
        <f>ROUND(_xlfn.SINGLE(IF(ISNA(_xlfn.SINGLE(IF($F$7=0,0,INDIRECT(W3329)))),0,IF($F$7=0,0,INDIRECT(W3329)))),0)</f>
        <v/>
      </c>
    </row>
    <row r="3326">
      <c r="B3326" s="86" t="n"/>
      <c r="C3326" s="22" t="n">
        <v>45976</v>
      </c>
      <c r="E3326" s="22" t="inlineStr">
        <is>
          <t>Подвеска Сова Турецкий глаз</t>
        </is>
      </c>
      <c r="F3326" s="105">
        <f>ROUNDUP(N3330-(N3330/100*X3330),0)</f>
        <v/>
      </c>
      <c r="H3326" s="22" t="inlineStr">
        <is>
          <t>Китай</t>
        </is>
      </c>
      <c r="J3326" s="75" t="inlineStr">
        <is>
          <t>2100000459766</t>
        </is>
      </c>
      <c r="K3326" s="75" t="inlineStr">
        <is>
          <t>Атрибутика</t>
        </is>
      </c>
      <c r="L3326" s="22">
        <f>ROUND(100-(F3330/(M3330/100)),0)</f>
        <v/>
      </c>
      <c r="M3326" s="105" t="n">
        <v>999</v>
      </c>
      <c r="N3326" s="105" t="n">
        <v>870</v>
      </c>
      <c r="O3326" s="20" t="inlineStr">
        <is>
          <t>https://magic-kniga.ru/items/45976</t>
        </is>
      </c>
      <c r="Q3326" s="66" t="inlineStr">
        <is>
          <t>Мало</t>
        </is>
      </c>
      <c r="R3326" s="20" t="n">
        <v>11</v>
      </c>
      <c r="V3326" s="36">
        <f>MATCH(R3330,discounts!A:A)</f>
        <v/>
      </c>
      <c r="W3326" s="36">
        <f>ADDRESS(V3330,$F$7+1,,,"discounts")</f>
        <v/>
      </c>
      <c r="X3326" s="36">
        <f>ROUND(_xlfn.SINGLE(IF(ISNA(_xlfn.SINGLE(IF($F$7=0,0,INDIRECT(W3330)))),0,IF($F$7=0,0,INDIRECT(W3330)))),0)</f>
        <v/>
      </c>
    </row>
    <row r="3327" ht="15" customHeight="1">
      <c r="B3327" s="88" t="inlineStr">
        <is>
          <t>Красота и здоровье</t>
        </is>
      </c>
    </row>
    <row r="3328">
      <c r="B3328" s="86" t="n"/>
      <c r="C3328" s="22" t="n">
        <v>42665</v>
      </c>
      <c r="E3328" s="22" t="inlineStr">
        <is>
          <t>Магический кулон The Sun</t>
        </is>
      </c>
      <c r="F3328" s="105">
        <f>ROUNDUP(N3332-(N3332/100*X3332),0)</f>
        <v/>
      </c>
      <c r="H3328" s="22" t="inlineStr">
        <is>
          <t>Eastgate Resource</t>
        </is>
      </c>
      <c r="J3328" s="75" t="inlineStr">
        <is>
          <t>2100000426652</t>
        </is>
      </c>
      <c r="K3328" s="75" t="inlineStr">
        <is>
          <t>Атрибутика</t>
        </is>
      </c>
      <c r="L3328" s="22">
        <f>ROUND(100-(F3332/(M3332/100)),0)</f>
        <v/>
      </c>
      <c r="M3328" s="105" t="n">
        <v>3500</v>
      </c>
      <c r="N3328" s="105" t="n">
        <v>3045</v>
      </c>
      <c r="O3328" s="20" t="inlineStr">
        <is>
          <t>https://magic-kniga.ru/items/42665</t>
        </is>
      </c>
      <c r="Q3328" s="66" t="inlineStr">
        <is>
          <t>Мало</t>
        </is>
      </c>
      <c r="R3328" s="20" t="n">
        <v>13</v>
      </c>
      <c r="V3328" s="36">
        <f>MATCH(R3332,discounts!A:A)</f>
        <v/>
      </c>
      <c r="W3328" s="36">
        <f>ADDRESS(V3332,$F$7+1,,,"discounts")</f>
        <v/>
      </c>
      <c r="X3328" s="36">
        <f>ROUND(IF(ISNA(IF($F$7=0,0,INDIRECT(W3332))),0,IF($F$7=0,0,INDIRECT(W3332))),0)</f>
        <v/>
      </c>
    </row>
    <row r="3329" ht="15" customHeight="1">
      <c r="B3329" s="88" t="inlineStr">
        <is>
          <t>Основы Таро</t>
        </is>
      </c>
    </row>
    <row r="3330">
      <c r="B3330" s="86" t="n"/>
      <c r="C3330" s="22" t="n">
        <v>44801</v>
      </c>
      <c r="E3330" s="22" t="inlineStr">
        <is>
          <t>Блокнот для записей. Скетчбук Таро Вуду</t>
        </is>
      </c>
      <c r="F3330" s="105">
        <f>ROUNDUP(N3334-(N3334/100*X3334),0)</f>
        <v/>
      </c>
      <c r="H3330" s="22" t="inlineStr">
        <is>
          <t>Magic-Kniga</t>
        </is>
      </c>
      <c r="J3330" s="75" t="inlineStr">
        <is>
          <t>1600000796638</t>
        </is>
      </c>
      <c r="K3330" s="75" t="inlineStr">
        <is>
          <t>Атрибутика</t>
        </is>
      </c>
      <c r="L3330" s="22">
        <f>ROUND(100-(F3334/(M3334/100)),0)</f>
        <v/>
      </c>
      <c r="M3330" s="105" t="n">
        <v>192</v>
      </c>
      <c r="N3330" s="105" t="n">
        <v>168</v>
      </c>
      <c r="O3330" s="20" t="inlineStr">
        <is>
          <t>https://magic-kniga.ru/items/44801</t>
        </is>
      </c>
      <c r="Q3330" s="66" t="inlineStr">
        <is>
          <t>Мало</t>
        </is>
      </c>
      <c r="R3330" s="20" t="n">
        <v>1</v>
      </c>
      <c r="V3330" s="36">
        <f>MATCH(R3334,discounts!A:A)</f>
        <v/>
      </c>
      <c r="W3330" s="36">
        <f>ADDRESS(V3334,$F$7+1,,,"discounts")</f>
        <v/>
      </c>
      <c r="X3330" s="36">
        <f>ROUND(_xlfn.SINGLE(IF(ISNA(_xlfn.SINGLE(IF($F$7=0,0,INDIRECT(W3334)))),0,IF($F$7=0,0,INDIRECT(W3334)))),0)</f>
        <v/>
      </c>
    </row>
    <row r="3331">
      <c r="B3331" s="86" t="n"/>
      <c r="C3331" s="22" t="n">
        <v>44803</v>
      </c>
      <c r="E3331" s="22" t="inlineStr">
        <is>
          <t>Блокнот для записей. Скетчбук Кладбищенское Таро. Necropolis Tarot</t>
        </is>
      </c>
      <c r="F3331" s="105">
        <f>ROUNDUP(N3335-(N3335/100*X3335),0)</f>
        <v/>
      </c>
      <c r="H3331" s="22" t="inlineStr">
        <is>
          <t>Magic-Kniga</t>
        </is>
      </c>
      <c r="J3331" s="75" t="inlineStr">
        <is>
          <t>1600000796652</t>
        </is>
      </c>
      <c r="K3331" s="75" t="inlineStr">
        <is>
          <t>Атрибутика</t>
        </is>
      </c>
      <c r="L3331" s="22">
        <f>ROUND(100-(F3335/(M3335/100)),0)</f>
        <v/>
      </c>
      <c r="M3331" s="105" t="n">
        <v>192</v>
      </c>
      <c r="N3331" s="105" t="n">
        <v>168</v>
      </c>
      <c r="O3331" s="20" t="inlineStr">
        <is>
          <t>https://magic-kniga.ru/items/44803</t>
        </is>
      </c>
      <c r="Q3331" s="66" t="inlineStr">
        <is>
          <t>Мало</t>
        </is>
      </c>
      <c r="R3331" s="20" t="n">
        <v>1</v>
      </c>
      <c r="V3331" s="36">
        <f>MATCH(R3335,discounts!A:A)</f>
        <v/>
      </c>
      <c r="W3331" s="36">
        <f>ADDRESS(V3335,$F$7+1,,,"discounts")</f>
        <v/>
      </c>
      <c r="X3331" s="36">
        <f>ROUND(_xlfn.SINGLE(IF(ISNA(_xlfn.SINGLE(IF($F$7=0,0,INDIRECT(W3335)))),0,IF($F$7=0,0,INDIRECT(W3335)))),0)</f>
        <v/>
      </c>
    </row>
    <row r="3332">
      <c r="B3332" s="86" t="n"/>
      <c r="C3332" s="22" t="n">
        <v>44805</v>
      </c>
      <c r="E3332" s="22" t="inlineStr">
        <is>
          <t>Блокнот для записей. Скетчбук Таро Тайна замка вампиров. Туз Мечей</t>
        </is>
      </c>
      <c r="F3332" s="105">
        <f>ROUNDUP(N3336-(N3336/100*X3336),0)</f>
        <v/>
      </c>
      <c r="H3332" s="22" t="inlineStr">
        <is>
          <t>Magic-Kniga</t>
        </is>
      </c>
      <c r="J3332" s="75" t="inlineStr">
        <is>
          <t>1600000796607</t>
        </is>
      </c>
      <c r="K3332" s="75" t="inlineStr">
        <is>
          <t>Атрибутика</t>
        </is>
      </c>
      <c r="L3332" s="22">
        <f>ROUND(100-(F3336/(M3336/100)),0)</f>
        <v/>
      </c>
      <c r="M3332" s="105" t="n">
        <v>192</v>
      </c>
      <c r="N3332" s="105" t="n">
        <v>168</v>
      </c>
      <c r="O3332" s="20" t="inlineStr">
        <is>
          <t>https://magic-kniga.ru/items/44805</t>
        </is>
      </c>
      <c r="Q3332" s="66" t="inlineStr">
        <is>
          <t>Мало</t>
        </is>
      </c>
      <c r="R3332" s="20" t="n">
        <v>1</v>
      </c>
      <c r="V3332" s="36">
        <f>MATCH(R3336,discounts!A:A)</f>
        <v/>
      </c>
      <c r="W3332" s="36">
        <f>ADDRESS(V3336,$F$7+1,,,"discounts")</f>
        <v/>
      </c>
      <c r="X3332" s="36">
        <f>ROUND(_xlfn.SINGLE(IF(ISNA(_xlfn.SINGLE(IF($F$7=0,0,INDIRECT(W3336)))),0,IF($F$7=0,0,INDIRECT(W3336)))),0)</f>
        <v/>
      </c>
    </row>
    <row r="3333" ht="15" customHeight="1">
      <c r="B3333" s="88" t="inlineStr">
        <is>
          <t>Женская магия</t>
        </is>
      </c>
    </row>
    <row r="3334">
      <c r="B3334" s="86" t="n"/>
      <c r="C3334" s="22" t="n">
        <v>42542</v>
      </c>
      <c r="E3334" s="22" t="inlineStr">
        <is>
          <t>Магическая подвеска Dragon Warrior</t>
        </is>
      </c>
      <c r="F3334" s="105">
        <f>ROUNDUP(N3338-(N3338/100*X3338),0)</f>
        <v/>
      </c>
      <c r="H3334" s="22" t="inlineStr">
        <is>
          <t>Eastgate Resource</t>
        </is>
      </c>
      <c r="J3334" s="75" t="inlineStr">
        <is>
          <t>2100000425426</t>
        </is>
      </c>
      <c r="K3334" s="75" t="inlineStr">
        <is>
          <t>Атрибутика</t>
        </is>
      </c>
      <c r="L3334" s="22">
        <f>ROUND(100-(F3338/(M3338/100)),0)</f>
        <v/>
      </c>
      <c r="M3334" s="105" t="n">
        <v>909</v>
      </c>
      <c r="N3334" s="105" t="n">
        <v>791</v>
      </c>
      <c r="O3334" s="20" t="inlineStr">
        <is>
          <t>https://magic-kniga.ru/items/42542</t>
        </is>
      </c>
      <c r="Q3334" s="66" t="inlineStr">
        <is>
          <t>Мало</t>
        </is>
      </c>
      <c r="R3334" s="20" t="n">
        <v>13</v>
      </c>
      <c r="V3334" s="36">
        <f>MATCH(R3338,discounts!A:A)</f>
        <v/>
      </c>
      <c r="W3334" s="36">
        <f>ADDRESS(V3338,$F$7+1,,,"discounts")</f>
        <v/>
      </c>
      <c r="X3334" s="36">
        <f>ROUND(IF(ISNA(IF($F$7=0,0,INDIRECT(W3338))),0,IF($F$7=0,0,INDIRECT(W3338))),0)</f>
        <v/>
      </c>
    </row>
    <row r="3335">
      <c r="B3335" s="86" t="n"/>
      <c r="C3335" s="22" t="n">
        <v>42543</v>
      </c>
      <c r="E3335" s="22" t="inlineStr">
        <is>
          <t>Магическая подвеска Fire Dragon</t>
        </is>
      </c>
      <c r="F3335" s="105">
        <f>ROUNDUP(N3339-(N3339/100*X3339),0)</f>
        <v/>
      </c>
      <c r="H3335" s="22" t="inlineStr">
        <is>
          <t>Eastgate Resource</t>
        </is>
      </c>
      <c r="J3335" s="75" t="inlineStr">
        <is>
          <t>2100000425433</t>
        </is>
      </c>
      <c r="K3335" s="75" t="inlineStr">
        <is>
          <t>Атрибутика</t>
        </is>
      </c>
      <c r="L3335" s="22">
        <f>ROUND(100-(F3339/(M3339/100)),0)</f>
        <v/>
      </c>
      <c r="M3335" s="105" t="n">
        <v>909</v>
      </c>
      <c r="N3335" s="105" t="n">
        <v>791</v>
      </c>
      <c r="O3335" s="20" t="inlineStr">
        <is>
          <t>https://magic-kniga.ru/items/42543</t>
        </is>
      </c>
      <c r="Q3335" s="66" t="inlineStr">
        <is>
          <t>Мало</t>
        </is>
      </c>
      <c r="R3335" s="20" t="n">
        <v>13</v>
      </c>
      <c r="V3335" s="36">
        <f>MATCH(R3339,discounts!A:A)</f>
        <v/>
      </c>
      <c r="W3335" s="36">
        <f>ADDRESS(V3339,$F$7+1,,,"discounts")</f>
        <v/>
      </c>
      <c r="X3335" s="36">
        <f>ROUND(IF(ISNA(IF($F$7=0,0,INDIRECT(W3339))),0,IF($F$7=0,0,INDIRECT(W3339))),0)</f>
        <v/>
      </c>
    </row>
    <row r="3336">
      <c r="B3336" s="86" t="n"/>
      <c r="C3336" s="22" t="n">
        <v>42596</v>
      </c>
      <c r="E3336" s="22" t="inlineStr">
        <is>
          <t>Кулон Tercia Serpent</t>
        </is>
      </c>
      <c r="F3336" s="105">
        <f>ROUNDUP(N3340-(N3340/100*X3340),0)</f>
        <v/>
      </c>
      <c r="H3336" s="22" t="inlineStr">
        <is>
          <t>Alchemy Gothic</t>
        </is>
      </c>
      <c r="J3336" s="75" t="inlineStr">
        <is>
          <t>2100000425969</t>
        </is>
      </c>
      <c r="K3336" s="75" t="inlineStr">
        <is>
          <t>Атрибутика</t>
        </is>
      </c>
      <c r="L3336" s="22">
        <f>ROUND(100-(F3340/(M3340/100)),0)</f>
        <v/>
      </c>
      <c r="M3336" s="105" t="n">
        <v>4541</v>
      </c>
      <c r="N3336" s="105" t="n">
        <v>3951</v>
      </c>
      <c r="O3336" s="20" t="inlineStr">
        <is>
          <t>https://magic-kniga.ru/items/42596</t>
        </is>
      </c>
      <c r="Q3336" s="66" t="inlineStr">
        <is>
          <t>Мало</t>
        </is>
      </c>
      <c r="R3336" s="20" t="n">
        <v>13</v>
      </c>
      <c r="V3336" s="36">
        <f>MATCH(R3340,discounts!A:A)</f>
        <v/>
      </c>
      <c r="W3336" s="36">
        <f>ADDRESS(V3340,$F$7+1,,,"discounts")</f>
        <v/>
      </c>
      <c r="X3336" s="36">
        <f>ROUND(IF(ISNA(IF($F$7=0,0,INDIRECT(W3340))),0,IF($F$7=0,0,INDIRECT(W3340))),0)</f>
        <v/>
      </c>
    </row>
    <row r="3337">
      <c r="B3337" s="86" t="n"/>
      <c r="C3337" s="22" t="n">
        <v>42643</v>
      </c>
      <c r="E3337" s="22" t="inlineStr">
        <is>
          <t>Магический кулон Brans Raven For Bravery Evermore</t>
        </is>
      </c>
      <c r="F3337" s="105">
        <f>ROUNDUP(N3341-(N3341/100*X3341),0)</f>
        <v/>
      </c>
      <c r="H3337" s="22" t="inlineStr">
        <is>
          <t>Eastgate Resource</t>
        </is>
      </c>
      <c r="J3337" s="75" t="inlineStr">
        <is>
          <t>2100000426430</t>
        </is>
      </c>
      <c r="K3337" s="75" t="inlineStr">
        <is>
          <t>Атрибутика</t>
        </is>
      </c>
      <c r="L3337" s="22">
        <f>ROUND(100-(F3341/(M3341/100)),0)</f>
        <v/>
      </c>
      <c r="M3337" s="105" t="n">
        <v>3500</v>
      </c>
      <c r="N3337" s="105" t="n">
        <v>3045</v>
      </c>
      <c r="O3337" s="20" t="inlineStr">
        <is>
          <t>https://magic-kniga.ru/items/42643</t>
        </is>
      </c>
      <c r="Q3337" s="66" t="inlineStr">
        <is>
          <t>Мало</t>
        </is>
      </c>
      <c r="R3337" s="20" t="n">
        <v>13</v>
      </c>
      <c r="V3337" s="36">
        <f>MATCH(R3341,discounts!A:A)</f>
        <v/>
      </c>
      <c r="W3337" s="36">
        <f>ADDRESS(V3341,$F$7+1,,,"discounts")</f>
        <v/>
      </c>
      <c r="X3337" s="36">
        <f>ROUND(IF(ISNA(IF($F$7=0,0,INDIRECT(W3341))),0,IF($F$7=0,0,INDIRECT(W3341))),0)</f>
        <v/>
      </c>
    </row>
    <row r="3338">
      <c r="B3338" s="86" t="n"/>
      <c r="C3338" s="22" t="n">
        <v>42841</v>
      </c>
      <c r="E3338" s="22" t="inlineStr">
        <is>
          <t>Магический кулон Wynn</t>
        </is>
      </c>
      <c r="F3338" s="105">
        <f>ROUNDUP(N3342-(N3342/100*X3342),0)</f>
        <v/>
      </c>
      <c r="H3338" s="22" t="inlineStr">
        <is>
          <t>Eastgate Resource</t>
        </is>
      </c>
      <c r="J3338" s="75" t="inlineStr">
        <is>
          <t>2100000428410</t>
        </is>
      </c>
      <c r="K3338" s="75" t="inlineStr">
        <is>
          <t>Атрибутика</t>
        </is>
      </c>
      <c r="L3338" s="22">
        <f>ROUND(100-(F3342/(M3342/100)),0)</f>
        <v/>
      </c>
      <c r="M3338" s="105" t="n">
        <v>571</v>
      </c>
      <c r="N3338" s="105" t="n">
        <v>497</v>
      </c>
      <c r="O3338" s="20" t="inlineStr">
        <is>
          <t>https://magic-kniga.ru/items/42841</t>
        </is>
      </c>
      <c r="Q3338" s="66" t="inlineStr">
        <is>
          <t>Мало</t>
        </is>
      </c>
      <c r="R3338" s="20" t="n">
        <v>13</v>
      </c>
      <c r="V3338" s="36">
        <f>MATCH(R3342,discounts!A:A)</f>
        <v/>
      </c>
      <c r="W3338" s="36">
        <f>ADDRESS(V3342,$F$7+1,,,"discounts")</f>
        <v/>
      </c>
      <c r="X3338" s="36">
        <f>ROUND(IF(ISNA(IF($F$7=0,0,INDIRECT(W3342))),0,IF($F$7=0,0,INDIRECT(W3342))),0)</f>
        <v/>
      </c>
    </row>
    <row r="3339">
      <c r="B3339" s="86" t="n"/>
      <c r="C3339" s="22" t="n">
        <v>42938</v>
      </c>
      <c r="E3339" s="22" t="inlineStr">
        <is>
          <t>Магический кулон Mandrake (в футляре)</t>
        </is>
      </c>
      <c r="F3339" s="105">
        <f>ROUNDUP(N3343-(N3343/100*X3343),0)</f>
        <v/>
      </c>
      <c r="H3339" s="22" t="inlineStr">
        <is>
          <t>Eastgate Resource</t>
        </is>
      </c>
      <c r="J3339" s="75" t="inlineStr">
        <is>
          <t>2100000429387</t>
        </is>
      </c>
      <c r="K3339" s="75" t="inlineStr">
        <is>
          <t>Атрибутика</t>
        </is>
      </c>
      <c r="L3339" s="22">
        <f>ROUND(100-(F3343/(M3343/100)),0)</f>
        <v/>
      </c>
      <c r="M3339" s="105" t="n">
        <v>230</v>
      </c>
      <c r="N3339" s="105" t="n">
        <v>201</v>
      </c>
      <c r="O3339" s="20" t="inlineStr">
        <is>
          <t>https://magic-kniga.ru/items/42938</t>
        </is>
      </c>
      <c r="Q3339" s="66" t="inlineStr">
        <is>
          <t>Мало</t>
        </is>
      </c>
      <c r="R3339" s="20" t="n">
        <v>11</v>
      </c>
      <c r="V3339" s="36">
        <f>MATCH(R3343,discounts!A:A)</f>
        <v/>
      </c>
      <c r="W3339" s="36">
        <f>ADDRESS(V3343,$F$7+1,,,"discounts")</f>
        <v/>
      </c>
      <c r="X3339" s="36">
        <f>ROUND(IF(ISNA(IF($F$7=0,0,INDIRECT(W3343))),0,IF($F$7=0,0,INDIRECT(W3343))),0)</f>
        <v/>
      </c>
    </row>
    <row r="3340" ht="15" customHeight="1">
      <c r="B3340" s="88" t="inlineStr">
        <is>
          <t>Таро Папюса</t>
        </is>
      </c>
    </row>
    <row r="3341">
      <c r="B3341" s="86" t="n"/>
      <c r="C3341" s="22" t="n">
        <v>45972</v>
      </c>
      <c r="E3341" s="22" t="inlineStr">
        <is>
          <t>Блокнот на кольцах «Шут» из натуральной кожи</t>
        </is>
      </c>
      <c r="F3341" s="105">
        <f>ROUNDUP(N3345-(N3345/100*X3345),0)</f>
        <v/>
      </c>
      <c r="H3341" s="22" t="inlineStr">
        <is>
          <t>Magic-Kniga</t>
        </is>
      </c>
      <c r="J3341" s="75" t="inlineStr">
        <is>
          <t>2100000459728</t>
        </is>
      </c>
      <c r="K3341" s="75" t="inlineStr">
        <is>
          <t>Атрибутика</t>
        </is>
      </c>
      <c r="L3341" s="22">
        <f>ROUND(100-(F3345/(M3345/100)),0)</f>
        <v/>
      </c>
      <c r="M3341" s="105" t="n">
        <v>1617</v>
      </c>
      <c r="N3341" s="105" t="n">
        <v>1407</v>
      </c>
      <c r="O3341" s="20" t="inlineStr">
        <is>
          <t>https://magic-kniga.ru/items/45972</t>
        </is>
      </c>
      <c r="Q3341" s="66" t="inlineStr">
        <is>
          <t>Мало</t>
        </is>
      </c>
      <c r="R3341" s="20" t="n">
        <v>1</v>
      </c>
      <c r="V3341" s="36">
        <f>MATCH(R3345,discounts!A:A)</f>
        <v/>
      </c>
      <c r="W3341" s="36">
        <f>ADDRESS(V3345,$F$7+1,,,"discounts")</f>
        <v/>
      </c>
      <c r="X3341" s="36">
        <f>ROUND(_xlfn.SINGLE(IF(ISNA(_xlfn.SINGLE(IF($F$7=0,0,INDIRECT(W3345)))),0,IF($F$7=0,0,INDIRECT(W3345)))),0)</f>
        <v/>
      </c>
    </row>
    <row r="3342">
      <c r="B3342" s="86" t="n"/>
      <c r="C3342" s="22" t="n">
        <v>45973</v>
      </c>
      <c r="E3342" s="22" t="inlineStr">
        <is>
          <t>Блокнот на кольцах «Колесо фортуны» из натуральной кожи</t>
        </is>
      </c>
      <c r="F3342" s="105">
        <f>ROUNDUP(N3346-(N3346/100*X3346),0)</f>
        <v/>
      </c>
      <c r="H3342" s="22" t="inlineStr">
        <is>
          <t>Magic-Kniga</t>
        </is>
      </c>
      <c r="J3342" s="75" t="inlineStr">
        <is>
          <t>2100000459735</t>
        </is>
      </c>
      <c r="K3342" s="75" t="inlineStr">
        <is>
          <t>Атрибутика</t>
        </is>
      </c>
      <c r="L3342" s="22">
        <f>ROUND(100-(F3346/(M3346/100)),0)</f>
        <v/>
      </c>
      <c r="M3342" s="105" t="n">
        <v>2024</v>
      </c>
      <c r="N3342" s="105" t="n">
        <v>1761</v>
      </c>
      <c r="O3342" s="20" t="inlineStr">
        <is>
          <t>https://magic-kniga.ru/items/45973</t>
        </is>
      </c>
      <c r="Q3342" s="66" t="inlineStr">
        <is>
          <t>Мало</t>
        </is>
      </c>
      <c r="R3342" s="20" t="n">
        <v>1</v>
      </c>
      <c r="V3342" s="36">
        <f>MATCH(R3346,discounts!A:A)</f>
        <v/>
      </c>
      <c r="W3342" s="36">
        <f>ADDRESS(V3346,$F$7+1,,,"discounts")</f>
        <v/>
      </c>
      <c r="X3342" s="36">
        <f>ROUND(_xlfn.SINGLE(IF(ISNA(_xlfn.SINGLE(IF($F$7=0,0,INDIRECT(W3346)))),0,IF($F$7=0,0,INDIRECT(W3346)))),0)</f>
        <v/>
      </c>
    </row>
    <row r="3343" ht="15" customHeight="1">
      <c r="B3343" s="88" t="inlineStr">
        <is>
          <t>Фен-Шуй для богатства</t>
        </is>
      </c>
    </row>
    <row r="3344">
      <c r="B3344" s="86" t="n"/>
      <c r="C3344" s="22" t="n">
        <v>45631</v>
      </c>
      <c r="E3344" s="22" t="inlineStr">
        <is>
          <t>Статуэтка Манеки-неко на батарейках золотая NS 004</t>
        </is>
      </c>
      <c r="F3344" s="105">
        <f>ROUNDUP(N3348-(N3348/100*X3348),0)</f>
        <v/>
      </c>
      <c r="H3344" s="22" t="inlineStr">
        <is>
          <t>Китай</t>
        </is>
      </c>
      <c r="J3344" s="75" t="inlineStr">
        <is>
          <t>2100000456314</t>
        </is>
      </c>
      <c r="K3344" s="75" t="inlineStr">
        <is>
          <t>Атрибутика</t>
        </is>
      </c>
      <c r="L3344" s="22">
        <f>ROUND(100-(F3348/(M3348/100)),0)</f>
        <v/>
      </c>
      <c r="M3344" s="105" t="n">
        <v>999</v>
      </c>
      <c r="N3344" s="105" t="n">
        <v>870</v>
      </c>
      <c r="O3344" s="20" t="inlineStr">
        <is>
          <t>https://magic-kniga.ru/items/45631</t>
        </is>
      </c>
      <c r="Q3344" s="66" t="inlineStr">
        <is>
          <t>Мало</t>
        </is>
      </c>
      <c r="R3344" s="20" t="n">
        <v>11</v>
      </c>
      <c r="V3344" s="36">
        <f>MATCH(R3348,discounts!A:A)</f>
        <v/>
      </c>
      <c r="W3344" s="36">
        <f>ADDRESS(V3348,$F$7+1,,,"discounts")</f>
        <v/>
      </c>
      <c r="X3344" s="36">
        <f>ROUND(_xlfn.SINGLE(IF(ISNA(_xlfn.SINGLE(IF($F$7=0,0,INDIRECT(W3348)))),0,IF($F$7=0,0,INDIRECT(W3348)))),0)</f>
        <v/>
      </c>
    </row>
    <row r="3345">
      <c r="B3345" s="86" t="n"/>
      <c r="C3345" s="22" t="n">
        <v>45812</v>
      </c>
      <c r="E3345" s="22" t="inlineStr">
        <is>
          <t>Конверт для денег</t>
        </is>
      </c>
      <c r="F3345" s="105">
        <f>ROUNDUP(N3349-(N3349/100*X3349),0)</f>
        <v/>
      </c>
      <c r="H3345" s="22" t="inlineStr">
        <is>
          <t>Китай</t>
        </is>
      </c>
      <c r="J3345" s="75" t="inlineStr">
        <is>
          <t>2100000458127</t>
        </is>
      </c>
      <c r="K3345" s="75" t="inlineStr">
        <is>
          <t>Атрибутика</t>
        </is>
      </c>
      <c r="L3345" s="22">
        <f>ROUND(100-(F3349/(M3349/100)),0)</f>
        <v/>
      </c>
      <c r="M3345" s="105" t="n">
        <v>727</v>
      </c>
      <c r="N3345" s="105" t="n">
        <v>633</v>
      </c>
      <c r="O3345" s="20" t="inlineStr">
        <is>
          <t>https://magic-kniga.ru/items/45812</t>
        </is>
      </c>
      <c r="Q3345" s="66" t="inlineStr">
        <is>
          <t>Мало</t>
        </is>
      </c>
      <c r="R3345" s="20" t="n">
        <v>11</v>
      </c>
      <c r="V3345" s="36">
        <f>MATCH(R3349,discounts!A:A)</f>
        <v/>
      </c>
      <c r="W3345" s="36">
        <f>ADDRESS(V3349,$F$7+1,,,"discounts")</f>
        <v/>
      </c>
      <c r="X3345" s="36">
        <f>ROUND(_xlfn.SINGLE(IF(ISNA(_xlfn.SINGLE(IF($F$7=0,0,INDIRECT(W3349)))),0,IF($F$7=0,0,INDIRECT(W3349)))),0)</f>
        <v/>
      </c>
    </row>
    <row r="3346">
      <c r="B3346" s="86" t="n"/>
      <c r="C3346" s="22" t="n">
        <v>45974</v>
      </c>
      <c r="E3346" s="22" t="inlineStr">
        <is>
          <t>Подставка для благовоний стелющийся дым Ганеша, 12х9 см</t>
        </is>
      </c>
      <c r="F3346" s="105">
        <f>ROUNDUP(N3350-(N3350/100*X3350),0)</f>
        <v/>
      </c>
      <c r="H3346" s="22" t="inlineStr">
        <is>
          <t>Китай</t>
        </is>
      </c>
      <c r="J3346" s="75" t="inlineStr">
        <is>
          <t>2100000459742</t>
        </is>
      </c>
      <c r="K3346" s="75" t="inlineStr">
        <is>
          <t>Атрибутика</t>
        </is>
      </c>
      <c r="L3346" s="22">
        <f>ROUND(100-(F3350/(M3350/100)),0)</f>
        <v/>
      </c>
      <c r="M3346" s="105" t="n">
        <v>999</v>
      </c>
      <c r="N3346" s="105" t="n">
        <v>870</v>
      </c>
      <c r="O3346" s="20" t="inlineStr">
        <is>
          <t>https://magic-kniga.ru/items/45974</t>
        </is>
      </c>
      <c r="Q3346" s="66" t="inlineStr">
        <is>
          <t>Мало</t>
        </is>
      </c>
      <c r="R3346" s="20" t="n">
        <v>11</v>
      </c>
      <c r="V3346" s="36">
        <f>MATCH(R3350,discounts!A:A)</f>
        <v/>
      </c>
      <c r="W3346" s="36">
        <f>ADDRESS(V3350,$F$7+1,,,"discounts")</f>
        <v/>
      </c>
      <c r="X3346" s="36">
        <f>ROUND(_xlfn.SINGLE(IF(ISNA(_xlfn.SINGLE(IF($F$7=0,0,INDIRECT(W3350)))),0,IF($F$7=0,0,INDIRECT(W3350)))),0)</f>
        <v/>
      </c>
    </row>
    <row r="3347" ht="15" customHeight="1">
      <c r="B3347" s="88" t="inlineStr">
        <is>
          <t>Фен-Шуй практика</t>
        </is>
      </c>
    </row>
    <row r="3348">
      <c r="B3348" s="86" t="n"/>
      <c r="C3348" s="22" t="n">
        <v>45633</v>
      </c>
      <c r="E3348" s="22" t="inlineStr">
        <is>
          <t>Статуэтка Тара золотая металл</t>
        </is>
      </c>
      <c r="F3348" s="105">
        <f>ROUNDUP(N3352-(N3352/100*X3352),0)</f>
        <v/>
      </c>
      <c r="H3348" s="22" t="inlineStr">
        <is>
          <t>Китай</t>
        </is>
      </c>
      <c r="J3348" s="75" t="inlineStr">
        <is>
          <t>2100000456338</t>
        </is>
      </c>
      <c r="K3348" s="75" t="inlineStr">
        <is>
          <t>Атрибутика</t>
        </is>
      </c>
      <c r="L3348" s="22">
        <f>ROUND(100-(F3352/(M3352/100)),0)</f>
        <v/>
      </c>
      <c r="M3348" s="105" t="n">
        <v>999</v>
      </c>
      <c r="N3348" s="105" t="n">
        <v>870</v>
      </c>
      <c r="O3348" s="20" t="inlineStr">
        <is>
          <t>https://magic-kniga.ru/items/45633</t>
        </is>
      </c>
      <c r="Q3348" s="66" t="inlineStr">
        <is>
          <t>Мало</t>
        </is>
      </c>
      <c r="R3348" s="20" t="n">
        <v>11</v>
      </c>
      <c r="V3348" s="36">
        <f>MATCH(R3352,discounts!A:A)</f>
        <v/>
      </c>
      <c r="W3348" s="36">
        <f>ADDRESS(V3352,$F$7+1,,,"discounts")</f>
        <v/>
      </c>
      <c r="X3348" s="36">
        <f>ROUND(IF(ISNA(IF($F$7=0,0,INDIRECT(W3352))),0,IF($F$7=0,0,INDIRECT(W3352))),0)</f>
        <v/>
      </c>
    </row>
    <row r="3349" ht="15" customHeight="1">
      <c r="B3349" s="88" t="inlineStr">
        <is>
          <t>Фен-Шуй для успеха</t>
        </is>
      </c>
    </row>
    <row r="3350">
      <c r="B3350" s="86" t="n"/>
      <c r="C3350" s="22" t="n">
        <v>45635</v>
      </c>
      <c r="E3350" s="22" t="inlineStr">
        <is>
          <t>Компас 7,5 см</t>
        </is>
      </c>
      <c r="F3350" s="105">
        <f>ROUNDUP(N3354-(N3354/100*X3354),0)</f>
        <v/>
      </c>
      <c r="H3350" s="22" t="inlineStr">
        <is>
          <t>Китай</t>
        </is>
      </c>
      <c r="J3350" s="75" t="inlineStr">
        <is>
          <t>2100000456352</t>
        </is>
      </c>
      <c r="K3350" s="75" t="inlineStr">
        <is>
          <t>Атрибутика</t>
        </is>
      </c>
      <c r="L3350" s="22">
        <f>ROUND(100-(F3354/(M3354/100)),0)</f>
        <v/>
      </c>
      <c r="M3350" s="105" t="n">
        <v>999</v>
      </c>
      <c r="N3350" s="105" t="n">
        <v>870</v>
      </c>
      <c r="O3350" s="20" t="inlineStr">
        <is>
          <t>https://magic-kniga.ru/items/45635</t>
        </is>
      </c>
      <c r="Q3350" s="66" t="inlineStr">
        <is>
          <t>Мало</t>
        </is>
      </c>
      <c r="R3350" s="20" t="n">
        <v>11</v>
      </c>
      <c r="V3350" s="36">
        <f>MATCH(R3354,discounts!A:A)</f>
        <v/>
      </c>
      <c r="W3350" s="36">
        <f>ADDRESS(V3354,$F$7+1,,,"discounts")</f>
        <v/>
      </c>
      <c r="X3350" s="36">
        <f>ROUND(_xlfn.SINGLE(IF(ISNA(_xlfn.SINGLE(IF($F$7=0,0,INDIRECT(W3354)))),0,IF($F$7=0,0,INDIRECT(W3354)))),0)</f>
        <v/>
      </c>
    </row>
    <row r="3351">
      <c r="B3351" s="86" t="n"/>
      <c r="C3351" s="22" t="n">
        <v>45813</v>
      </c>
      <c r="E3351" s="22" t="inlineStr">
        <is>
          <t>Музыка ветра NS-935B</t>
        </is>
      </c>
      <c r="F3351" s="105">
        <f>ROUNDUP(N3355-(N3355/100*X3355),0)</f>
        <v/>
      </c>
      <c r="H3351" s="22" t="inlineStr">
        <is>
          <t>Китай</t>
        </is>
      </c>
      <c r="J3351" s="75" t="inlineStr">
        <is>
          <t>2100000458134</t>
        </is>
      </c>
      <c r="K3351" s="75" t="inlineStr">
        <is>
          <t>Атрибутика</t>
        </is>
      </c>
      <c r="L3351" s="22">
        <f>ROUND(100-(F3355/(M3355/100)),0)</f>
        <v/>
      </c>
      <c r="M3351" s="105" t="n">
        <v>727</v>
      </c>
      <c r="N3351" s="105" t="n">
        <v>633</v>
      </c>
      <c r="O3351" s="20" t="inlineStr">
        <is>
          <t>https://magic-kniga.ru/items/45813</t>
        </is>
      </c>
      <c r="Q3351" s="66" t="inlineStr">
        <is>
          <t>Мало</t>
        </is>
      </c>
      <c r="R3351" s="20" t="n">
        <v>11</v>
      </c>
      <c r="V3351" s="36">
        <f>MATCH(R3355,discounts!A:A)</f>
        <v/>
      </c>
      <c r="W3351" s="36">
        <f>ADDRESS(V3355,$F$7+1,,,"discounts")</f>
        <v/>
      </c>
      <c r="X3351" s="36">
        <f>ROUND(_xlfn.SINGLE(IF(ISNA(_xlfn.SINGLE(IF($F$7=0,0,INDIRECT(W3355)))),0,IF($F$7=0,0,INDIRECT(W3355)))),0)</f>
        <v/>
      </c>
    </row>
    <row r="3352" ht="15" customHeight="1">
      <c r="B3352" s="88" t="inlineStr">
        <is>
          <t>Фен-Шуй для защиты</t>
        </is>
      </c>
    </row>
    <row r="3353">
      <c r="B3353" s="86" t="n"/>
      <c r="C3353" s="22" t="n">
        <v>41349</v>
      </c>
      <c r="E3353" s="22" t="inlineStr">
        <is>
          <t>Магнит Ангел</t>
        </is>
      </c>
      <c r="F3353" s="105">
        <f>ROUNDUP(N3357-(N3357/100*X3357),0)</f>
        <v/>
      </c>
      <c r="H3353" s="22" t="inlineStr">
        <is>
          <t>АртСимвол</t>
        </is>
      </c>
      <c r="I3353" s="22" t="n">
        <v>2020</v>
      </c>
      <c r="J3353" s="75" t="inlineStr">
        <is>
          <t>2100000413492</t>
        </is>
      </c>
      <c r="K3353" s="75" t="inlineStr">
        <is>
          <t>Атрибутика</t>
        </is>
      </c>
      <c r="L3353" s="22">
        <f>ROUND(100-(F3357/(M3357/100)),0)</f>
        <v/>
      </c>
      <c r="M3353" s="105" t="n">
        <v>977</v>
      </c>
      <c r="N3353" s="105" t="n">
        <v>850</v>
      </c>
      <c r="O3353" s="20" t="inlineStr">
        <is>
          <t>https://magic-kniga.ru/items/41349</t>
        </is>
      </c>
      <c r="Q3353" s="66" t="inlineStr">
        <is>
          <t>Мало</t>
        </is>
      </c>
      <c r="R3353" s="20" t="n">
        <v>7</v>
      </c>
      <c r="V3353" s="36">
        <f>MATCH(R3357,discounts!A:A)</f>
        <v/>
      </c>
      <c r="W3353" s="36">
        <f>ADDRESS(V3357,$F$7+1,,,"discounts")</f>
        <v/>
      </c>
      <c r="X3353" s="36">
        <f>ROUND(IF(ISNA(IF($F$7=0,0,INDIRECT(W3357))),0,IF($F$7=0,0,INDIRECT(W3357))),0)</f>
        <v/>
      </c>
    </row>
    <row r="3354" ht="15" customHeight="1">
      <c r="B3354" s="88" t="inlineStr">
        <is>
          <t>Фен-Шуй для любви</t>
        </is>
      </c>
    </row>
    <row r="3355">
      <c r="B3355" s="86" t="n"/>
      <c r="C3355" s="22" t="n">
        <v>41356</v>
      </c>
      <c r="E3355" s="22" t="inlineStr">
        <is>
          <t>Магнит Любовь</t>
        </is>
      </c>
      <c r="F3355" s="105">
        <f>ROUNDUP(N3359-(N3359/100*X3359),0)</f>
        <v/>
      </c>
      <c r="H3355" s="22" t="inlineStr">
        <is>
          <t>АртСимвол</t>
        </is>
      </c>
      <c r="I3355" s="22" t="n">
        <v>2020</v>
      </c>
      <c r="J3355" s="75" t="inlineStr">
        <is>
          <t>2100000413560</t>
        </is>
      </c>
      <c r="K3355" s="75" t="inlineStr">
        <is>
          <t>Атрибутика</t>
        </is>
      </c>
      <c r="L3355" s="22">
        <f>ROUND(100-(F3359/(M3359/100)),0)</f>
        <v/>
      </c>
      <c r="M3355" s="105" t="n">
        <v>977</v>
      </c>
      <c r="N3355" s="105" t="n">
        <v>850</v>
      </c>
      <c r="O3355" s="20" t="inlineStr">
        <is>
          <t>https://magic-kniga.ru/items/41356</t>
        </is>
      </c>
      <c r="Q3355" s="66" t="inlineStr">
        <is>
          <t>Мало</t>
        </is>
      </c>
      <c r="R3355" s="20" t="n">
        <v>7</v>
      </c>
      <c r="V3355" s="36">
        <f>MATCH(R3359,discounts!A:A)</f>
        <v/>
      </c>
      <c r="W3355" s="36">
        <f>ADDRESS(V3359,$F$7+1,,,"discounts")</f>
        <v/>
      </c>
      <c r="X3355" s="36">
        <f>ROUND(IF(ISNA(IF($F$7=0,0,INDIRECT(W3359))),0,IF($F$7=0,0,INDIRECT(W3359))),0)</f>
        <v/>
      </c>
    </row>
    <row r="3356">
      <c r="B3356" s="86" t="n"/>
    </row>
    <row r="3357">
      <c r="B3357" s="86" t="n"/>
    </row>
    <row r="3358">
      <c r="B3358" s="86" t="n"/>
    </row>
    <row r="3359">
      <c r="B3359" s="86" t="n"/>
    </row>
    <row r="3360">
      <c r="B3360" s="86" t="n"/>
    </row>
    <row r="3361">
      <c r="B3361" s="86" t="n"/>
    </row>
    <row r="3362">
      <c r="B3362" s="86" t="n"/>
    </row>
    <row r="3363">
      <c r="B3363" s="86" t="n"/>
    </row>
    <row r="3364">
      <c r="B3364" s="86" t="n"/>
    </row>
    <row r="3365">
      <c r="B3365" s="86" t="n"/>
    </row>
    <row r="3366">
      <c r="B3366" s="86" t="n"/>
    </row>
    <row r="3367">
      <c r="B3367" s="86" t="n"/>
    </row>
    <row r="3368">
      <c r="B3368" s="86" t="n"/>
    </row>
    <row r="3369">
      <c r="B3369" s="86" t="n"/>
    </row>
    <row r="3370">
      <c r="B3370" s="86" t="n"/>
    </row>
    <row r="3371">
      <c r="B3371" s="86" t="n"/>
    </row>
    <row r="3372">
      <c r="B3372" s="86" t="n"/>
    </row>
    <row r="3373">
      <c r="B3373" s="86" t="n"/>
    </row>
    <row r="3374">
      <c r="B3374" s="86" t="n"/>
    </row>
    <row r="3375">
      <c r="B3375" s="86" t="n"/>
    </row>
    <row r="3376">
      <c r="B3376" s="86" t="n"/>
    </row>
    <row r="3377">
      <c r="B3377" s="86" t="n"/>
    </row>
    <row r="3378">
      <c r="B3378" s="86" t="n"/>
    </row>
    <row r="3379">
      <c r="B3379" s="86" t="n"/>
    </row>
    <row r="3380">
      <c r="B3380" s="86" t="n"/>
    </row>
    <row r="3381">
      <c r="B3381" s="86" t="n"/>
    </row>
    <row r="3382">
      <c r="B3382" s="86" t="n"/>
    </row>
    <row r="3383">
      <c r="B3383" s="86" t="n"/>
    </row>
    <row r="3384">
      <c r="B3384" s="86" t="n"/>
    </row>
    <row r="3385">
      <c r="B3385" s="86" t="n"/>
    </row>
    <row r="3386">
      <c r="B3386" s="86" t="n"/>
    </row>
    <row r="3387">
      <c r="B3387" s="86" t="n"/>
    </row>
    <row r="3388">
      <c r="B3388" s="86" t="n"/>
    </row>
    <row r="3389">
      <c r="B3389" s="86" t="n"/>
    </row>
    <row r="3390">
      <c r="B3390" s="86" t="n"/>
    </row>
    <row r="3391">
      <c r="B3391" s="86" t="n"/>
    </row>
    <row r="3392">
      <c r="B3392" s="86" t="n"/>
    </row>
    <row r="3393">
      <c r="B3393" s="86" t="n"/>
    </row>
    <row r="3394">
      <c r="B3394" s="86" t="n"/>
    </row>
    <row r="3395">
      <c r="B3395" s="86" t="n"/>
    </row>
    <row r="3396">
      <c r="B3396" s="86" t="n"/>
    </row>
    <row r="3397">
      <c r="B3397" s="86" t="n"/>
    </row>
    <row r="3398">
      <c r="B3398" s="86" t="n"/>
    </row>
    <row r="3399">
      <c r="B3399" s="86" t="n"/>
    </row>
    <row r="3400">
      <c r="B3400" s="86" t="n"/>
    </row>
    <row r="3401">
      <c r="B3401" s="86" t="n"/>
    </row>
    <row r="3402">
      <c r="B3402" s="86" t="n"/>
    </row>
    <row r="3403">
      <c r="B3403" s="86" t="n"/>
    </row>
    <row r="3404">
      <c r="B3404" s="86" t="n"/>
    </row>
    <row r="3405">
      <c r="B3405" s="86" t="n"/>
    </row>
    <row r="3406">
      <c r="B3406" s="86" t="n"/>
    </row>
    <row r="3407">
      <c r="B3407" s="86" t="n"/>
    </row>
    <row r="3408">
      <c r="B3408" s="86" t="n"/>
    </row>
    <row r="3409">
      <c r="B3409" s="86" t="n"/>
    </row>
    <row r="3410">
      <c r="B3410" s="86" t="n"/>
    </row>
    <row r="3411">
      <c r="B3411" s="86" t="n"/>
    </row>
    <row r="3412">
      <c r="B3412" s="86" t="n"/>
    </row>
    <row r="3413">
      <c r="B3413" s="86" t="n"/>
    </row>
    <row r="3414">
      <c r="B3414" s="86" t="n"/>
    </row>
    <row r="3415">
      <c r="B3415" s="86" t="n"/>
    </row>
    <row r="3416">
      <c r="B3416" s="86" t="n"/>
    </row>
    <row r="3417">
      <c r="B3417" s="86" t="n"/>
    </row>
    <row r="3418">
      <c r="B3418" s="86" t="n"/>
    </row>
    <row r="3419">
      <c r="B3419" s="86" t="n"/>
    </row>
    <row r="3420">
      <c r="B3420" s="86" t="n"/>
    </row>
    <row r="3421">
      <c r="B3421" s="86" t="n"/>
    </row>
    <row r="3422">
      <c r="B3422" s="86" t="n"/>
    </row>
    <row r="3423">
      <c r="B3423" s="86" t="n"/>
    </row>
    <row r="3424">
      <c r="B3424" s="86" t="n"/>
    </row>
    <row r="3425">
      <c r="B3425" s="86" t="n"/>
    </row>
    <row r="3426">
      <c r="B3426" s="86" t="n"/>
    </row>
    <row r="3427">
      <c r="B3427" s="86" t="n"/>
    </row>
    <row r="3428">
      <c r="B3428" s="86" t="n"/>
    </row>
    <row r="3429">
      <c r="B3429" s="86" t="n"/>
    </row>
    <row r="3430">
      <c r="B3430" s="86" t="n"/>
    </row>
    <row r="3431">
      <c r="B3431" s="86" t="n"/>
    </row>
    <row r="3432">
      <c r="B3432" s="86" t="n"/>
    </row>
    <row r="3433">
      <c r="B3433" s="86" t="n"/>
    </row>
    <row r="3434">
      <c r="B3434" s="86" t="n"/>
    </row>
    <row r="3435">
      <c r="B3435" s="86" t="n"/>
    </row>
    <row r="3436">
      <c r="B3436" s="86" t="n"/>
    </row>
    <row r="3437">
      <c r="B3437" s="86" t="n"/>
    </row>
    <row r="3438">
      <c r="B3438" s="86" t="n"/>
    </row>
    <row r="3439">
      <c r="B3439" s="86" t="n"/>
    </row>
    <row r="3440">
      <c r="B3440" s="86" t="n"/>
    </row>
    <row r="3441">
      <c r="B3441" s="86" t="n"/>
    </row>
    <row r="3442">
      <c r="B3442" s="86" t="n"/>
    </row>
    <row r="3443">
      <c r="B3443" s="86" t="n"/>
    </row>
    <row r="3444">
      <c r="B3444" s="86" t="n"/>
    </row>
    <row r="3445">
      <c r="B3445" s="86" t="n"/>
    </row>
    <row r="3446">
      <c r="B3446" s="86" t="n"/>
    </row>
    <row r="3447">
      <c r="B3447" s="86" t="n"/>
    </row>
    <row r="3448">
      <c r="B3448" s="86" t="n"/>
    </row>
    <row r="3449">
      <c r="B3449" s="86" t="n"/>
    </row>
    <row r="3450">
      <c r="B3450" s="86" t="n"/>
    </row>
    <row r="3451">
      <c r="B3451" s="86" t="n"/>
    </row>
    <row r="3452">
      <c r="B3452" s="86" t="n"/>
    </row>
    <row r="3453">
      <c r="B3453" s="86" t="n"/>
    </row>
    <row r="3454">
      <c r="B3454" s="86" t="n"/>
    </row>
    <row r="3455">
      <c r="B3455" s="86" t="n"/>
    </row>
    <row r="3456">
      <c r="B3456" s="86" t="n"/>
    </row>
    <row r="3457">
      <c r="B3457" s="86" t="n"/>
    </row>
    <row r="3458">
      <c r="B3458" s="86" t="n"/>
    </row>
    <row r="3459">
      <c r="B3459" s="86" t="n"/>
    </row>
    <row r="3460">
      <c r="B3460" s="86" t="n"/>
    </row>
    <row r="3461">
      <c r="B3461" s="86" t="n"/>
    </row>
    <row r="3462">
      <c r="B3462" s="86" t="n"/>
    </row>
    <row r="3463">
      <c r="B3463" s="86" t="n"/>
    </row>
    <row r="3464">
      <c r="B3464" s="86" t="n"/>
    </row>
    <row r="3465">
      <c r="B3465" s="86" t="n"/>
    </row>
    <row r="3466">
      <c r="B3466" s="86" t="n"/>
    </row>
    <row r="3467">
      <c r="B3467" s="86" t="n"/>
    </row>
    <row r="3468">
      <c r="B3468" s="86" t="n"/>
    </row>
    <row r="3469">
      <c r="B3469" s="86" t="n"/>
    </row>
    <row r="3470">
      <c r="B3470" s="86" t="n"/>
    </row>
    <row r="3471">
      <c r="B3471" s="86" t="n"/>
    </row>
    <row r="3472">
      <c r="B3472" s="86" t="n"/>
    </row>
    <row r="3473">
      <c r="B3473" s="86" t="n"/>
    </row>
    <row r="3474">
      <c r="B3474" s="86" t="n"/>
    </row>
    <row r="3475">
      <c r="B3475" s="86" t="n"/>
    </row>
    <row r="3476">
      <c r="B3476" s="86" t="n"/>
    </row>
    <row r="3477">
      <c r="B3477" s="86" t="n"/>
    </row>
    <row r="3478">
      <c r="B3478" s="86" t="n"/>
    </row>
    <row r="3479">
      <c r="B3479" s="86" t="n"/>
    </row>
    <row r="3480">
      <c r="B3480" s="86" t="n"/>
    </row>
    <row r="3481">
      <c r="B3481" s="86" t="n"/>
    </row>
    <row r="3482">
      <c r="B3482" s="86" t="n"/>
    </row>
    <row r="3483">
      <c r="B3483" s="86" t="n"/>
    </row>
    <row r="3484">
      <c r="B3484" s="86" t="n"/>
    </row>
    <row r="3485">
      <c r="B3485" s="86" t="n"/>
    </row>
    <row r="3486">
      <c r="B3486" s="86" t="n"/>
    </row>
    <row r="3487">
      <c r="B3487" s="86" t="n"/>
    </row>
    <row r="3488">
      <c r="B3488" s="86" t="n"/>
    </row>
    <row r="3489">
      <c r="B3489" s="86" t="n"/>
    </row>
    <row r="3490">
      <c r="B3490" s="86" t="n"/>
    </row>
    <row r="3491">
      <c r="B3491" s="86" t="n"/>
    </row>
    <row r="3492">
      <c r="B3492" s="86" t="n"/>
    </row>
    <row r="3493">
      <c r="B3493" s="86" t="n"/>
    </row>
    <row r="3494">
      <c r="B3494" s="86" t="n"/>
    </row>
    <row r="3495">
      <c r="B3495" s="86" t="n"/>
    </row>
    <row r="3496">
      <c r="B3496" s="86" t="n"/>
    </row>
    <row r="3497">
      <c r="B3497" s="86" t="n"/>
    </row>
    <row r="3498">
      <c r="B3498" s="86" t="n"/>
    </row>
    <row r="3499">
      <c r="B3499" s="86" t="n"/>
    </row>
    <row r="3500">
      <c r="B3500" s="86" t="n"/>
    </row>
    <row r="3501">
      <c r="B3501" s="86" t="n"/>
    </row>
    <row r="3502">
      <c r="B3502" s="86" t="n"/>
    </row>
    <row r="3503">
      <c r="B3503" s="86" t="n"/>
    </row>
    <row r="3504">
      <c r="B3504" s="86" t="n"/>
    </row>
    <row r="3505">
      <c r="B3505" s="86" t="n"/>
    </row>
    <row r="3506">
      <c r="B3506" s="86" t="n"/>
    </row>
    <row r="3507">
      <c r="B3507" s="86" t="n"/>
    </row>
    <row r="3508">
      <c r="B3508" s="86" t="n"/>
    </row>
    <row r="3509">
      <c r="B3509" s="86" t="n"/>
    </row>
    <row r="3510">
      <c r="B3510" s="86" t="n"/>
    </row>
    <row r="3511">
      <c r="B3511" s="86" t="n"/>
    </row>
    <row r="3512">
      <c r="B3512" s="86" t="n"/>
    </row>
    <row r="3513">
      <c r="B3513" s="86" t="n"/>
    </row>
    <row r="3514">
      <c r="B3514" s="86" t="n"/>
    </row>
    <row r="3515">
      <c r="B3515" s="86" t="n"/>
    </row>
    <row r="3516">
      <c r="B3516" s="86" t="n"/>
    </row>
    <row r="3517">
      <c r="B3517" s="86" t="n"/>
    </row>
    <row r="3518">
      <c r="B3518" s="86" t="n"/>
    </row>
    <row r="3519">
      <c r="B3519" s="86" t="n"/>
    </row>
    <row r="3520">
      <c r="B3520" s="86" t="n"/>
    </row>
    <row r="3521">
      <c r="B3521" s="86" t="n"/>
    </row>
    <row r="3522">
      <c r="B3522" s="86" t="n"/>
    </row>
    <row r="3523">
      <c r="B3523" s="86" t="n"/>
    </row>
    <row r="3524">
      <c r="B3524" s="86" t="n"/>
    </row>
    <row r="3525">
      <c r="B3525" s="86" t="n"/>
    </row>
    <row r="3526">
      <c r="B3526" s="86" t="n"/>
    </row>
    <row r="3527">
      <c r="B3527" s="86" t="n"/>
    </row>
    <row r="3528">
      <c r="B3528" s="86" t="n"/>
    </row>
    <row r="3529">
      <c r="B3529" s="86" t="n"/>
    </row>
    <row r="3530">
      <c r="B3530" s="86" t="n"/>
    </row>
    <row r="3531">
      <c r="B3531" s="86" t="n"/>
    </row>
    <row r="3532">
      <c r="B3532" s="86" t="n"/>
    </row>
    <row r="3533">
      <c r="B3533" s="86" t="n"/>
    </row>
    <row r="3534">
      <c r="B3534" s="86" t="n"/>
    </row>
    <row r="3535">
      <c r="B3535" s="86" t="n"/>
    </row>
    <row r="3536">
      <c r="B3536" s="86" t="n"/>
    </row>
    <row r="3537">
      <c r="B3537" s="86" t="n"/>
    </row>
    <row r="3538">
      <c r="B3538" s="86" t="n"/>
    </row>
    <row r="3539">
      <c r="B3539" s="86" t="n"/>
    </row>
    <row r="3540">
      <c r="B3540" s="86" t="n"/>
    </row>
    <row r="3541">
      <c r="B3541" s="86" t="n"/>
    </row>
    <row r="3542">
      <c r="B3542" s="86" t="n"/>
    </row>
    <row r="3543">
      <c r="B3543" s="86" t="n"/>
    </row>
    <row r="3544">
      <c r="B3544" s="86" t="n"/>
    </row>
    <row r="3545">
      <c r="B3545" s="86" t="n"/>
    </row>
    <row r="3546">
      <c r="B3546" s="86" t="n"/>
    </row>
    <row r="3547">
      <c r="B3547" s="86" t="n"/>
    </row>
    <row r="3548">
      <c r="B3548" s="86" t="n"/>
    </row>
    <row r="3549">
      <c r="B3549" s="86" t="n"/>
    </row>
    <row r="3550">
      <c r="B3550" s="86" t="n"/>
    </row>
    <row r="3551">
      <c r="B3551" s="86" t="n"/>
    </row>
    <row r="3552">
      <c r="B3552" s="86" t="n"/>
    </row>
    <row r="3553">
      <c r="B3553" s="86" t="n"/>
    </row>
    <row r="3554">
      <c r="B3554" s="86" t="n"/>
    </row>
    <row r="3555">
      <c r="B3555" s="86" t="n"/>
    </row>
    <row r="3556">
      <c r="B3556" s="86" t="n"/>
    </row>
    <row r="3557">
      <c r="B3557" s="86" t="n"/>
    </row>
    <row r="3558">
      <c r="B3558" s="86" t="n"/>
    </row>
    <row r="3559">
      <c r="B3559" s="86" t="n"/>
    </row>
    <row r="3560">
      <c r="B3560" s="86" t="n"/>
    </row>
    <row r="3561">
      <c r="B3561" s="86" t="n"/>
    </row>
    <row r="3562">
      <c r="B3562" s="86" t="n"/>
    </row>
    <row r="3563">
      <c r="B3563" s="86" t="n"/>
    </row>
    <row r="3564">
      <c r="B3564" s="86" t="n"/>
    </row>
    <row r="3565">
      <c r="B3565" s="86" t="n"/>
    </row>
    <row r="3566">
      <c r="B3566" s="86" t="n"/>
    </row>
    <row r="3567">
      <c r="B3567" s="86" t="n"/>
    </row>
    <row r="3568">
      <c r="B3568" s="86" t="n"/>
    </row>
    <row r="3569">
      <c r="B3569" s="86" t="n"/>
    </row>
    <row r="3570">
      <c r="B3570" s="86" t="n"/>
    </row>
    <row r="3571">
      <c r="B3571" s="86" t="n"/>
    </row>
    <row r="3572">
      <c r="B3572" s="86" t="n"/>
    </row>
    <row r="3573">
      <c r="B3573" s="86" t="n"/>
    </row>
    <row r="3574">
      <c r="B3574" s="86" t="n"/>
    </row>
    <row r="3575">
      <c r="B3575" s="86" t="n"/>
    </row>
    <row r="3576">
      <c r="B3576" s="86" t="n"/>
    </row>
    <row r="3577">
      <c r="B3577" s="86" t="n"/>
    </row>
    <row r="3578">
      <c r="B3578" s="86" t="n"/>
    </row>
    <row r="3579">
      <c r="B3579" s="86" t="n"/>
    </row>
    <row r="3580">
      <c r="B3580" s="86" t="n"/>
    </row>
    <row r="3581">
      <c r="B3581" s="86" t="n"/>
    </row>
    <row r="3582">
      <c r="B3582" s="86" t="n"/>
    </row>
    <row r="3583">
      <c r="B3583" s="86" t="n"/>
    </row>
    <row r="3584">
      <c r="B3584" s="86" t="n"/>
    </row>
    <row r="3585">
      <c r="B3585" s="86" t="n"/>
    </row>
    <row r="3586">
      <c r="B3586" s="86" t="n"/>
    </row>
    <row r="3587">
      <c r="B3587" s="86" t="n"/>
    </row>
    <row r="3588">
      <c r="B3588" s="86" t="n"/>
    </row>
    <row r="3589">
      <c r="B3589" s="86" t="n"/>
    </row>
    <row r="3590">
      <c r="B3590" s="86" t="n"/>
    </row>
    <row r="3591">
      <c r="B3591" s="86" t="n"/>
    </row>
    <row r="3592">
      <c r="B3592" s="86" t="n"/>
    </row>
    <row r="3593">
      <c r="B3593" s="86" t="n"/>
    </row>
    <row r="3594">
      <c r="B3594" s="86" t="n"/>
    </row>
    <row r="3595">
      <c r="B3595" s="86" t="n"/>
    </row>
    <row r="3596">
      <c r="B3596" s="86" t="n"/>
    </row>
    <row r="3597">
      <c r="B3597" s="86" t="n"/>
    </row>
    <row r="3598">
      <c r="B3598" s="86" t="n"/>
    </row>
    <row r="3599">
      <c r="B3599" s="86" t="n"/>
    </row>
    <row r="3600">
      <c r="B3600" s="86" t="n"/>
    </row>
    <row r="3601">
      <c r="B3601" s="86" t="n"/>
    </row>
    <row r="3602">
      <c r="B3602" s="86" t="n"/>
    </row>
    <row r="3603">
      <c r="B3603" s="86" t="n"/>
    </row>
    <row r="3604">
      <c r="B3604" s="86" t="n"/>
    </row>
    <row r="3605">
      <c r="B3605" s="86" t="n"/>
    </row>
    <row r="3606">
      <c r="B3606" s="86" t="n"/>
    </row>
    <row r="3607">
      <c r="B3607" s="86" t="n"/>
    </row>
    <row r="3608">
      <c r="B3608" s="86" t="n"/>
    </row>
    <row r="3609">
      <c r="B3609" s="86" t="n"/>
    </row>
    <row r="3610">
      <c r="B3610" s="86" t="n"/>
    </row>
    <row r="3611">
      <c r="B3611" s="86" t="n"/>
    </row>
    <row r="3612">
      <c r="B3612" s="86" t="n"/>
    </row>
    <row r="3613">
      <c r="B3613" s="86" t="n"/>
    </row>
    <row r="3614">
      <c r="B3614" s="86" t="n"/>
    </row>
    <row r="3615">
      <c r="B3615" s="86" t="n"/>
    </row>
    <row r="3616">
      <c r="B3616" s="86" t="n"/>
    </row>
    <row r="3617">
      <c r="B3617" s="86" t="n"/>
    </row>
    <row r="3618">
      <c r="B3618" s="86" t="n"/>
    </row>
    <row r="3619">
      <c r="B3619" s="86" t="n"/>
    </row>
    <row r="3620">
      <c r="B3620" s="86" t="n"/>
    </row>
    <row r="3621">
      <c r="B3621" s="86" t="n"/>
    </row>
    <row r="3622">
      <c r="B3622" s="86" t="n"/>
    </row>
    <row r="3623">
      <c r="B3623" s="86" t="n"/>
    </row>
    <row r="3624">
      <c r="B3624" s="86" t="n"/>
    </row>
    <row r="3625">
      <c r="B3625" s="86" t="n"/>
    </row>
    <row r="3626">
      <c r="B3626" s="86" t="n"/>
    </row>
    <row r="3627">
      <c r="B3627" s="86" t="n"/>
    </row>
    <row r="3628">
      <c r="B3628" s="86" t="n"/>
    </row>
    <row r="3629">
      <c r="B3629" s="86" t="n"/>
    </row>
    <row r="3630">
      <c r="B3630" s="86" t="n"/>
    </row>
    <row r="3631">
      <c r="B3631" s="86" t="n"/>
    </row>
    <row r="3632">
      <c r="B3632" s="86" t="n"/>
    </row>
    <row r="3633">
      <c r="B3633" s="86" t="n"/>
    </row>
    <row r="3634">
      <c r="B3634" s="86" t="n"/>
    </row>
    <row r="3635">
      <c r="B3635" s="86" t="n"/>
    </row>
    <row r="3636">
      <c r="B3636" s="86" t="n"/>
    </row>
    <row r="3637">
      <c r="B3637" s="86" t="n"/>
    </row>
    <row r="3638">
      <c r="B3638" s="86" t="n"/>
    </row>
    <row r="3639">
      <c r="B3639" s="86" t="n"/>
    </row>
    <row r="3640">
      <c r="B3640" s="86" t="n"/>
    </row>
    <row r="3641">
      <c r="B3641" s="86" t="n"/>
    </row>
    <row r="3642">
      <c r="B3642" s="86" t="n"/>
    </row>
    <row r="3643">
      <c r="B3643" s="86" t="n"/>
    </row>
    <row r="3644">
      <c r="B3644" s="86" t="n"/>
    </row>
    <row r="3645">
      <c r="B3645" s="86" t="n"/>
    </row>
    <row r="3646">
      <c r="B3646" s="86" t="n"/>
    </row>
    <row r="3647">
      <c r="B3647" s="86" t="n"/>
    </row>
    <row r="3648">
      <c r="B3648" s="86" t="n"/>
    </row>
    <row r="3649">
      <c r="B3649" s="86" t="n"/>
    </row>
    <row r="3650">
      <c r="B3650" s="86" t="n"/>
    </row>
    <row r="3651">
      <c r="B3651" s="86" t="n"/>
    </row>
    <row r="3652">
      <c r="B3652" s="86" t="n"/>
    </row>
    <row r="3653">
      <c r="B3653" s="86" t="n"/>
    </row>
    <row r="3654">
      <c r="B3654" s="86" t="n"/>
    </row>
    <row r="3655">
      <c r="B3655" s="86" t="n"/>
    </row>
    <row r="3656">
      <c r="B3656" s="86" t="n"/>
    </row>
    <row r="3657">
      <c r="B3657" s="86" t="n"/>
    </row>
    <row r="3658">
      <c r="B3658" s="86" t="n"/>
    </row>
    <row r="3659">
      <c r="B3659" s="86" t="n"/>
    </row>
    <row r="3660">
      <c r="B3660" s="86" t="n"/>
    </row>
    <row r="3661">
      <c r="B3661" s="86" t="n"/>
    </row>
    <row r="3662">
      <c r="B3662" s="86" t="n"/>
    </row>
    <row r="3663">
      <c r="B3663" s="86" t="n"/>
    </row>
    <row r="3664">
      <c r="B3664" s="86" t="n"/>
    </row>
    <row r="3665">
      <c r="B3665" s="86" t="n"/>
    </row>
    <row r="3666">
      <c r="B3666" s="86" t="n"/>
    </row>
    <row r="3667">
      <c r="B3667" s="86" t="n"/>
    </row>
    <row r="3668">
      <c r="B3668" s="86" t="n"/>
    </row>
    <row r="3669">
      <c r="B3669" s="86" t="n"/>
    </row>
    <row r="3670">
      <c r="B3670" s="86" t="n"/>
    </row>
    <row r="3671">
      <c r="B3671" s="86" t="n"/>
    </row>
    <row r="3672">
      <c r="B3672" s="86" t="n"/>
    </row>
    <row r="3673">
      <c r="B3673" s="86" t="n"/>
    </row>
    <row r="3674">
      <c r="B3674" s="86" t="n"/>
    </row>
    <row r="3675">
      <c r="B3675" s="86" t="n"/>
    </row>
    <row r="3676">
      <c r="B3676" s="86" t="n"/>
    </row>
    <row r="3677">
      <c r="B3677" s="86" t="n"/>
    </row>
    <row r="3678">
      <c r="B3678" s="86" t="n"/>
    </row>
    <row r="3679">
      <c r="B3679" s="86" t="n"/>
    </row>
    <row r="3680">
      <c r="B3680" s="86" t="n"/>
    </row>
    <row r="3681">
      <c r="B3681" s="86" t="n"/>
    </row>
    <row r="3682">
      <c r="B3682" s="86" t="n"/>
    </row>
    <row r="3683">
      <c r="B3683" s="86" t="n"/>
    </row>
    <row r="3684">
      <c r="B3684" s="86" t="n"/>
    </row>
    <row r="3685">
      <c r="B3685" s="86" t="n"/>
    </row>
    <row r="3686">
      <c r="B3686" s="86" t="n"/>
    </row>
    <row r="3687">
      <c r="B3687" s="86" t="n"/>
    </row>
    <row r="3688">
      <c r="B3688" s="86" t="n"/>
    </row>
    <row r="3689">
      <c r="B3689" s="86" t="n"/>
    </row>
    <row r="3690">
      <c r="B3690" s="86" t="n"/>
    </row>
    <row r="3691">
      <c r="B3691" s="86" t="n"/>
    </row>
    <row r="3692">
      <c r="B3692" s="86" t="n"/>
    </row>
    <row r="3693">
      <c r="B3693" s="86" t="n"/>
    </row>
    <row r="3694">
      <c r="B3694" s="86" t="n"/>
    </row>
    <row r="3695">
      <c r="B3695" s="86" t="n"/>
    </row>
    <row r="3696">
      <c r="B3696" s="86" t="n"/>
    </row>
    <row r="3697">
      <c r="B3697" s="86" t="n"/>
    </row>
    <row r="3698">
      <c r="B3698" s="86" t="n"/>
    </row>
    <row r="3699">
      <c r="B3699" s="86" t="n"/>
    </row>
    <row r="3700">
      <c r="B3700" s="86" t="n"/>
    </row>
    <row r="3701">
      <c r="B3701" s="86" t="n"/>
    </row>
    <row r="3702">
      <c r="B3702" s="86" t="n"/>
    </row>
    <row r="3703">
      <c r="B3703" s="86" t="n"/>
    </row>
    <row r="3704">
      <c r="B3704" s="86" t="n"/>
    </row>
    <row r="3705">
      <c r="B3705" s="86" t="n"/>
    </row>
    <row r="3706">
      <c r="B3706" s="86" t="n"/>
    </row>
    <row r="3707">
      <c r="B3707" s="86" t="n"/>
    </row>
    <row r="3708">
      <c r="B3708" s="86" t="n"/>
    </row>
    <row r="3709">
      <c r="B3709" s="86" t="n"/>
    </row>
    <row r="3710">
      <c r="B3710" s="86" t="n"/>
    </row>
    <row r="3711">
      <c r="B3711" s="86" t="n"/>
    </row>
    <row r="3712">
      <c r="B3712" s="86" t="n"/>
    </row>
    <row r="3713">
      <c r="B3713" s="86" t="n"/>
    </row>
    <row r="3714">
      <c r="B3714" s="86" t="n"/>
    </row>
    <row r="3715">
      <c r="B3715" s="86" t="n"/>
    </row>
    <row r="3716">
      <c r="B3716" s="86" t="n"/>
    </row>
    <row r="3717">
      <c r="B3717" s="86" t="n"/>
    </row>
    <row r="3718">
      <c r="B3718" s="86" t="n"/>
    </row>
    <row r="3719">
      <c r="B3719" s="86" t="n"/>
    </row>
    <row r="3720">
      <c r="B3720" s="86" t="n"/>
    </row>
    <row r="3721">
      <c r="B3721" s="86" t="n"/>
    </row>
    <row r="3722">
      <c r="B3722" s="86" t="n"/>
    </row>
    <row r="3723">
      <c r="B3723" s="86" t="n"/>
    </row>
    <row r="3724">
      <c r="B3724" s="86" t="n"/>
    </row>
    <row r="3725">
      <c r="B3725" s="86" t="n"/>
    </row>
    <row r="3726">
      <c r="B3726" s="86" t="n"/>
    </row>
    <row r="3727">
      <c r="B3727" s="86" t="n"/>
    </row>
    <row r="3728">
      <c r="B3728" s="86" t="n"/>
    </row>
    <row r="3729">
      <c r="B3729" s="86" t="n"/>
    </row>
    <row r="3730">
      <c r="B3730" s="86" t="n"/>
    </row>
    <row r="3731">
      <c r="B3731" s="86" t="n"/>
    </row>
    <row r="3732">
      <c r="B3732" s="86" t="n"/>
    </row>
    <row r="3733">
      <c r="B3733" s="86" t="n"/>
    </row>
    <row r="3734">
      <c r="B3734" s="86" t="n"/>
    </row>
    <row r="3735">
      <c r="B3735" s="86" t="n"/>
    </row>
    <row r="3736">
      <c r="B3736" s="86" t="n"/>
    </row>
    <row r="3737">
      <c r="B3737" s="86" t="n"/>
    </row>
    <row r="3738">
      <c r="B3738" s="86" t="n"/>
    </row>
    <row r="3739">
      <c r="B3739" s="86" t="n"/>
    </row>
    <row r="3740">
      <c r="B3740" s="86" t="n"/>
    </row>
    <row r="3741">
      <c r="B3741" s="86" t="n"/>
    </row>
    <row r="3742">
      <c r="B3742" s="86" t="n"/>
    </row>
    <row r="3743">
      <c r="B3743" s="86" t="n"/>
    </row>
    <row r="3744">
      <c r="B3744" s="86" t="n"/>
    </row>
    <row r="3745">
      <c r="B3745" s="86" t="n"/>
    </row>
    <row r="3746">
      <c r="B3746" s="86" t="n"/>
    </row>
    <row r="3747">
      <c r="B3747" s="86" t="n"/>
    </row>
    <row r="3748">
      <c r="B3748" s="86" t="n"/>
    </row>
    <row r="3749">
      <c r="B3749" s="86" t="n"/>
    </row>
    <row r="3750">
      <c r="B3750" s="86" t="n"/>
    </row>
    <row r="3751">
      <c r="B3751" s="86" t="n"/>
    </row>
    <row r="3752">
      <c r="B3752" s="86" t="n"/>
    </row>
    <row r="3753">
      <c r="B3753" s="86" t="n"/>
    </row>
    <row r="3754">
      <c r="B3754" s="86" t="n"/>
    </row>
    <row r="3755">
      <c r="B3755" s="86" t="n"/>
    </row>
    <row r="3756">
      <c r="B3756" s="86" t="n"/>
    </row>
    <row r="3757">
      <c r="B3757" s="86" t="n"/>
    </row>
    <row r="3758">
      <c r="B3758" s="86" t="n"/>
    </row>
    <row r="3759">
      <c r="B3759" s="86" t="n"/>
    </row>
    <row r="3760">
      <c r="B3760" s="86" t="n"/>
    </row>
    <row r="3761">
      <c r="B3761" s="86" t="n"/>
    </row>
    <row r="3762">
      <c r="B3762" s="86" t="n"/>
    </row>
    <row r="3763">
      <c r="B3763" s="86" t="n"/>
    </row>
    <row r="3764">
      <c r="B3764" s="86" t="n"/>
    </row>
    <row r="3765">
      <c r="B3765" s="86" t="n"/>
    </row>
    <row r="3766">
      <c r="B3766" s="86" t="n"/>
    </row>
    <row r="3767">
      <c r="B3767" s="86" t="n"/>
    </row>
    <row r="3768">
      <c r="B3768" s="86" t="n"/>
    </row>
    <row r="3769">
      <c r="B3769" s="86" t="n"/>
    </row>
    <row r="3770">
      <c r="B3770" s="86" t="n"/>
    </row>
    <row r="3771">
      <c r="B3771" s="86" t="n"/>
    </row>
    <row r="3772">
      <c r="B3772" s="86" t="n"/>
    </row>
    <row r="3773">
      <c r="B3773" s="86" t="n"/>
    </row>
    <row r="3774">
      <c r="B3774" s="86" t="n"/>
    </row>
    <row r="3775">
      <c r="B3775" s="86" t="n"/>
    </row>
    <row r="3776">
      <c r="B3776" s="86" t="n"/>
    </row>
    <row r="3777">
      <c r="B3777" s="86" t="n"/>
    </row>
    <row r="3778">
      <c r="B3778" s="86" t="n"/>
    </row>
    <row r="3779">
      <c r="B3779" s="86" t="n"/>
    </row>
    <row r="3780">
      <c r="B3780" s="86" t="n"/>
    </row>
    <row r="3781">
      <c r="B3781" s="86" t="n"/>
    </row>
    <row r="3782">
      <c r="B3782" s="86" t="n"/>
    </row>
    <row r="3783">
      <c r="B3783" s="86" t="n"/>
    </row>
    <row r="3784">
      <c r="B3784" s="86" t="n"/>
    </row>
    <row r="3785">
      <c r="B3785" s="86" t="n"/>
    </row>
    <row r="3786">
      <c r="B3786" s="86" t="n"/>
    </row>
    <row r="3787">
      <c r="B3787" s="86" t="n"/>
    </row>
    <row r="3788">
      <c r="B3788" s="86" t="n"/>
    </row>
    <row r="3789">
      <c r="B3789" s="86" t="n"/>
    </row>
    <row r="3790">
      <c r="B3790" s="86" t="n"/>
    </row>
    <row r="3791">
      <c r="B3791" s="86" t="n"/>
    </row>
    <row r="3792">
      <c r="B3792" s="86" t="n"/>
    </row>
    <row r="3793">
      <c r="B3793" s="86" t="n"/>
    </row>
    <row r="3794">
      <c r="B3794" s="86" t="n"/>
    </row>
    <row r="3795">
      <c r="B3795" s="86" t="n"/>
    </row>
    <row r="3796">
      <c r="B3796" s="86" t="n"/>
    </row>
    <row r="3797">
      <c r="B3797" s="86" t="n"/>
    </row>
    <row r="3798">
      <c r="B3798" s="86" t="n"/>
    </row>
    <row r="3799">
      <c r="B3799" s="86" t="n"/>
    </row>
    <row r="3800">
      <c r="B3800" s="86" t="n"/>
    </row>
    <row r="3801">
      <c r="B3801" s="86" t="n"/>
    </row>
    <row r="3802">
      <c r="B3802" s="86" t="n"/>
    </row>
    <row r="3803">
      <c r="B3803" s="86" t="n"/>
    </row>
    <row r="3804">
      <c r="B3804" s="86" t="n"/>
    </row>
    <row r="3805">
      <c r="B3805" s="86" t="n"/>
    </row>
    <row r="3806">
      <c r="B3806" s="86" t="n"/>
    </row>
    <row r="3807">
      <c r="B3807" s="86" t="n"/>
    </row>
    <row r="3808">
      <c r="B3808" s="86" t="n"/>
    </row>
    <row r="3809">
      <c r="B3809" s="86" t="n"/>
    </row>
    <row r="3810">
      <c r="B3810" s="86" t="n"/>
    </row>
    <row r="3811">
      <c r="B3811" s="86" t="n"/>
    </row>
    <row r="3812">
      <c r="B3812" s="86" t="n"/>
    </row>
    <row r="3813">
      <c r="B3813" s="86" t="n"/>
    </row>
    <row r="3814">
      <c r="B3814" s="86" t="n"/>
    </row>
    <row r="3815">
      <c r="B3815" s="86" t="n"/>
    </row>
    <row r="3816">
      <c r="B3816" s="86" t="n"/>
    </row>
    <row r="3817">
      <c r="B3817" s="86" t="n"/>
    </row>
    <row r="3818">
      <c r="B3818" s="86" t="n"/>
    </row>
    <row r="3819">
      <c r="B3819" s="86" t="n"/>
    </row>
    <row r="3820">
      <c r="B3820" s="86" t="n"/>
    </row>
    <row r="3821">
      <c r="B3821" s="86" t="n"/>
    </row>
    <row r="3822">
      <c r="B3822" s="86" t="n"/>
    </row>
    <row r="3823">
      <c r="B3823" s="86" t="n"/>
    </row>
    <row r="3824">
      <c r="B3824" s="86" t="n"/>
    </row>
    <row r="3825">
      <c r="B3825" s="86" t="n"/>
    </row>
    <row r="3826">
      <c r="B3826" s="86" t="n"/>
    </row>
    <row r="3827">
      <c r="B3827" s="86" t="n"/>
    </row>
    <row r="3828">
      <c r="B3828" s="86" t="n"/>
    </row>
    <row r="3829">
      <c r="B3829" s="86" t="n"/>
    </row>
    <row r="3830">
      <c r="B3830" s="86" t="n"/>
    </row>
    <row r="3831">
      <c r="B3831" s="86" t="n"/>
    </row>
    <row r="3832">
      <c r="B3832" s="86" t="n"/>
    </row>
    <row r="3833">
      <c r="B3833" s="86" t="n"/>
    </row>
    <row r="3834">
      <c r="B3834" s="86" t="n"/>
    </row>
    <row r="3835">
      <c r="B3835" s="86" t="n"/>
    </row>
    <row r="3836">
      <c r="B3836" s="86" t="n"/>
    </row>
    <row r="3837">
      <c r="B3837" s="86" t="n"/>
    </row>
    <row r="3838">
      <c r="B3838" s="86" t="n"/>
    </row>
    <row r="3839">
      <c r="B3839" s="86" t="n"/>
    </row>
    <row r="3840">
      <c r="B3840" s="86" t="n"/>
    </row>
    <row r="3841">
      <c r="B3841" s="86" t="n"/>
    </row>
    <row r="3842">
      <c r="B3842" s="86" t="n"/>
    </row>
    <row r="3843">
      <c r="B3843" s="86" t="n"/>
    </row>
    <row r="3844">
      <c r="B3844" s="86" t="n"/>
    </row>
    <row r="3845">
      <c r="B3845" s="86" t="n"/>
    </row>
    <row r="3846">
      <c r="B3846" s="86" t="n"/>
    </row>
    <row r="3847">
      <c r="B3847" s="86" t="n"/>
    </row>
    <row r="3848">
      <c r="B3848" s="86" t="n"/>
    </row>
    <row r="3849">
      <c r="B3849" s="86" t="n"/>
    </row>
    <row r="3850">
      <c r="B3850" s="86" t="n"/>
    </row>
    <row r="3851">
      <c r="B3851" s="86" t="n"/>
    </row>
    <row r="3852">
      <c r="B3852" s="86" t="n"/>
    </row>
    <row r="3853">
      <c r="B3853" s="86" t="n"/>
    </row>
    <row r="3854">
      <c r="B3854" s="86" t="n"/>
    </row>
    <row r="3855">
      <c r="B3855" s="86" t="n"/>
    </row>
    <row r="3856">
      <c r="B3856" s="86" t="n"/>
    </row>
    <row r="3857">
      <c r="B3857" s="86" t="n"/>
    </row>
    <row r="3858">
      <c r="B3858" s="86" t="n"/>
    </row>
    <row r="3859">
      <c r="B3859" s="86" t="n"/>
    </row>
    <row r="3860">
      <c r="B3860" s="86" t="n"/>
    </row>
    <row r="3861">
      <c r="B3861" s="86" t="n"/>
    </row>
    <row r="3862">
      <c r="B3862" s="86" t="n"/>
    </row>
    <row r="3863">
      <c r="B3863" s="86" t="n"/>
    </row>
    <row r="3864">
      <c r="B3864" s="86" t="n"/>
    </row>
    <row r="3865">
      <c r="B3865" s="86" t="n"/>
    </row>
    <row r="3866">
      <c r="B3866" s="86" t="n"/>
    </row>
    <row r="3867">
      <c r="B3867" s="86" t="n"/>
    </row>
    <row r="3868">
      <c r="B3868" s="86" t="n"/>
    </row>
    <row r="3869">
      <c r="B3869" s="86" t="n"/>
    </row>
    <row r="3870">
      <c r="B3870" s="86" t="n"/>
    </row>
    <row r="3871">
      <c r="B3871" s="86" t="n"/>
    </row>
    <row r="3872">
      <c r="B3872" s="86" t="n"/>
    </row>
    <row r="3873">
      <c r="B3873" s="86" t="n"/>
    </row>
    <row r="3874">
      <c r="B3874" s="86" t="n"/>
    </row>
    <row r="3875">
      <c r="B3875" s="86" t="n"/>
    </row>
    <row r="3876">
      <c r="B3876" s="86" t="n"/>
    </row>
    <row r="3877">
      <c r="B3877" s="86" t="n"/>
    </row>
    <row r="3878">
      <c r="B3878" s="86" t="n"/>
    </row>
    <row r="3879">
      <c r="B3879" s="86" t="n"/>
    </row>
    <row r="3880">
      <c r="B3880" s="86" t="n"/>
    </row>
    <row r="3881">
      <c r="B3881" s="86" t="n"/>
    </row>
    <row r="3882">
      <c r="B3882" s="86" t="n"/>
    </row>
    <row r="3883">
      <c r="B3883" s="86" t="n"/>
    </row>
    <row r="3884">
      <c r="B3884" s="86" t="n"/>
    </row>
    <row r="3885">
      <c r="B3885" s="86" t="n"/>
    </row>
    <row r="3886">
      <c r="B3886" s="86" t="n"/>
    </row>
    <row r="3887">
      <c r="B3887" s="86" t="n"/>
    </row>
    <row r="3888">
      <c r="B3888" s="86" t="n"/>
    </row>
    <row r="3889">
      <c r="B3889" s="86" t="n"/>
    </row>
    <row r="3890">
      <c r="B3890" s="86" t="n"/>
    </row>
    <row r="3891">
      <c r="B3891" s="86" t="n"/>
    </row>
    <row r="3892">
      <c r="B3892" s="86" t="n"/>
    </row>
    <row r="3893">
      <c r="B3893" s="86" t="n"/>
    </row>
    <row r="3894">
      <c r="B3894" s="86" t="n"/>
    </row>
    <row r="3895">
      <c r="B3895" s="86" t="n"/>
    </row>
    <row r="3896">
      <c r="B3896" s="86" t="n"/>
    </row>
    <row r="3897">
      <c r="B3897" s="86" t="n"/>
    </row>
    <row r="3898">
      <c r="B3898" s="86" t="n"/>
    </row>
    <row r="3899">
      <c r="B3899" s="86" t="n"/>
    </row>
    <row r="3900">
      <c r="B3900" s="86" t="n"/>
    </row>
    <row r="3901">
      <c r="B3901" s="86" t="n"/>
    </row>
    <row r="3902">
      <c r="B3902" s="86" t="n"/>
    </row>
    <row r="3903">
      <c r="B3903" s="86" t="n"/>
    </row>
    <row r="3904">
      <c r="B3904" s="86" t="n"/>
    </row>
    <row r="3905">
      <c r="B3905" s="86" t="n"/>
    </row>
    <row r="3906">
      <c r="B3906" s="86" t="n"/>
    </row>
    <row r="3907">
      <c r="B3907" s="86" t="n"/>
    </row>
    <row r="3908">
      <c r="B3908" s="86" t="n"/>
    </row>
    <row r="3909">
      <c r="B3909" s="86" t="n"/>
    </row>
    <row r="3910">
      <c r="B3910" s="86" t="n"/>
    </row>
    <row r="3911">
      <c r="B3911" s="86" t="n"/>
    </row>
    <row r="3912">
      <c r="B3912" s="86" t="n"/>
    </row>
    <row r="3913">
      <c r="B3913" s="86" t="n"/>
    </row>
    <row r="3914">
      <c r="B3914" s="86" t="n"/>
    </row>
    <row r="3915">
      <c r="B3915" s="86" t="n"/>
    </row>
    <row r="3916">
      <c r="B3916" s="86" t="n"/>
    </row>
    <row r="3917">
      <c r="B3917" s="86" t="n"/>
    </row>
    <row r="3918">
      <c r="B3918" s="86" t="n"/>
    </row>
    <row r="3919">
      <c r="B3919" s="86" t="n"/>
    </row>
    <row r="3920">
      <c r="B3920" s="86" t="n"/>
    </row>
    <row r="3921">
      <c r="B3921" s="86" t="n"/>
    </row>
    <row r="3922">
      <c r="B3922" s="86" t="n"/>
    </row>
    <row r="3923">
      <c r="B3923" s="86" t="n"/>
    </row>
    <row r="3924">
      <c r="B3924" s="86" t="n"/>
    </row>
    <row r="3925">
      <c r="B3925" s="86" t="n"/>
    </row>
    <row r="3926">
      <c r="B3926" s="86" t="n"/>
    </row>
    <row r="3927">
      <c r="B3927" s="86" t="n"/>
    </row>
    <row r="3928">
      <c r="B3928" s="86" t="n"/>
    </row>
    <row r="3929">
      <c r="B3929" s="86" t="n"/>
    </row>
    <row r="3930">
      <c r="B3930" s="86" t="n"/>
    </row>
    <row r="3931">
      <c r="B3931" s="86" t="n"/>
    </row>
    <row r="3932">
      <c r="B3932" s="86" t="n"/>
    </row>
    <row r="3933">
      <c r="B3933" s="86" t="n"/>
    </row>
    <row r="3934">
      <c r="B3934" s="86" t="n"/>
    </row>
    <row r="3935">
      <c r="B3935" s="86" t="n"/>
    </row>
    <row r="3936">
      <c r="B3936" s="86" t="n"/>
    </row>
    <row r="3937">
      <c r="B3937" s="86" t="n"/>
    </row>
    <row r="3938">
      <c r="B3938" s="86" t="n"/>
    </row>
    <row r="3939">
      <c r="B3939" s="86" t="n"/>
    </row>
    <row r="3940">
      <c r="B3940" s="86" t="n"/>
    </row>
    <row r="3941">
      <c r="B3941" s="86" t="n"/>
    </row>
    <row r="3942">
      <c r="B3942" s="86" t="n"/>
    </row>
    <row r="3943">
      <c r="B3943" s="86" t="n"/>
    </row>
    <row r="3944">
      <c r="B3944" s="86" t="n"/>
    </row>
    <row r="3945">
      <c r="B3945" s="86" t="n"/>
    </row>
    <row r="3946">
      <c r="B3946" s="86" t="n"/>
    </row>
    <row r="3947">
      <c r="B3947" s="86" t="n"/>
    </row>
    <row r="3948">
      <c r="B3948" s="86" t="n"/>
    </row>
    <row r="3949">
      <c r="B3949" s="86" t="n"/>
    </row>
    <row r="3950">
      <c r="B3950" s="86" t="n"/>
    </row>
    <row r="3951">
      <c r="B3951" s="86" t="n"/>
    </row>
    <row r="3952">
      <c r="B3952" s="86" t="n"/>
    </row>
    <row r="3953">
      <c r="B3953" s="86" t="n"/>
    </row>
    <row r="3954">
      <c r="B3954" s="86" t="n"/>
    </row>
    <row r="3955">
      <c r="B3955" s="86" t="n"/>
    </row>
    <row r="3956">
      <c r="B3956" s="86" t="n"/>
    </row>
    <row r="3957">
      <c r="B3957" s="86" t="n"/>
    </row>
    <row r="3958">
      <c r="B3958" s="86" t="n"/>
    </row>
    <row r="3959">
      <c r="B3959" s="86" t="n"/>
    </row>
    <row r="3960">
      <c r="B3960" s="86" t="n"/>
    </row>
    <row r="3961">
      <c r="B3961" s="86" t="n"/>
    </row>
    <row r="3962">
      <c r="B3962" s="86" t="n"/>
    </row>
    <row r="3963">
      <c r="B3963" s="86" t="n"/>
    </row>
    <row r="3964">
      <c r="B3964" s="86" t="n"/>
    </row>
    <row r="3965">
      <c r="B3965" s="86" t="n"/>
    </row>
    <row r="3966">
      <c r="B3966" s="86" t="n"/>
    </row>
    <row r="3967">
      <c r="B3967" s="86" t="n"/>
    </row>
    <row r="3968">
      <c r="B3968" s="86" t="n"/>
    </row>
    <row r="3969">
      <c r="B3969" s="86" t="n"/>
    </row>
    <row r="3970">
      <c r="B3970" s="86" t="n"/>
    </row>
    <row r="3971">
      <c r="B3971" s="86" t="n"/>
    </row>
    <row r="3972">
      <c r="B3972" s="86" t="n"/>
    </row>
    <row r="3973">
      <c r="B3973" s="86" t="n"/>
    </row>
    <row r="3974">
      <c r="B3974" s="86" t="n"/>
    </row>
    <row r="3975">
      <c r="B3975" s="86" t="n"/>
    </row>
    <row r="3976">
      <c r="B3976" s="86" t="n"/>
    </row>
    <row r="3977">
      <c r="B3977" s="86" t="n"/>
    </row>
    <row r="3978">
      <c r="B3978" s="86" t="n"/>
    </row>
    <row r="3979">
      <c r="B3979" s="86" t="n"/>
    </row>
    <row r="3980">
      <c r="B3980" s="86" t="n"/>
    </row>
    <row r="3981">
      <c r="B3981" s="86" t="n"/>
    </row>
    <row r="3982">
      <c r="B3982" s="86" t="n"/>
    </row>
    <row r="3983">
      <c r="B3983" s="86" t="n"/>
    </row>
    <row r="3984">
      <c r="B3984" s="86" t="n"/>
    </row>
    <row r="3985">
      <c r="B3985" s="86" t="n"/>
    </row>
    <row r="3986">
      <c r="B3986" s="86" t="n"/>
    </row>
    <row r="3987">
      <c r="B3987" s="86" t="n"/>
    </row>
    <row r="3988">
      <c r="B3988" s="86" t="n"/>
    </row>
    <row r="3989">
      <c r="B3989" s="86" t="n"/>
    </row>
    <row r="3990">
      <c r="B3990" s="86" t="n"/>
    </row>
    <row r="3991">
      <c r="B3991" s="86" t="n"/>
    </row>
    <row r="3992">
      <c r="B3992" s="86" t="n"/>
    </row>
    <row r="3993">
      <c r="B3993" s="86" t="n"/>
    </row>
    <row r="3994">
      <c r="B3994" s="86" t="n"/>
    </row>
    <row r="3995">
      <c r="B3995" s="86" t="n"/>
    </row>
    <row r="3996">
      <c r="B3996" s="86" t="n"/>
    </row>
    <row r="3997">
      <c r="B3997" s="86" t="n"/>
    </row>
    <row r="3998">
      <c r="B3998" s="86" t="n"/>
    </row>
    <row r="3999">
      <c r="B3999" s="86" t="n"/>
    </row>
    <row r="4000">
      <c r="B4000" s="86" t="n"/>
    </row>
    <row r="4001">
      <c r="B4001" s="86" t="n"/>
    </row>
    <row r="4002">
      <c r="B4002" s="86" t="n"/>
    </row>
    <row r="4003">
      <c r="B4003" s="86" t="n"/>
    </row>
    <row r="4004">
      <c r="B4004" s="86" t="n"/>
    </row>
    <row r="4005">
      <c r="B4005" s="86" t="n"/>
    </row>
    <row r="4006">
      <c r="B4006" s="86" t="n"/>
    </row>
    <row r="4007">
      <c r="B4007" s="86" t="n"/>
    </row>
    <row r="4008">
      <c r="B4008" s="86" t="n"/>
    </row>
    <row r="4009">
      <c r="B4009" s="86" t="n"/>
    </row>
    <row r="4010">
      <c r="B4010" s="86" t="n"/>
    </row>
    <row r="4011">
      <c r="B4011" s="86" t="n"/>
    </row>
    <row r="4012">
      <c r="B4012" s="86" t="n"/>
    </row>
    <row r="4013">
      <c r="B4013" s="86" t="n"/>
    </row>
    <row r="4014">
      <c r="B4014" s="86" t="n"/>
    </row>
    <row r="4015">
      <c r="B4015" s="86" t="n"/>
    </row>
    <row r="4016">
      <c r="B4016" s="86" t="n"/>
    </row>
    <row r="4017">
      <c r="B4017" s="86" t="n"/>
    </row>
    <row r="4018">
      <c r="B4018" s="86" t="n"/>
    </row>
    <row r="4019">
      <c r="B4019" s="86" t="n"/>
    </row>
    <row r="4020">
      <c r="B4020" s="86" t="n"/>
    </row>
    <row r="4021">
      <c r="B4021" s="86" t="n"/>
    </row>
    <row r="4022">
      <c r="B4022" s="86" t="n"/>
    </row>
    <row r="4023">
      <c r="B4023" s="86" t="n"/>
    </row>
    <row r="4024">
      <c r="B4024" s="86" t="n"/>
    </row>
    <row r="4025">
      <c r="B4025" s="86" t="n"/>
    </row>
    <row r="4026">
      <c r="B4026" s="86" t="n"/>
    </row>
    <row r="4027">
      <c r="B4027" s="86" t="n"/>
    </row>
    <row r="4028">
      <c r="B4028" s="86" t="n"/>
    </row>
    <row r="4029">
      <c r="B4029" s="86" t="n"/>
    </row>
    <row r="4030">
      <c r="B4030" s="86" t="n"/>
    </row>
    <row r="4031">
      <c r="B4031" s="86" t="n"/>
    </row>
    <row r="4032">
      <c r="B4032" s="86" t="n"/>
    </row>
    <row r="4033">
      <c r="B4033" s="86" t="n"/>
    </row>
    <row r="4034">
      <c r="B4034" s="86" t="n"/>
    </row>
    <row r="4035">
      <c r="B4035" s="86" t="n"/>
    </row>
    <row r="4036">
      <c r="B4036" s="86" t="n"/>
    </row>
    <row r="4037">
      <c r="B4037" s="86" t="n"/>
    </row>
    <row r="4038">
      <c r="B4038" s="86" t="n"/>
    </row>
    <row r="4039">
      <c r="B4039" s="86" t="n"/>
    </row>
    <row r="4040">
      <c r="B4040" s="86" t="n"/>
    </row>
    <row r="4041">
      <c r="B4041" s="86" t="n"/>
    </row>
    <row r="4042">
      <c r="B4042" s="86" t="n"/>
    </row>
    <row r="4043">
      <c r="B4043" s="86" t="n"/>
    </row>
    <row r="4044">
      <c r="B4044" s="86" t="n"/>
    </row>
    <row r="4045">
      <c r="B4045" s="86" t="n"/>
    </row>
    <row r="4046">
      <c r="B4046" s="86" t="n"/>
    </row>
    <row r="4047">
      <c r="B4047" s="86" t="n"/>
    </row>
    <row r="4048">
      <c r="B4048" s="86" t="n"/>
    </row>
    <row r="4049">
      <c r="B4049" s="86" t="n"/>
    </row>
    <row r="4050">
      <c r="B4050" s="86" t="n"/>
    </row>
    <row r="4051">
      <c r="B4051" s="86" t="n"/>
    </row>
    <row r="4052">
      <c r="B4052" s="86" t="n"/>
    </row>
    <row r="4053">
      <c r="B4053" s="86" t="n"/>
    </row>
    <row r="4054">
      <c r="B4054" s="86" t="n"/>
    </row>
    <row r="4055">
      <c r="B4055" s="86" t="n"/>
    </row>
    <row r="4056">
      <c r="B4056" s="86" t="n"/>
    </row>
    <row r="4057">
      <c r="B4057" s="86" t="n"/>
    </row>
    <row r="4058">
      <c r="B4058" s="86" t="n"/>
    </row>
    <row r="4059">
      <c r="B4059" s="86" t="n"/>
    </row>
    <row r="4060">
      <c r="B4060" s="86" t="n"/>
    </row>
    <row r="4061">
      <c r="B4061" s="86" t="n"/>
    </row>
    <row r="4062">
      <c r="B4062" s="86" t="n"/>
    </row>
    <row r="4063">
      <c r="B4063" s="86" t="n"/>
    </row>
    <row r="4064">
      <c r="B4064" s="86" t="n"/>
    </row>
    <row r="4065">
      <c r="B4065" s="86" t="n"/>
    </row>
    <row r="4066">
      <c r="B4066" s="86" t="n"/>
    </row>
    <row r="4067">
      <c r="B4067" s="86" t="n"/>
    </row>
    <row r="4068">
      <c r="B4068" s="86" t="n"/>
    </row>
    <row r="4069">
      <c r="B4069" s="86" t="n"/>
    </row>
    <row r="4070">
      <c r="B4070" s="86" t="n"/>
    </row>
    <row r="4071">
      <c r="B4071" s="86" t="n"/>
    </row>
    <row r="4072">
      <c r="B4072" s="86" t="n"/>
    </row>
    <row r="4073">
      <c r="B4073" s="86" t="n"/>
    </row>
    <row r="4074">
      <c r="B4074" s="86" t="n"/>
    </row>
    <row r="4075">
      <c r="B4075" s="86" t="n"/>
    </row>
    <row r="4076">
      <c r="B4076" s="86" t="n"/>
    </row>
    <row r="4077">
      <c r="B4077" s="86" t="n"/>
    </row>
    <row r="4078">
      <c r="B4078" s="86" t="n"/>
    </row>
    <row r="4079">
      <c r="B4079" s="86" t="n"/>
    </row>
    <row r="4080">
      <c r="B4080" s="86" t="n"/>
    </row>
    <row r="4081">
      <c r="B4081" s="86" t="n"/>
    </row>
    <row r="4082">
      <c r="B4082" s="86" t="n"/>
    </row>
    <row r="4083">
      <c r="B4083" s="86" t="n"/>
    </row>
    <row r="4084">
      <c r="B4084" s="86" t="n"/>
    </row>
    <row r="4085">
      <c r="B4085" s="86" t="n"/>
    </row>
    <row r="4086">
      <c r="B4086" s="86" t="n"/>
    </row>
    <row r="4087">
      <c r="B4087" s="86" t="n"/>
    </row>
    <row r="4088">
      <c r="B4088" s="86" t="n"/>
    </row>
    <row r="4089">
      <c r="B4089" s="86" t="n"/>
    </row>
    <row r="4090">
      <c r="B4090" s="86" t="n"/>
    </row>
    <row r="4091">
      <c r="B4091" s="86" t="n"/>
    </row>
    <row r="4092">
      <c r="B4092" s="86" t="n"/>
    </row>
    <row r="4093">
      <c r="B4093" s="86" t="n"/>
    </row>
    <row r="4094">
      <c r="B4094" s="86" t="n"/>
    </row>
    <row r="4095">
      <c r="B4095" s="86" t="n"/>
    </row>
    <row r="4096">
      <c r="B4096" s="86" t="n"/>
    </row>
    <row r="4097">
      <c r="B4097" s="86" t="n"/>
    </row>
    <row r="4098">
      <c r="B4098" s="86" t="n"/>
    </row>
    <row r="4099">
      <c r="B4099" s="86" t="n"/>
    </row>
    <row r="4100">
      <c r="B4100" s="86" t="n"/>
    </row>
    <row r="4101">
      <c r="B4101" s="86" t="n"/>
    </row>
    <row r="4102">
      <c r="B4102" s="86" t="n"/>
    </row>
    <row r="4103">
      <c r="B4103" s="86" t="n"/>
    </row>
    <row r="4104">
      <c r="B4104" s="86" t="n"/>
    </row>
    <row r="4105">
      <c r="B4105" s="86" t="n"/>
    </row>
    <row r="4106">
      <c r="B4106" s="86" t="n"/>
    </row>
    <row r="4107">
      <c r="B4107" s="86" t="n"/>
    </row>
    <row r="4108">
      <c r="B4108" s="86" t="n"/>
    </row>
    <row r="4109">
      <c r="B4109" s="86" t="n"/>
    </row>
    <row r="4110">
      <c r="B4110" s="86" t="n"/>
    </row>
    <row r="4111">
      <c r="B4111" s="86" t="n"/>
    </row>
    <row r="4112">
      <c r="B4112" s="86" t="n"/>
    </row>
    <row r="4113">
      <c r="B4113" s="86" t="n"/>
    </row>
    <row r="4114">
      <c r="B4114" s="86" t="n"/>
    </row>
    <row r="4115">
      <c r="B4115" s="86" t="n"/>
    </row>
    <row r="4116">
      <c r="B4116" s="86" t="n"/>
    </row>
    <row r="4117">
      <c r="B4117" s="86" t="n"/>
    </row>
    <row r="4118">
      <c r="B4118" s="86" t="n"/>
    </row>
    <row r="4119">
      <c r="B4119" s="86" t="n"/>
    </row>
    <row r="4120">
      <c r="B4120" s="86" t="n"/>
    </row>
    <row r="4121">
      <c r="B4121" s="86" t="n"/>
    </row>
    <row r="4122">
      <c r="B4122" s="86" t="n"/>
    </row>
    <row r="4123">
      <c r="B4123" s="86" t="n"/>
    </row>
    <row r="4124">
      <c r="B4124" s="86" t="n"/>
    </row>
    <row r="4125">
      <c r="B4125" s="86" t="n"/>
    </row>
    <row r="4126">
      <c r="B4126" s="86" t="n"/>
    </row>
    <row r="4127">
      <c r="B4127" s="86" t="n"/>
    </row>
    <row r="4128">
      <c r="B4128" s="86" t="n"/>
    </row>
    <row r="4129">
      <c r="B4129" s="86" t="n"/>
    </row>
    <row r="4130">
      <c r="B4130" s="86" t="n"/>
    </row>
    <row r="4131">
      <c r="B4131" s="86" t="n"/>
    </row>
    <row r="4132">
      <c r="B4132" s="86" t="n"/>
    </row>
    <row r="4133">
      <c r="B4133" s="86" t="n"/>
    </row>
    <row r="4134">
      <c r="B4134" s="86" t="n"/>
    </row>
    <row r="4135">
      <c r="B4135" s="86" t="n"/>
    </row>
    <row r="4136">
      <c r="B4136" s="86" t="n"/>
    </row>
    <row r="4137">
      <c r="B4137" s="86" t="n"/>
    </row>
    <row r="4138">
      <c r="B4138" s="86" t="n"/>
    </row>
    <row r="4139">
      <c r="B4139" s="86" t="n"/>
    </row>
    <row r="4140">
      <c r="B4140" s="86" t="n"/>
    </row>
    <row r="4141">
      <c r="B4141" s="86" t="n"/>
    </row>
    <row r="4142">
      <c r="B4142" s="86" t="n"/>
    </row>
    <row r="4143">
      <c r="B4143" s="86" t="n"/>
    </row>
    <row r="4144">
      <c r="B4144" s="86" t="n"/>
    </row>
    <row r="4145">
      <c r="B4145" s="86" t="n"/>
    </row>
    <row r="4146">
      <c r="B4146" s="86" t="n"/>
    </row>
    <row r="4147">
      <c r="B4147" s="86" t="n"/>
    </row>
    <row r="4148">
      <c r="B4148" s="86" t="n"/>
    </row>
    <row r="4149">
      <c r="B4149" s="86" t="n"/>
    </row>
    <row r="4150">
      <c r="B4150" s="86" t="n"/>
    </row>
    <row r="4151">
      <c r="B4151" s="86" t="n"/>
    </row>
    <row r="4152">
      <c r="B4152" s="86" t="n"/>
    </row>
    <row r="4153">
      <c r="B4153" s="86" t="n"/>
    </row>
    <row r="4154">
      <c r="B4154" s="86" t="n"/>
    </row>
    <row r="4155">
      <c r="B4155" s="86" t="n"/>
    </row>
    <row r="4156">
      <c r="B4156" s="86" t="n"/>
    </row>
    <row r="4157">
      <c r="B4157" s="86" t="n"/>
    </row>
    <row r="4158">
      <c r="B4158" s="86" t="n"/>
    </row>
    <row r="4159">
      <c r="B4159" s="86" t="n"/>
    </row>
    <row r="4160">
      <c r="B4160" s="86" t="n"/>
    </row>
    <row r="4161">
      <c r="B4161" s="86" t="n"/>
    </row>
    <row r="4162">
      <c r="B4162" s="86" t="n"/>
    </row>
    <row r="4163">
      <c r="B4163" s="86" t="n"/>
    </row>
    <row r="4164">
      <c r="B4164" s="86" t="n"/>
    </row>
    <row r="4165">
      <c r="B4165" s="86" t="n"/>
    </row>
    <row r="4166">
      <c r="B4166" s="86" t="n"/>
    </row>
    <row r="4167">
      <c r="B4167" s="86" t="n"/>
    </row>
    <row r="4168">
      <c r="B4168" s="86" t="n"/>
    </row>
    <row r="4169">
      <c r="B4169" s="86" t="n"/>
    </row>
    <row r="4170">
      <c r="B4170" s="86" t="n"/>
    </row>
    <row r="4171">
      <c r="B4171" s="86" t="n"/>
    </row>
    <row r="4172">
      <c r="B4172" s="86" t="n"/>
    </row>
    <row r="4173">
      <c r="B4173" s="86" t="n"/>
    </row>
    <row r="4174">
      <c r="B4174" s="86" t="n"/>
    </row>
    <row r="4175">
      <c r="B4175" s="86" t="n"/>
    </row>
    <row r="4176">
      <c r="B4176" s="86" t="n"/>
    </row>
    <row r="4177">
      <c r="B4177" s="86" t="n"/>
    </row>
    <row r="4178">
      <c r="B4178" s="86" t="n"/>
    </row>
    <row r="4179">
      <c r="B4179" s="86" t="n"/>
    </row>
    <row r="4180">
      <c r="B4180" s="86" t="n"/>
    </row>
    <row r="4181">
      <c r="B4181" s="86" t="n"/>
    </row>
    <row r="4182">
      <c r="B4182" s="86" t="n"/>
    </row>
    <row r="4183">
      <c r="B4183" s="86" t="n"/>
    </row>
    <row r="4184">
      <c r="B4184" s="86" t="n"/>
    </row>
    <row r="4185">
      <c r="B4185" s="86" t="n"/>
    </row>
    <row r="4186">
      <c r="B4186" s="86" t="n"/>
    </row>
    <row r="4187">
      <c r="B4187" s="86" t="n"/>
    </row>
    <row r="4188">
      <c r="B4188" s="86" t="n"/>
    </row>
    <row r="4189">
      <c r="B4189" s="86" t="n"/>
    </row>
    <row r="4190">
      <c r="B4190" s="86" t="n"/>
    </row>
    <row r="4191">
      <c r="B4191" s="86" t="n"/>
    </row>
    <row r="4192">
      <c r="B4192" s="86" t="n"/>
    </row>
    <row r="4193">
      <c r="B4193" s="86" t="n"/>
    </row>
    <row r="4194">
      <c r="B4194" s="86" t="n"/>
    </row>
    <row r="4195">
      <c r="B4195" s="86" t="n"/>
    </row>
    <row r="4196">
      <c r="B4196" s="86" t="n"/>
    </row>
    <row r="4197">
      <c r="B4197" s="86" t="n"/>
    </row>
    <row r="4198">
      <c r="B4198" s="86" t="n"/>
    </row>
    <row r="4199">
      <c r="B4199" s="86" t="n"/>
    </row>
    <row r="4200">
      <c r="B4200" s="86" t="n"/>
    </row>
    <row r="4201">
      <c r="B4201" s="86" t="n"/>
    </row>
    <row r="4202">
      <c r="B4202" s="86" t="n"/>
    </row>
    <row r="4203">
      <c r="B4203" s="86" t="n"/>
    </row>
    <row r="4204">
      <c r="B4204" s="86" t="n"/>
    </row>
    <row r="4205">
      <c r="B4205" s="86" t="n"/>
    </row>
    <row r="4206">
      <c r="B4206" s="86" t="n"/>
    </row>
    <row r="4207">
      <c r="B4207" s="86" t="n"/>
    </row>
    <row r="4208">
      <c r="B4208" s="86" t="n"/>
    </row>
    <row r="4209">
      <c r="B4209" s="86" t="n"/>
    </row>
    <row r="4210">
      <c r="B4210" s="86" t="n"/>
    </row>
    <row r="4211">
      <c r="B4211" s="86" t="n"/>
    </row>
    <row r="4212">
      <c r="B4212" s="86" t="n"/>
    </row>
    <row r="4213">
      <c r="B4213" s="86" t="n"/>
    </row>
    <row r="4214">
      <c r="B4214" s="86" t="n"/>
    </row>
    <row r="4215">
      <c r="B4215" s="86" t="n"/>
    </row>
    <row r="4216">
      <c r="B4216" s="86" t="n"/>
    </row>
    <row r="4217">
      <c r="B4217" s="86" t="n"/>
    </row>
    <row r="4218">
      <c r="B4218" s="86" t="n"/>
    </row>
    <row r="4219">
      <c r="B4219" s="86" t="n"/>
    </row>
    <row r="4220">
      <c r="B4220" s="86" t="n"/>
    </row>
    <row r="4221">
      <c r="B4221" s="86" t="n"/>
    </row>
    <row r="4222">
      <c r="B4222" s="86" t="n"/>
    </row>
    <row r="4223">
      <c r="B4223" s="86" t="n"/>
    </row>
    <row r="4224">
      <c r="B4224" s="86" t="n"/>
    </row>
    <row r="4225">
      <c r="B4225" s="86" t="n"/>
    </row>
    <row r="4226">
      <c r="B4226" s="86" t="n"/>
    </row>
    <row r="4227">
      <c r="B4227" s="86" t="n"/>
    </row>
    <row r="4228">
      <c r="B4228" s="86" t="n"/>
    </row>
    <row r="4229">
      <c r="B4229" s="86" t="n"/>
    </row>
    <row r="4230">
      <c r="B4230" s="86" t="n"/>
    </row>
    <row r="4231">
      <c r="B4231" s="86" t="n"/>
    </row>
    <row r="4232">
      <c r="B4232" s="86" t="n"/>
    </row>
    <row r="4233">
      <c r="B4233" s="86" t="n"/>
    </row>
    <row r="4234">
      <c r="B4234" s="86" t="n"/>
    </row>
    <row r="4235">
      <c r="B4235" s="86" t="n"/>
    </row>
    <row r="4236">
      <c r="B4236" s="86" t="n"/>
    </row>
    <row r="4237">
      <c r="B4237" s="86" t="n"/>
    </row>
    <row r="4238">
      <c r="B4238" s="86" t="n"/>
    </row>
    <row r="4239">
      <c r="B4239" s="86" t="n"/>
    </row>
    <row r="4240">
      <c r="B4240" s="86" t="n"/>
    </row>
    <row r="4241">
      <c r="B4241" s="86" t="n"/>
    </row>
    <row r="4242">
      <c r="B4242" s="86" t="n"/>
    </row>
    <row r="4243">
      <c r="B4243" s="86" t="n"/>
    </row>
    <row r="4244">
      <c r="B4244" s="86" t="n"/>
    </row>
    <row r="4245">
      <c r="B4245" s="86" t="n"/>
    </row>
    <row r="4246">
      <c r="B4246" s="86" t="n"/>
    </row>
    <row r="4247">
      <c r="B4247" s="86" t="n"/>
    </row>
    <row r="4248">
      <c r="B4248" s="86" t="n"/>
    </row>
    <row r="4249">
      <c r="B4249" s="86" t="n"/>
    </row>
    <row r="4250">
      <c r="B4250" s="86" t="n"/>
    </row>
    <row r="4251">
      <c r="B4251" s="86" t="n"/>
    </row>
    <row r="4252">
      <c r="B4252" s="86" t="n"/>
    </row>
    <row r="4253">
      <c r="B4253" s="86" t="n"/>
    </row>
    <row r="4254">
      <c r="B4254" s="86" t="n"/>
    </row>
    <row r="4255">
      <c r="B4255" s="86" t="n"/>
    </row>
    <row r="4256">
      <c r="B4256" s="86" t="n"/>
    </row>
    <row r="4257">
      <c r="B4257" s="86" t="n"/>
    </row>
    <row r="4258">
      <c r="B4258" s="86" t="n"/>
    </row>
    <row r="4259">
      <c r="B4259" s="86" t="n"/>
    </row>
    <row r="4260">
      <c r="B4260" s="86" t="n"/>
    </row>
    <row r="4261">
      <c r="B4261" s="86" t="n"/>
    </row>
    <row r="4262">
      <c r="B4262" s="86" t="n"/>
    </row>
    <row r="4263">
      <c r="B4263" s="86" t="n"/>
    </row>
    <row r="4264">
      <c r="B4264" s="86" t="n"/>
    </row>
    <row r="4265">
      <c r="B4265" s="86" t="n"/>
    </row>
    <row r="4266">
      <c r="B4266" s="86" t="n"/>
    </row>
    <row r="4267">
      <c r="B4267" s="86" t="n"/>
    </row>
    <row r="4268">
      <c r="B4268" s="86" t="n"/>
    </row>
    <row r="4269">
      <c r="B4269" s="86" t="n"/>
    </row>
    <row r="4270">
      <c r="B4270" s="86" t="n"/>
    </row>
    <row r="4271">
      <c r="B4271" s="86" t="n"/>
    </row>
    <row r="4272">
      <c r="B4272" s="86" t="n"/>
    </row>
    <row r="4273">
      <c r="B4273" s="86" t="n"/>
    </row>
    <row r="4274">
      <c r="B4274" s="86" t="n"/>
    </row>
    <row r="4275">
      <c r="B4275" s="86" t="n"/>
    </row>
    <row r="4276">
      <c r="B4276" s="86" t="n"/>
    </row>
    <row r="4277">
      <c r="B4277" s="86" t="n"/>
    </row>
    <row r="4278">
      <c r="B4278" s="86" t="n"/>
    </row>
    <row r="4279">
      <c r="B4279" s="86" t="n"/>
    </row>
    <row r="4280">
      <c r="B4280" s="86" t="n"/>
    </row>
    <row r="4281">
      <c r="B4281" s="86" t="n"/>
    </row>
    <row r="4282">
      <c r="B4282" s="86" t="n"/>
    </row>
    <row r="4283">
      <c r="B4283" s="86" t="n"/>
    </row>
    <row r="4284">
      <c r="B4284" s="86" t="n"/>
    </row>
    <row r="4285">
      <c r="B4285" s="86" t="n"/>
    </row>
    <row r="4286">
      <c r="B4286" s="86" t="n"/>
    </row>
    <row r="4287">
      <c r="B4287" s="86" t="n"/>
    </row>
    <row r="4288">
      <c r="B4288" s="86" t="n"/>
    </row>
    <row r="4289">
      <c r="B4289" s="86" t="n"/>
    </row>
    <row r="4290">
      <c r="B4290" s="86" t="n"/>
    </row>
    <row r="4291">
      <c r="B4291" s="86" t="n"/>
    </row>
    <row r="4292">
      <c r="B4292" s="86" t="n"/>
    </row>
    <row r="4293">
      <c r="B4293" s="86" t="n"/>
    </row>
    <row r="4294">
      <c r="B4294" s="86" t="n"/>
    </row>
    <row r="4295">
      <c r="B4295" s="86" t="n"/>
    </row>
    <row r="4296">
      <c r="B4296" s="86" t="n"/>
    </row>
    <row r="4297">
      <c r="B4297" s="86" t="n"/>
    </row>
    <row r="4298">
      <c r="B4298" s="86" t="n"/>
    </row>
    <row r="4299">
      <c r="B4299" s="86" t="n"/>
    </row>
    <row r="4300">
      <c r="B4300" s="86" t="n"/>
    </row>
    <row r="4301">
      <c r="B4301" s="86" t="n"/>
    </row>
    <row r="4302">
      <c r="B4302" s="86" t="n"/>
    </row>
    <row r="4303">
      <c r="B4303" s="86" t="n"/>
    </row>
    <row r="4304">
      <c r="B4304" s="86" t="n"/>
    </row>
    <row r="4305">
      <c r="B4305" s="86" t="n"/>
    </row>
    <row r="4306">
      <c r="B4306" s="86" t="n"/>
    </row>
    <row r="4307">
      <c r="B4307" s="86" t="n"/>
    </row>
    <row r="4308">
      <c r="B4308" s="86" t="n"/>
    </row>
    <row r="4309">
      <c r="B4309" s="86" t="n"/>
    </row>
    <row r="4310">
      <c r="B4310" s="86" t="n"/>
    </row>
    <row r="4311">
      <c r="B4311" s="86" t="n"/>
    </row>
    <row r="4312">
      <c r="B4312" s="86" t="n"/>
    </row>
    <row r="4313">
      <c r="B4313" s="86" t="n"/>
    </row>
    <row r="4314">
      <c r="B4314" s="86" t="n"/>
    </row>
    <row r="4315">
      <c r="B4315" s="86" t="n"/>
    </row>
    <row r="4316">
      <c r="B4316" s="86" t="n"/>
    </row>
    <row r="4317">
      <c r="B4317" s="86" t="n"/>
    </row>
    <row r="4318">
      <c r="B4318" s="86" t="n"/>
    </row>
    <row r="4319">
      <c r="B4319" s="86" t="n"/>
    </row>
    <row r="4320">
      <c r="B4320" s="86" t="n"/>
    </row>
    <row r="4321">
      <c r="B4321" s="86" t="n"/>
    </row>
    <row r="4322">
      <c r="B4322" s="86" t="n"/>
    </row>
    <row r="4323">
      <c r="B4323" s="86" t="n"/>
    </row>
    <row r="4324">
      <c r="B4324" s="86" t="n"/>
    </row>
    <row r="4325">
      <c r="B4325" s="86" t="n"/>
    </row>
    <row r="4326">
      <c r="B4326" s="86" t="n"/>
    </row>
    <row r="4327">
      <c r="B4327" s="86" t="n"/>
    </row>
    <row r="4328">
      <c r="B4328" s="86" t="n"/>
    </row>
    <row r="4329">
      <c r="B4329" s="86" t="n"/>
    </row>
    <row r="4330">
      <c r="B4330" s="86" t="n"/>
    </row>
    <row r="4331">
      <c r="B4331" s="86" t="n"/>
    </row>
    <row r="4332">
      <c r="B4332" s="86" t="n"/>
    </row>
    <row r="4333">
      <c r="B4333" s="86" t="n"/>
    </row>
    <row r="4334">
      <c r="B4334" s="86" t="n"/>
    </row>
    <row r="4335">
      <c r="B4335" s="86" t="n"/>
    </row>
    <row r="4336">
      <c r="B4336" s="86" t="n"/>
    </row>
    <row r="4337">
      <c r="B4337" s="86" t="n"/>
    </row>
    <row r="4338">
      <c r="B4338" s="86" t="n"/>
    </row>
    <row r="4339">
      <c r="B4339" s="86" t="n"/>
    </row>
    <row r="4340">
      <c r="B4340" s="86" t="n"/>
    </row>
    <row r="4341">
      <c r="B4341" s="86" t="n"/>
    </row>
    <row r="4342">
      <c r="B4342" s="86" t="n"/>
    </row>
    <row r="4343">
      <c r="B4343" s="86" t="n"/>
    </row>
    <row r="4344">
      <c r="B4344" s="86" t="n"/>
    </row>
    <row r="4345">
      <c r="B4345" s="86" t="n"/>
    </row>
    <row r="4346">
      <c r="B4346" s="86" t="n"/>
    </row>
    <row r="4347">
      <c r="B4347" s="86" t="n"/>
    </row>
    <row r="4348">
      <c r="B4348" s="86" t="n"/>
    </row>
    <row r="4349">
      <c r="B4349" s="86" t="n"/>
    </row>
    <row r="4350">
      <c r="B4350" s="86" t="n"/>
    </row>
    <row r="4351">
      <c r="B4351" s="86" t="n"/>
    </row>
    <row r="4352">
      <c r="B4352" s="86" t="n"/>
    </row>
    <row r="4353">
      <c r="B4353" s="86" t="n"/>
    </row>
    <row r="4354">
      <c r="B4354" s="86" t="n"/>
    </row>
    <row r="4355">
      <c r="B4355" s="86" t="n"/>
    </row>
    <row r="4356">
      <c r="B4356" s="86" t="n"/>
    </row>
    <row r="4357">
      <c r="B4357" s="86" t="n"/>
    </row>
    <row r="4358">
      <c r="B4358" s="86" t="n"/>
    </row>
    <row r="4359">
      <c r="B4359" s="86" t="n"/>
    </row>
    <row r="4360">
      <c r="B4360" s="86" t="n"/>
    </row>
    <row r="4361">
      <c r="B4361" s="86" t="n"/>
    </row>
    <row r="4362">
      <c r="B4362" s="86" t="n"/>
    </row>
    <row r="4363">
      <c r="B4363" s="86" t="n"/>
    </row>
    <row r="4364">
      <c r="B4364" s="86" t="n"/>
    </row>
    <row r="4365">
      <c r="B4365" s="86" t="n"/>
    </row>
    <row r="4366">
      <c r="B4366" s="86" t="n"/>
    </row>
    <row r="4367">
      <c r="B4367" s="86" t="n"/>
    </row>
    <row r="4368">
      <c r="B4368" s="86" t="n"/>
    </row>
    <row r="4369">
      <c r="B4369" s="86" t="n"/>
    </row>
    <row r="4370">
      <c r="B4370" s="86" t="n"/>
    </row>
    <row r="4371">
      <c r="B4371" s="86" t="n"/>
    </row>
    <row r="4372">
      <c r="B4372" s="86" t="n"/>
    </row>
    <row r="4373">
      <c r="B4373" s="86" t="n"/>
    </row>
    <row r="4374">
      <c r="B4374" s="86" t="n"/>
    </row>
    <row r="4375">
      <c r="B4375" s="86" t="n"/>
    </row>
    <row r="4376">
      <c r="B4376" s="86" t="n"/>
    </row>
    <row r="4377">
      <c r="B4377" s="86" t="n"/>
    </row>
    <row r="4378">
      <c r="B4378" s="86" t="n"/>
    </row>
    <row r="4379">
      <c r="B4379" s="86" t="n"/>
    </row>
    <row r="4380">
      <c r="B4380" s="86" t="n"/>
    </row>
    <row r="4381">
      <c r="B4381" s="86" t="n"/>
    </row>
    <row r="4382">
      <c r="B4382" s="86" t="n"/>
    </row>
    <row r="4383">
      <c r="B4383" s="86" t="n"/>
    </row>
    <row r="4384">
      <c r="B4384" s="86" t="n"/>
    </row>
    <row r="4385">
      <c r="B4385" s="86" t="n"/>
    </row>
    <row r="4386">
      <c r="B4386" s="86" t="n"/>
    </row>
    <row r="4387">
      <c r="B4387" s="86" t="n"/>
    </row>
    <row r="4388">
      <c r="B4388" s="86" t="n"/>
    </row>
    <row r="4389">
      <c r="B4389" s="86" t="n"/>
    </row>
    <row r="4390">
      <c r="B4390" s="86" t="n"/>
    </row>
    <row r="4391">
      <c r="B4391" s="86" t="n"/>
    </row>
    <row r="4392">
      <c r="B4392" s="86" t="n"/>
    </row>
    <row r="4393">
      <c r="B4393" s="86" t="n"/>
    </row>
    <row r="4394">
      <c r="B4394" s="86" t="n"/>
    </row>
    <row r="4395">
      <c r="B4395" s="86" t="n"/>
    </row>
    <row r="4396">
      <c r="B4396" s="86" t="n"/>
    </row>
    <row r="4397">
      <c r="B4397" s="86" t="n"/>
    </row>
    <row r="4398">
      <c r="B4398" s="86" t="n"/>
    </row>
    <row r="4399">
      <c r="B4399" s="86" t="n"/>
    </row>
    <row r="4400">
      <c r="B4400" s="86" t="n"/>
    </row>
    <row r="4401">
      <c r="B4401" s="86" t="n"/>
    </row>
    <row r="4402">
      <c r="B4402" s="86" t="n"/>
    </row>
    <row r="4403">
      <c r="B4403" s="86" t="n"/>
    </row>
    <row r="4404">
      <c r="B4404" s="86" t="n"/>
    </row>
    <row r="4405">
      <c r="B4405" s="86" t="n"/>
    </row>
    <row r="4406">
      <c r="B4406" s="86" t="n"/>
    </row>
    <row r="4407">
      <c r="B4407" s="86" t="n"/>
    </row>
    <row r="4408">
      <c r="B4408" s="86" t="n"/>
    </row>
    <row r="4409">
      <c r="B4409" s="86" t="n"/>
    </row>
    <row r="4410">
      <c r="B4410" s="86" t="n"/>
    </row>
    <row r="4411">
      <c r="B4411" s="86" t="n"/>
    </row>
    <row r="4412">
      <c r="B4412" s="86" t="n"/>
    </row>
    <row r="4413">
      <c r="B4413" s="86" t="n"/>
    </row>
    <row r="4414">
      <c r="B4414" s="86" t="n"/>
    </row>
    <row r="4415">
      <c r="B4415" s="86" t="n"/>
    </row>
    <row r="4416">
      <c r="B4416" s="86" t="n"/>
    </row>
    <row r="4417">
      <c r="B4417" s="86" t="n"/>
    </row>
    <row r="4418">
      <c r="B4418" s="86" t="n"/>
    </row>
    <row r="4419">
      <c r="B4419" s="86" t="n"/>
    </row>
    <row r="4420">
      <c r="B4420" s="86" t="n"/>
    </row>
    <row r="4421">
      <c r="B4421" s="86" t="n"/>
    </row>
    <row r="4422">
      <c r="B4422" s="86" t="n"/>
    </row>
    <row r="4423">
      <c r="B4423" s="86" t="n"/>
    </row>
    <row r="4424">
      <c r="B4424" s="86" t="n"/>
    </row>
    <row r="4425">
      <c r="B4425" s="86" t="n"/>
    </row>
    <row r="4426">
      <c r="B4426" s="86" t="n"/>
    </row>
    <row r="4427">
      <c r="B4427" s="86" t="n"/>
    </row>
    <row r="4428">
      <c r="B4428" s="86" t="n"/>
    </row>
    <row r="4429">
      <c r="B4429" s="86" t="n"/>
    </row>
    <row r="4430">
      <c r="B4430" s="86" t="n"/>
    </row>
    <row r="4431">
      <c r="B4431" s="86" t="n"/>
    </row>
    <row r="4432">
      <c r="B4432" s="86" t="n"/>
    </row>
    <row r="4433">
      <c r="B4433" s="86" t="n"/>
    </row>
    <row r="4434">
      <c r="B4434" s="86" t="n"/>
    </row>
    <row r="4435">
      <c r="B4435" s="86" t="n"/>
    </row>
    <row r="4436">
      <c r="B4436" s="86" t="n"/>
    </row>
    <row r="4437">
      <c r="B4437" s="86" t="n"/>
    </row>
    <row r="4438">
      <c r="B4438" s="86" t="n"/>
    </row>
    <row r="4439">
      <c r="B4439" s="86" t="n"/>
    </row>
    <row r="4440">
      <c r="B4440" s="86" t="n"/>
    </row>
    <row r="4441">
      <c r="B4441" s="86" t="n"/>
    </row>
    <row r="4442">
      <c r="B4442" s="86" t="n"/>
    </row>
    <row r="4443">
      <c r="B4443" s="86" t="n"/>
    </row>
    <row r="4444">
      <c r="B4444" s="86" t="n"/>
    </row>
    <row r="4445">
      <c r="B4445" s="86" t="n"/>
    </row>
    <row r="4446">
      <c r="B4446" s="86" t="n"/>
    </row>
    <row r="4447">
      <c r="B4447" s="86" t="n"/>
    </row>
    <row r="4448">
      <c r="B4448" s="86" t="n"/>
    </row>
    <row r="4449">
      <c r="B4449" s="86" t="n"/>
    </row>
    <row r="4450">
      <c r="B4450" s="86" t="n"/>
    </row>
    <row r="4451">
      <c r="B4451" s="86" t="n"/>
    </row>
    <row r="4452">
      <c r="B4452" s="86" t="n"/>
    </row>
    <row r="4453">
      <c r="B4453" s="86" t="n"/>
    </row>
    <row r="4454">
      <c r="B4454" s="86" t="n"/>
    </row>
    <row r="4455">
      <c r="B4455" s="86" t="n"/>
    </row>
    <row r="4456">
      <c r="B4456" s="86" t="n"/>
    </row>
    <row r="4457">
      <c r="B4457" s="86" t="n"/>
    </row>
    <row r="4458">
      <c r="B4458" s="86" t="n"/>
    </row>
    <row r="4459">
      <c r="B4459" s="86" t="n"/>
    </row>
    <row r="4460">
      <c r="B4460" s="86" t="n"/>
    </row>
    <row r="4461">
      <c r="B4461" s="86" t="n"/>
    </row>
    <row r="4462">
      <c r="B4462" s="86" t="n"/>
    </row>
    <row r="4463">
      <c r="B4463" s="86" t="n"/>
    </row>
    <row r="4464">
      <c r="B4464" s="86" t="n"/>
    </row>
    <row r="4465">
      <c r="B4465" s="86" t="n"/>
    </row>
    <row r="4466">
      <c r="B4466" s="86" t="n"/>
    </row>
    <row r="4467">
      <c r="B4467" s="86" t="n"/>
    </row>
    <row r="4468">
      <c r="B4468" s="86" t="n"/>
    </row>
    <row r="4469">
      <c r="B4469" s="86" t="n"/>
    </row>
    <row r="4470">
      <c r="B4470" s="86" t="n"/>
    </row>
    <row r="4471">
      <c r="B4471" s="86" t="n"/>
    </row>
    <row r="4472">
      <c r="B4472" s="86" t="n"/>
    </row>
    <row r="4473">
      <c r="B4473" s="86" t="n"/>
    </row>
    <row r="4474">
      <c r="B4474" s="86" t="n"/>
    </row>
    <row r="4475">
      <c r="B4475" s="86" t="n"/>
    </row>
    <row r="4476">
      <c r="B4476" s="86" t="n"/>
    </row>
    <row r="4477">
      <c r="B4477" s="86" t="n"/>
    </row>
    <row r="4478">
      <c r="B4478" s="86" t="n"/>
    </row>
    <row r="4479">
      <c r="B4479" s="86" t="n"/>
    </row>
    <row r="4480">
      <c r="B4480" s="86" t="n"/>
    </row>
    <row r="4481">
      <c r="B4481" s="86" t="n"/>
    </row>
    <row r="4482">
      <c r="B4482" s="86" t="n"/>
    </row>
    <row r="4483">
      <c r="B4483" s="86" t="n"/>
    </row>
    <row r="4484">
      <c r="B4484" s="86" t="n"/>
    </row>
    <row r="4485">
      <c r="B4485" s="86" t="n"/>
    </row>
    <row r="4486">
      <c r="B4486" s="86" t="n"/>
    </row>
    <row r="4487">
      <c r="B4487" s="86" t="n"/>
    </row>
    <row r="4488">
      <c r="B4488" s="86" t="n"/>
    </row>
    <row r="4489">
      <c r="B4489" s="86" t="n"/>
    </row>
    <row r="4490">
      <c r="B4490" s="86" t="n"/>
    </row>
    <row r="4491">
      <c r="B4491" s="86" t="n"/>
    </row>
    <row r="4492">
      <c r="B4492" s="86" t="n"/>
    </row>
    <row r="4493">
      <c r="B4493" s="86" t="n"/>
    </row>
    <row r="4494">
      <c r="B4494" s="86" t="n"/>
    </row>
    <row r="4495">
      <c r="B4495" s="86" t="n"/>
    </row>
    <row r="4496">
      <c r="B4496" s="86" t="n"/>
    </row>
    <row r="4497">
      <c r="B4497" s="86" t="n"/>
    </row>
    <row r="4498">
      <c r="B4498" s="86" t="n"/>
    </row>
    <row r="4499">
      <c r="B4499" s="86" t="n"/>
    </row>
    <row r="4500">
      <c r="B4500" s="86" t="n"/>
    </row>
    <row r="4501">
      <c r="B4501" s="86" t="n"/>
    </row>
    <row r="4502">
      <c r="B4502" s="86" t="n"/>
    </row>
    <row r="4503">
      <c r="B4503" s="86" t="n"/>
    </row>
    <row r="4504">
      <c r="B4504" s="86" t="n"/>
    </row>
    <row r="4505">
      <c r="B4505" s="86" t="n"/>
    </row>
    <row r="4506">
      <c r="B4506" s="86" t="n"/>
    </row>
    <row r="4507">
      <c r="B4507" s="86" t="n"/>
    </row>
    <row r="4508">
      <c r="B4508" s="86" t="n"/>
    </row>
    <row r="4509">
      <c r="B4509" s="86" t="n"/>
    </row>
    <row r="4510">
      <c r="B4510" s="86" t="n"/>
    </row>
    <row r="4511">
      <c r="B4511" s="86" t="n"/>
    </row>
    <row r="4512">
      <c r="B4512" s="86" t="n"/>
    </row>
    <row r="4513">
      <c r="B4513" s="86" t="n"/>
    </row>
    <row r="4514">
      <c r="B4514" s="86" t="n"/>
    </row>
    <row r="4515">
      <c r="B4515" s="86" t="n"/>
    </row>
    <row r="4516">
      <c r="B4516" s="86" t="n"/>
    </row>
    <row r="4517">
      <c r="B4517" s="86" t="n"/>
    </row>
    <row r="4518">
      <c r="B4518" s="86" t="n"/>
    </row>
    <row r="4519">
      <c r="B4519" s="86" t="n"/>
    </row>
    <row r="4520">
      <c r="B4520" s="86" t="n"/>
    </row>
    <row r="4521">
      <c r="B4521" s="86" t="n"/>
    </row>
    <row r="4522">
      <c r="B4522" s="86" t="n"/>
    </row>
    <row r="4523">
      <c r="B4523" s="86" t="n"/>
    </row>
    <row r="4524">
      <c r="B4524" s="86" t="n"/>
    </row>
    <row r="4525">
      <c r="B4525" s="86" t="n"/>
    </row>
    <row r="4526">
      <c r="B4526" s="86" t="n"/>
    </row>
    <row r="4527">
      <c r="B4527" s="86" t="n"/>
    </row>
    <row r="4528">
      <c r="B4528" s="86" t="n"/>
    </row>
    <row r="4529">
      <c r="B4529" s="86" t="n"/>
    </row>
    <row r="4530">
      <c r="B4530" s="86" t="n"/>
    </row>
    <row r="4531">
      <c r="B4531" s="86" t="n"/>
    </row>
    <row r="4532">
      <c r="B4532" s="86" t="n"/>
    </row>
    <row r="4533">
      <c r="B4533" s="86" t="n"/>
    </row>
    <row r="4534">
      <c r="B4534" s="86" t="n"/>
    </row>
    <row r="4535">
      <c r="B4535" s="86" t="n"/>
    </row>
    <row r="4536">
      <c r="B4536" s="86" t="n"/>
    </row>
    <row r="4537">
      <c r="B4537" s="86" t="n"/>
    </row>
    <row r="4538">
      <c r="B4538" s="86" t="n"/>
    </row>
    <row r="4539">
      <c r="B4539" s="86" t="n"/>
    </row>
    <row r="4540">
      <c r="B4540" s="86" t="n"/>
    </row>
    <row r="4541">
      <c r="B4541" s="86" t="n"/>
    </row>
    <row r="4542">
      <c r="B4542" s="86" t="n"/>
    </row>
    <row r="4543">
      <c r="B4543" s="86" t="n"/>
    </row>
    <row r="4544">
      <c r="B4544" s="86" t="n"/>
    </row>
    <row r="4545">
      <c r="B4545" s="86" t="n"/>
    </row>
    <row r="4546">
      <c r="B4546" s="86" t="n"/>
    </row>
    <row r="4547">
      <c r="B4547" s="86" t="n"/>
    </row>
    <row r="4548">
      <c r="B4548" s="86" t="n"/>
    </row>
    <row r="4549">
      <c r="B4549" s="86" t="n"/>
    </row>
    <row r="4550">
      <c r="B4550" s="86" t="n"/>
    </row>
    <row r="4551">
      <c r="B4551" s="86" t="n"/>
    </row>
    <row r="4552">
      <c r="B4552" s="86" t="n"/>
    </row>
    <row r="4553">
      <c r="B4553" s="86" t="n"/>
    </row>
    <row r="4554">
      <c r="B4554" s="86" t="n"/>
    </row>
    <row r="4555">
      <c r="B4555" s="86" t="n"/>
    </row>
    <row r="4556">
      <c r="B4556" s="86" t="n"/>
    </row>
    <row r="4557">
      <c r="B4557" s="86" t="n"/>
    </row>
    <row r="4558">
      <c r="B4558" s="86" t="n"/>
    </row>
    <row r="4559">
      <c r="B4559" s="86" t="n"/>
    </row>
    <row r="4560">
      <c r="B4560" s="86" t="n"/>
    </row>
    <row r="4561">
      <c r="B4561" s="86" t="n"/>
    </row>
    <row r="4562">
      <c r="B4562" s="86" t="n"/>
    </row>
    <row r="4563">
      <c r="B4563" s="86" t="n"/>
    </row>
    <row r="4564">
      <c r="B4564" s="86" t="n"/>
    </row>
    <row r="4565">
      <c r="B4565" s="86" t="n"/>
    </row>
    <row r="4566">
      <c r="B4566" s="86" t="n"/>
    </row>
    <row r="4567">
      <c r="B4567" s="86" t="n"/>
    </row>
    <row r="4568">
      <c r="B4568" s="86" t="n"/>
    </row>
    <row r="4569">
      <c r="B4569" s="86" t="n"/>
    </row>
    <row r="4570">
      <c r="B4570" s="86" t="n"/>
    </row>
    <row r="4571">
      <c r="B4571" s="86" t="n"/>
    </row>
    <row r="4572">
      <c r="B4572" s="86" t="n"/>
    </row>
    <row r="4573">
      <c r="B4573" s="86" t="n"/>
    </row>
    <row r="4574">
      <c r="B4574" s="86" t="n"/>
    </row>
    <row r="4575">
      <c r="B4575" s="86" t="n"/>
    </row>
    <row r="4576">
      <c r="B4576" s="86" t="n"/>
    </row>
    <row r="4577">
      <c r="B4577" s="86" t="n"/>
    </row>
    <row r="4578">
      <c r="B4578" s="86" t="n"/>
    </row>
    <row r="4579">
      <c r="B4579" s="86" t="n"/>
    </row>
    <row r="4580">
      <c r="B4580" s="86" t="n"/>
    </row>
    <row r="4581">
      <c r="B4581" s="86" t="n"/>
    </row>
    <row r="4582">
      <c r="B4582" s="86" t="n"/>
    </row>
    <row r="4583">
      <c r="B4583" s="86" t="n"/>
    </row>
    <row r="4584">
      <c r="B4584" s="86" t="n"/>
    </row>
    <row r="4585">
      <c r="B4585" s="86" t="n"/>
    </row>
    <row r="4586">
      <c r="B4586" s="86" t="n"/>
    </row>
    <row r="4587">
      <c r="B4587" s="86" t="n"/>
    </row>
    <row r="4588">
      <c r="B4588" s="86" t="n"/>
    </row>
    <row r="4589">
      <c r="B4589" s="86" t="n"/>
    </row>
    <row r="4590">
      <c r="B4590" s="86" t="n"/>
    </row>
    <row r="4591">
      <c r="B4591" s="86" t="n"/>
    </row>
    <row r="4592">
      <c r="B4592" s="86" t="n"/>
    </row>
    <row r="4593">
      <c r="B4593" s="86" t="n"/>
    </row>
    <row r="4594">
      <c r="B4594" s="86" t="n"/>
    </row>
    <row r="4595">
      <c r="B4595" s="86" t="n"/>
    </row>
    <row r="4596">
      <c r="B4596" s="86" t="n"/>
    </row>
    <row r="4597">
      <c r="B4597" s="86" t="n"/>
    </row>
    <row r="4598">
      <c r="B4598" s="86" t="n"/>
    </row>
    <row r="4599">
      <c r="B4599" s="86" t="n"/>
    </row>
    <row r="4600">
      <c r="B4600" s="86" t="n"/>
    </row>
    <row r="4601">
      <c r="B4601" s="86" t="n"/>
    </row>
    <row r="4602">
      <c r="B4602" s="86" t="n"/>
    </row>
    <row r="4603">
      <c r="B4603" s="86" t="n"/>
    </row>
    <row r="4604">
      <c r="B4604" s="86" t="n"/>
    </row>
    <row r="4605">
      <c r="B4605" s="86" t="n"/>
    </row>
    <row r="4606">
      <c r="B4606" s="86" t="n"/>
    </row>
    <row r="4607">
      <c r="B4607" s="86" t="n"/>
    </row>
    <row r="4608">
      <c r="B4608" s="86" t="n"/>
    </row>
    <row r="4609">
      <c r="B4609" s="86" t="n"/>
    </row>
    <row r="4610">
      <c r="B4610" s="86" t="n"/>
    </row>
    <row r="4611">
      <c r="B4611" s="86" t="n"/>
    </row>
    <row r="4612">
      <c r="B4612" s="86" t="n"/>
    </row>
    <row r="4613">
      <c r="B4613" s="86" t="n"/>
    </row>
    <row r="4614">
      <c r="B4614" s="86" t="n"/>
    </row>
    <row r="4615">
      <c r="B4615" s="86" t="n"/>
    </row>
    <row r="4616">
      <c r="B4616" s="86" t="n"/>
    </row>
    <row r="4617">
      <c r="B4617" s="86" t="n"/>
    </row>
    <row r="4618">
      <c r="B4618" s="86" t="n"/>
    </row>
    <row r="4619">
      <c r="B4619" s="86" t="n"/>
    </row>
    <row r="4620">
      <c r="B4620" s="86" t="n"/>
    </row>
    <row r="4621">
      <c r="B4621" s="86" t="n"/>
    </row>
    <row r="4622">
      <c r="B4622" s="86" t="n"/>
    </row>
    <row r="4623">
      <c r="B4623" s="86" t="n"/>
    </row>
    <row r="4624">
      <c r="B4624" s="86" t="n"/>
    </row>
    <row r="4625">
      <c r="B4625" s="86" t="n"/>
    </row>
    <row r="4626">
      <c r="B4626" s="86" t="n"/>
    </row>
    <row r="4627">
      <c r="B4627" s="86" t="n"/>
    </row>
    <row r="4628">
      <c r="B4628" s="86" t="n"/>
    </row>
    <row r="4629">
      <c r="B4629" s="86" t="n"/>
    </row>
    <row r="4630">
      <c r="B4630" s="86" t="n"/>
    </row>
    <row r="4631">
      <c r="B4631" s="86" t="n"/>
    </row>
    <row r="4632">
      <c r="B4632" s="86" t="n"/>
    </row>
    <row r="4633">
      <c r="B4633" s="86" t="n"/>
    </row>
    <row r="4634">
      <c r="B4634" s="86" t="n"/>
    </row>
    <row r="4635">
      <c r="B4635" s="86" t="n"/>
    </row>
    <row r="4636">
      <c r="B4636" s="86" t="n"/>
    </row>
    <row r="4637">
      <c r="B4637" s="86" t="n"/>
    </row>
    <row r="4638">
      <c r="B4638" s="86" t="n"/>
    </row>
    <row r="4639">
      <c r="B4639" s="86" t="n"/>
    </row>
    <row r="4640">
      <c r="B4640" s="86" t="n"/>
    </row>
    <row r="4641">
      <c r="B4641" s="86" t="n"/>
    </row>
    <row r="4642">
      <c r="B4642" s="86" t="n"/>
    </row>
    <row r="4643">
      <c r="B4643" s="86" t="n"/>
    </row>
    <row r="4644">
      <c r="B4644" s="86" t="n"/>
    </row>
    <row r="4645">
      <c r="B4645" s="86" t="n"/>
    </row>
    <row r="4646">
      <c r="B4646" s="86" t="n"/>
    </row>
    <row r="4647">
      <c r="B4647" s="86" t="n"/>
    </row>
    <row r="4648">
      <c r="B4648" s="86" t="n"/>
    </row>
    <row r="4649">
      <c r="B4649" s="86" t="n"/>
    </row>
    <row r="4650">
      <c r="B4650" s="86" t="n"/>
    </row>
    <row r="4651">
      <c r="B4651" s="86" t="n"/>
    </row>
    <row r="4652">
      <c r="B4652" s="86" t="n"/>
    </row>
    <row r="4653">
      <c r="B4653" s="86" t="n"/>
    </row>
    <row r="4654">
      <c r="B4654" s="86" t="n"/>
    </row>
    <row r="4655">
      <c r="B4655" s="86" t="n"/>
    </row>
    <row r="4656">
      <c r="B4656" s="86" t="n"/>
    </row>
    <row r="4657">
      <c r="B4657" s="86" t="n"/>
    </row>
    <row r="4658">
      <c r="B4658" s="86" t="n"/>
    </row>
    <row r="4659">
      <c r="B4659" s="86" t="n"/>
    </row>
    <row r="4660">
      <c r="B4660" s="86" t="n"/>
    </row>
    <row r="4661">
      <c r="B4661" s="86" t="n"/>
    </row>
    <row r="4662">
      <c r="B4662" s="86" t="n"/>
    </row>
    <row r="4663">
      <c r="B4663" s="86" t="n"/>
    </row>
    <row r="4664">
      <c r="B4664" s="86" t="n"/>
    </row>
    <row r="4665">
      <c r="B4665" s="86" t="n"/>
    </row>
    <row r="4666">
      <c r="B4666" s="86" t="n"/>
    </row>
    <row r="4667">
      <c r="B4667" s="86" t="n"/>
    </row>
    <row r="4668">
      <c r="B4668" s="86" t="n"/>
    </row>
    <row r="4669">
      <c r="B4669" s="86" t="n"/>
    </row>
    <row r="4670">
      <c r="B4670" s="86" t="n"/>
    </row>
    <row r="4671">
      <c r="B4671" s="86" t="n"/>
    </row>
    <row r="4672">
      <c r="B4672" s="86" t="n"/>
    </row>
    <row r="4673">
      <c r="B4673" s="86" t="n"/>
    </row>
    <row r="4674">
      <c r="B4674" s="86" t="n"/>
    </row>
    <row r="4675">
      <c r="B4675" s="86" t="n"/>
    </row>
    <row r="4676">
      <c r="B4676" s="86" t="n"/>
    </row>
    <row r="4677">
      <c r="B4677" s="86" t="n"/>
    </row>
    <row r="4678">
      <c r="B4678" s="86" t="n"/>
    </row>
    <row r="4679">
      <c r="B4679" s="86" t="n"/>
    </row>
    <row r="4680">
      <c r="B4680" s="86" t="n"/>
    </row>
    <row r="4681">
      <c r="B4681" s="86" t="n"/>
    </row>
    <row r="4682">
      <c r="B4682" s="86" t="n"/>
    </row>
    <row r="4683">
      <c r="B4683" s="86" t="n"/>
    </row>
    <row r="4684">
      <c r="B4684" s="86" t="n"/>
    </row>
    <row r="4685">
      <c r="B4685" s="86" t="n"/>
    </row>
    <row r="4686">
      <c r="B4686" s="86" t="n"/>
    </row>
    <row r="4687">
      <c r="B4687" s="86" t="n"/>
    </row>
    <row r="4688">
      <c r="B4688" s="86" t="n"/>
    </row>
    <row r="4689">
      <c r="B4689" s="86" t="n"/>
    </row>
    <row r="4690">
      <c r="B4690" s="86" t="n"/>
    </row>
    <row r="4691">
      <c r="B4691" s="86" t="n"/>
    </row>
    <row r="4692">
      <c r="B4692" s="86" t="n"/>
    </row>
    <row r="4693">
      <c r="B4693" s="86" t="n"/>
    </row>
    <row r="4694">
      <c r="B4694" s="86" t="n"/>
    </row>
    <row r="4695">
      <c r="B4695" s="86" t="n"/>
    </row>
    <row r="4696">
      <c r="B4696" s="86" t="n"/>
    </row>
    <row r="4697">
      <c r="B4697" s="86" t="n"/>
    </row>
    <row r="4698">
      <c r="B4698" s="86" t="n"/>
    </row>
    <row r="4699">
      <c r="B4699" s="86" t="n"/>
    </row>
    <row r="4700">
      <c r="B4700" s="86" t="n"/>
    </row>
    <row r="4701">
      <c r="B4701" s="86" t="n"/>
    </row>
    <row r="4702">
      <c r="B4702" s="86" t="n"/>
    </row>
    <row r="4703">
      <c r="B4703" s="86" t="n"/>
    </row>
    <row r="4704">
      <c r="B4704" s="86" t="n"/>
    </row>
    <row r="4705">
      <c r="B4705" s="86" t="n"/>
    </row>
    <row r="4706">
      <c r="B4706" s="86" t="n"/>
    </row>
    <row r="4707">
      <c r="B4707" s="86" t="n"/>
    </row>
    <row r="4708">
      <c r="B4708" s="86" t="n"/>
    </row>
    <row r="4709">
      <c r="B4709" s="86" t="n"/>
    </row>
    <row r="4710">
      <c r="B4710" s="86" t="n"/>
    </row>
    <row r="4711">
      <c r="B4711" s="86" t="n"/>
    </row>
    <row r="4712">
      <c r="B4712" s="86" t="n"/>
    </row>
    <row r="4713">
      <c r="B4713" s="86" t="n"/>
    </row>
    <row r="4714">
      <c r="B4714" s="86" t="n"/>
    </row>
    <row r="4715">
      <c r="B4715" s="86" t="n"/>
    </row>
    <row r="4716">
      <c r="B4716" s="86" t="n"/>
    </row>
    <row r="4717">
      <c r="B4717" s="86" t="n"/>
    </row>
    <row r="4718">
      <c r="B4718" s="86" t="n"/>
    </row>
    <row r="4719">
      <c r="B4719" s="86" t="n"/>
    </row>
    <row r="4720">
      <c r="B4720" s="86" t="n"/>
    </row>
    <row r="4721">
      <c r="B4721" s="86" t="n"/>
    </row>
    <row r="4722">
      <c r="B4722" s="86" t="n"/>
    </row>
    <row r="4723">
      <c r="B4723" s="86" t="n"/>
    </row>
    <row r="4724">
      <c r="B4724" s="86" t="n"/>
    </row>
    <row r="4725">
      <c r="B4725" s="86" t="n"/>
    </row>
    <row r="4726">
      <c r="B4726" s="86" t="n"/>
    </row>
    <row r="4727">
      <c r="B4727" s="86" t="n"/>
    </row>
    <row r="4728">
      <c r="B4728" s="86" t="n"/>
    </row>
    <row r="4729">
      <c r="B4729" s="86" t="n"/>
    </row>
    <row r="4730">
      <c r="B4730" s="86" t="n"/>
    </row>
    <row r="4731">
      <c r="B4731" s="86" t="n"/>
    </row>
    <row r="4732">
      <c r="B4732" s="86" t="n"/>
    </row>
    <row r="4733">
      <c r="B4733" s="86" t="n"/>
    </row>
    <row r="4734">
      <c r="B4734" s="86" t="n"/>
    </row>
    <row r="4735">
      <c r="B4735" s="86" t="n"/>
    </row>
    <row r="4736">
      <c r="B4736" s="86" t="n"/>
    </row>
    <row r="4737">
      <c r="B4737" s="86" t="n"/>
    </row>
    <row r="4738">
      <c r="B4738" s="86" t="n"/>
    </row>
    <row r="4739">
      <c r="B4739" s="86" t="n"/>
    </row>
    <row r="4740">
      <c r="B4740" s="86" t="n"/>
    </row>
    <row r="4741">
      <c r="B4741" s="86" t="n"/>
    </row>
    <row r="4742">
      <c r="B4742" s="86" t="n"/>
    </row>
    <row r="4743">
      <c r="B4743" s="86" t="n"/>
    </row>
    <row r="4744">
      <c r="B4744" s="86" t="n"/>
    </row>
    <row r="4745">
      <c r="B4745" s="86" t="n"/>
    </row>
    <row r="4746">
      <c r="B4746" s="86" t="n"/>
    </row>
    <row r="4747">
      <c r="B4747" s="86" t="n"/>
    </row>
    <row r="4748">
      <c r="B4748" s="86" t="n"/>
    </row>
    <row r="4749">
      <c r="B4749" s="86" t="n"/>
    </row>
    <row r="4750">
      <c r="B4750" s="86" t="n"/>
    </row>
    <row r="4751">
      <c r="B4751" s="86" t="n"/>
    </row>
    <row r="4752">
      <c r="B4752" s="86" t="n"/>
    </row>
    <row r="4753">
      <c r="B4753" s="86" t="n"/>
    </row>
    <row r="4754">
      <c r="B4754" s="86" t="n"/>
    </row>
    <row r="4755">
      <c r="B4755" s="86" t="n"/>
    </row>
    <row r="4756">
      <c r="B4756" s="86" t="n"/>
    </row>
    <row r="4757">
      <c r="B4757" s="86" t="n"/>
    </row>
    <row r="4758">
      <c r="B4758" s="86" t="n"/>
    </row>
    <row r="4759">
      <c r="B4759" s="86" t="n"/>
    </row>
    <row r="4760">
      <c r="B4760" s="86" t="n"/>
    </row>
    <row r="4761">
      <c r="B4761" s="86" t="n"/>
    </row>
    <row r="4762">
      <c r="B4762" s="86" t="n"/>
    </row>
    <row r="4763">
      <c r="B4763" s="86" t="n"/>
    </row>
    <row r="4764">
      <c r="B4764" s="86" t="n"/>
    </row>
    <row r="4765">
      <c r="B4765" s="86" t="n"/>
    </row>
    <row r="4766">
      <c r="B4766" s="86" t="n"/>
    </row>
    <row r="4767">
      <c r="B4767" s="86" t="n"/>
    </row>
    <row r="4768">
      <c r="B4768" s="86" t="n"/>
    </row>
    <row r="4769">
      <c r="B4769" s="86" t="n"/>
    </row>
    <row r="4770">
      <c r="B4770" s="86" t="n"/>
    </row>
    <row r="4771">
      <c r="B4771" s="86" t="n"/>
    </row>
    <row r="4772">
      <c r="B4772" s="86" t="n"/>
    </row>
    <row r="4773">
      <c r="B4773" s="86" t="n"/>
    </row>
    <row r="4774">
      <c r="B4774" s="86" t="n"/>
    </row>
    <row r="4775">
      <c r="B4775" s="86" t="n"/>
    </row>
    <row r="4776">
      <c r="B4776" s="86" t="n"/>
    </row>
    <row r="4777">
      <c r="B4777" s="86" t="n"/>
    </row>
    <row r="4778">
      <c r="B4778" s="86" t="n"/>
    </row>
    <row r="4779">
      <c r="B4779" s="86" t="n"/>
    </row>
    <row r="4780">
      <c r="B4780" s="86" t="n"/>
    </row>
    <row r="4781">
      <c r="B4781" s="86" t="n"/>
    </row>
    <row r="4782">
      <c r="B4782" s="86" t="n"/>
    </row>
    <row r="4783">
      <c r="B4783" s="86" t="n"/>
    </row>
    <row r="4784">
      <c r="B4784" s="86" t="n"/>
    </row>
    <row r="4785">
      <c r="B4785" s="86" t="n"/>
    </row>
    <row r="4786">
      <c r="B4786" s="86" t="n"/>
    </row>
    <row r="4787">
      <c r="B4787" s="86" t="n"/>
    </row>
    <row r="4788">
      <c r="B4788" s="86" t="n"/>
    </row>
    <row r="4789">
      <c r="B4789" s="86" t="n"/>
    </row>
    <row r="4790">
      <c r="B4790" s="86" t="n"/>
    </row>
    <row r="4791">
      <c r="B4791" s="86" t="n"/>
    </row>
    <row r="4792">
      <c r="B4792" s="86" t="n"/>
    </row>
    <row r="4793">
      <c r="B4793" s="86" t="n"/>
    </row>
    <row r="4794">
      <c r="B4794" s="86" t="n"/>
    </row>
    <row r="4795">
      <c r="B4795" s="86" t="n"/>
    </row>
    <row r="4796">
      <c r="B4796" s="86" t="n"/>
    </row>
    <row r="4797">
      <c r="B4797" s="86" t="n"/>
    </row>
    <row r="4798">
      <c r="B4798" s="86" t="n"/>
    </row>
    <row r="4799">
      <c r="B4799" s="86" t="n"/>
    </row>
    <row r="4800">
      <c r="B4800" s="86" t="n"/>
    </row>
    <row r="4801">
      <c r="B4801" s="86" t="n"/>
    </row>
    <row r="4802">
      <c r="B4802" s="86" t="n"/>
    </row>
    <row r="4803">
      <c r="B4803" s="86" t="n"/>
    </row>
    <row r="4804">
      <c r="B4804" s="86" t="n"/>
    </row>
    <row r="4805">
      <c r="B4805" s="86" t="n"/>
    </row>
    <row r="4806">
      <c r="B4806" s="86" t="n"/>
    </row>
    <row r="4807">
      <c r="B4807" s="86" t="n"/>
    </row>
    <row r="4808">
      <c r="B4808" s="86" t="n"/>
    </row>
    <row r="4809">
      <c r="B4809" s="86" t="n"/>
    </row>
    <row r="4810">
      <c r="B4810" s="86" t="n"/>
    </row>
    <row r="4811">
      <c r="B4811" s="86" t="n"/>
    </row>
    <row r="4812">
      <c r="B4812" s="86" t="n"/>
    </row>
    <row r="4813">
      <c r="B4813" s="86" t="n"/>
    </row>
    <row r="4814">
      <c r="B4814" s="86" t="n"/>
    </row>
    <row r="4815">
      <c r="B4815" s="86" t="n"/>
    </row>
    <row r="4816">
      <c r="B4816" s="86" t="n"/>
    </row>
    <row r="4817">
      <c r="B4817" s="86" t="n"/>
    </row>
    <row r="4818">
      <c r="B4818" s="86" t="n"/>
    </row>
    <row r="4819">
      <c r="B4819" s="86" t="n"/>
    </row>
    <row r="4820">
      <c r="B4820" s="86" t="n"/>
    </row>
    <row r="4821">
      <c r="B4821" s="86" t="n"/>
    </row>
    <row r="4822">
      <c r="B4822" s="86" t="n"/>
    </row>
    <row r="4823">
      <c r="B4823" s="86" t="n"/>
    </row>
    <row r="4824">
      <c r="B4824" s="86" t="n"/>
    </row>
    <row r="4825">
      <c r="B4825" s="86" t="n"/>
    </row>
    <row r="4826">
      <c r="B4826" s="86" t="n"/>
    </row>
    <row r="4827">
      <c r="B4827" s="86" t="n"/>
    </row>
    <row r="4828">
      <c r="B4828" s="86" t="n"/>
    </row>
    <row r="4829">
      <c r="B4829" s="86" t="n"/>
    </row>
    <row r="4830">
      <c r="B4830" s="86" t="n"/>
    </row>
    <row r="4831">
      <c r="B4831" s="86" t="n"/>
    </row>
    <row r="4832">
      <c r="B4832" s="86" t="n"/>
    </row>
    <row r="4833">
      <c r="B4833" s="86" t="n"/>
    </row>
    <row r="4834">
      <c r="B4834" s="86" t="n"/>
    </row>
    <row r="4835">
      <c r="B4835" s="86" t="n"/>
    </row>
    <row r="4836">
      <c r="B4836" s="86" t="n"/>
    </row>
    <row r="4837">
      <c r="B4837" s="86" t="n"/>
    </row>
    <row r="4838">
      <c r="B4838" s="86" t="n"/>
    </row>
    <row r="4839">
      <c r="B4839" s="86" t="n"/>
    </row>
    <row r="4840">
      <c r="B4840" s="86" t="n"/>
    </row>
    <row r="4841">
      <c r="B4841" s="86" t="n"/>
    </row>
    <row r="4842">
      <c r="B4842" s="86" t="n"/>
    </row>
    <row r="4843">
      <c r="B4843" s="86" t="n"/>
    </row>
    <row r="4844">
      <c r="B4844" s="86" t="n"/>
    </row>
    <row r="4845">
      <c r="B4845" s="86" t="n"/>
    </row>
    <row r="4846">
      <c r="B4846" s="86" t="n"/>
    </row>
    <row r="4847">
      <c r="B4847" s="86" t="n"/>
    </row>
    <row r="4848">
      <c r="B4848" s="86" t="n"/>
    </row>
    <row r="4849">
      <c r="B4849" s="86" t="n"/>
    </row>
    <row r="4850">
      <c r="B4850" s="86" t="n"/>
    </row>
    <row r="4851">
      <c r="B4851" s="86" t="n"/>
    </row>
    <row r="4852">
      <c r="B4852" s="86" t="n"/>
    </row>
    <row r="4853">
      <c r="B4853" s="86" t="n"/>
    </row>
    <row r="4854">
      <c r="B4854" s="86" t="n"/>
    </row>
    <row r="4855">
      <c r="B4855" s="86" t="n"/>
    </row>
    <row r="4856">
      <c r="B4856" s="86" t="n"/>
    </row>
    <row r="4857">
      <c r="B4857" s="86" t="n"/>
    </row>
    <row r="4858">
      <c r="B4858" s="86" t="n"/>
    </row>
    <row r="4859">
      <c r="B4859" s="86" t="n"/>
    </row>
    <row r="4860">
      <c r="B4860" s="86" t="n"/>
    </row>
    <row r="4861">
      <c r="B4861" s="86" t="n"/>
    </row>
    <row r="4862">
      <c r="B4862" s="86" t="n"/>
    </row>
    <row r="4863">
      <c r="B4863" s="86" t="n"/>
    </row>
    <row r="4864">
      <c r="B4864" s="86" t="n"/>
    </row>
    <row r="4865">
      <c r="B4865" s="86" t="n"/>
    </row>
    <row r="4866">
      <c r="B4866" s="86" t="n"/>
    </row>
    <row r="4867">
      <c r="B4867" s="86" t="n"/>
    </row>
    <row r="4868">
      <c r="B4868" s="86" t="n"/>
    </row>
    <row r="4869">
      <c r="B4869" s="86" t="n"/>
    </row>
    <row r="4870">
      <c r="B4870" s="86" t="n"/>
    </row>
    <row r="4871">
      <c r="B4871" s="86" t="n"/>
    </row>
    <row r="4872">
      <c r="B4872" s="86" t="n"/>
    </row>
    <row r="4873">
      <c r="B4873" s="86" t="n"/>
    </row>
    <row r="4874">
      <c r="B4874" s="86" t="n"/>
    </row>
    <row r="4875">
      <c r="B4875" s="86" t="n"/>
    </row>
    <row r="4876">
      <c r="B4876" s="86" t="n"/>
    </row>
    <row r="4877">
      <c r="B4877" s="86" t="n"/>
    </row>
    <row r="4878">
      <c r="B4878" s="86" t="n"/>
    </row>
    <row r="4879">
      <c r="B4879" s="86" t="n"/>
    </row>
    <row r="4880">
      <c r="B4880" s="86" t="n"/>
    </row>
    <row r="4881">
      <c r="B4881" s="86" t="n"/>
    </row>
    <row r="4882">
      <c r="B4882" s="86" t="n"/>
    </row>
    <row r="4883">
      <c r="B4883" s="86" t="n"/>
    </row>
    <row r="4884">
      <c r="B4884" s="86" t="n"/>
    </row>
    <row r="4885">
      <c r="B4885" s="86" t="n"/>
    </row>
    <row r="4886">
      <c r="B4886" s="86" t="n"/>
    </row>
    <row r="4887">
      <c r="B4887" s="86" t="n"/>
    </row>
    <row r="4888">
      <c r="B4888" s="86" t="n"/>
    </row>
    <row r="4889">
      <c r="B4889" s="86" t="n"/>
    </row>
    <row r="4890">
      <c r="B4890" s="86" t="n"/>
    </row>
    <row r="4891">
      <c r="B4891" s="86" t="n"/>
    </row>
    <row r="4892">
      <c r="B4892" s="86" t="n"/>
    </row>
    <row r="4893">
      <c r="B4893" s="86" t="n"/>
    </row>
    <row r="4894">
      <c r="B4894" s="86" t="n"/>
    </row>
    <row r="4895">
      <c r="B4895" s="86" t="n"/>
    </row>
    <row r="4896">
      <c r="B4896" s="86" t="n"/>
    </row>
    <row r="4897">
      <c r="B4897" s="86" t="n"/>
    </row>
    <row r="4898">
      <c r="B4898" s="86" t="n"/>
    </row>
    <row r="4899">
      <c r="B4899" s="86" t="n"/>
    </row>
    <row r="4900">
      <c r="B4900" s="86" t="n"/>
    </row>
    <row r="4901">
      <c r="B4901" s="86" t="n"/>
    </row>
    <row r="4902">
      <c r="B4902" s="86" t="n"/>
    </row>
    <row r="4903">
      <c r="B4903" s="86" t="n"/>
    </row>
    <row r="4904">
      <c r="B4904" s="86" t="n"/>
    </row>
    <row r="4905">
      <c r="B4905" s="86" t="n"/>
    </row>
    <row r="4906">
      <c r="B4906" s="86" t="n"/>
    </row>
    <row r="4907">
      <c r="B4907" s="86" t="n"/>
    </row>
    <row r="4908">
      <c r="B4908" s="86" t="n"/>
    </row>
    <row r="4909">
      <c r="B4909" s="86" t="n"/>
    </row>
    <row r="4910">
      <c r="B4910" s="86" t="n"/>
    </row>
    <row r="4911">
      <c r="B4911" s="86" t="n"/>
    </row>
    <row r="4912">
      <c r="B4912" s="86" t="n"/>
    </row>
    <row r="4913">
      <c r="B4913" s="86" t="n"/>
    </row>
    <row r="4914">
      <c r="B4914" s="86" t="n"/>
    </row>
    <row r="4915">
      <c r="B4915" s="86" t="n"/>
    </row>
    <row r="4916">
      <c r="B4916" s="86" t="n"/>
    </row>
    <row r="4917">
      <c r="B4917" s="86" t="n"/>
    </row>
    <row r="4918">
      <c r="B4918" s="86" t="n"/>
    </row>
    <row r="4919">
      <c r="B4919" s="86" t="n"/>
    </row>
    <row r="4920">
      <c r="B4920" s="86" t="n"/>
    </row>
    <row r="4921">
      <c r="B4921" s="86" t="n"/>
    </row>
    <row r="4922">
      <c r="B4922" s="86" t="n"/>
    </row>
    <row r="4923">
      <c r="B4923" s="86" t="n"/>
    </row>
    <row r="4924">
      <c r="B4924" s="86" t="n"/>
    </row>
    <row r="4925">
      <c r="B4925" s="86" t="n"/>
    </row>
    <row r="4926">
      <c r="B4926" s="86" t="n"/>
    </row>
    <row r="4927">
      <c r="B4927" s="86" t="n"/>
    </row>
    <row r="4928">
      <c r="B4928" s="86" t="n"/>
    </row>
    <row r="4929">
      <c r="B4929" s="86" t="n"/>
    </row>
    <row r="4930">
      <c r="B4930" s="86" t="n"/>
    </row>
    <row r="4931">
      <c r="B4931" s="86" t="n"/>
    </row>
    <row r="4932">
      <c r="B4932" s="86" t="n"/>
    </row>
    <row r="4933">
      <c r="B4933" s="86" t="n"/>
    </row>
    <row r="4934">
      <c r="B4934" s="86" t="n"/>
    </row>
    <row r="4935">
      <c r="B4935" s="86" t="n"/>
    </row>
    <row r="4936">
      <c r="B4936" s="86" t="n"/>
    </row>
    <row r="4937">
      <c r="B4937" s="86" t="n"/>
    </row>
    <row r="4938">
      <c r="B4938" s="86" t="n"/>
    </row>
    <row r="4939">
      <c r="B4939" s="86" t="n"/>
    </row>
    <row r="4940">
      <c r="B4940" s="86" t="n"/>
    </row>
    <row r="4941">
      <c r="B4941" s="86" t="n"/>
    </row>
    <row r="4942">
      <c r="B4942" s="86" t="n"/>
    </row>
    <row r="4943">
      <c r="B4943" s="86" t="n"/>
    </row>
    <row r="4944">
      <c r="B4944" s="86" t="n"/>
    </row>
    <row r="4945">
      <c r="B4945" s="86" t="n"/>
    </row>
    <row r="4946">
      <c r="B4946" s="86" t="n"/>
    </row>
    <row r="4947">
      <c r="B4947" s="86" t="n"/>
    </row>
    <row r="4948">
      <c r="B4948" s="86" t="n"/>
    </row>
    <row r="4949">
      <c r="B4949" s="86" t="n"/>
    </row>
    <row r="4950">
      <c r="B4950" s="86" t="n"/>
    </row>
    <row r="4951">
      <c r="B4951" s="86" t="n"/>
    </row>
    <row r="4952">
      <c r="B4952" s="86" t="n"/>
    </row>
    <row r="4953">
      <c r="B4953" s="86" t="n"/>
    </row>
    <row r="4954">
      <c r="B4954" s="86" t="n"/>
    </row>
    <row r="4955">
      <c r="B4955" s="86" t="n"/>
    </row>
    <row r="4956">
      <c r="B4956" s="86" t="n"/>
    </row>
    <row r="4957">
      <c r="B4957" s="86" t="n"/>
    </row>
    <row r="4958">
      <c r="B4958" s="86" t="n"/>
    </row>
    <row r="4959">
      <c r="B4959" s="86" t="n"/>
    </row>
    <row r="4960">
      <c r="B4960" s="86" t="n"/>
    </row>
    <row r="4961">
      <c r="B4961" s="86" t="n"/>
    </row>
    <row r="4962">
      <c r="B4962" s="86" t="n"/>
    </row>
    <row r="4963">
      <c r="B4963" s="86" t="n"/>
    </row>
    <row r="4964">
      <c r="B4964" s="86" t="n"/>
    </row>
    <row r="4965">
      <c r="B4965" s="86" t="n"/>
    </row>
    <row r="4966">
      <c r="B4966" s="86" t="n"/>
    </row>
    <row r="4967">
      <c r="B4967" s="86" t="n"/>
    </row>
    <row r="4968">
      <c r="B4968" s="86" t="n"/>
    </row>
    <row r="4969">
      <c r="B4969" s="86" t="n"/>
    </row>
    <row r="4970">
      <c r="B4970" s="86" t="n"/>
    </row>
    <row r="4971">
      <c r="B4971" s="86" t="n"/>
    </row>
    <row r="4972">
      <c r="B4972" s="86" t="n"/>
    </row>
    <row r="4973">
      <c r="B4973" s="86" t="n"/>
    </row>
    <row r="4974">
      <c r="B4974" s="86" t="n"/>
    </row>
    <row r="4975">
      <c r="B4975" s="86" t="n"/>
    </row>
    <row r="4976">
      <c r="B4976" s="86" t="n"/>
    </row>
    <row r="4977">
      <c r="B4977" s="86" t="n"/>
    </row>
    <row r="4978">
      <c r="B4978" s="86" t="n"/>
    </row>
    <row r="4979">
      <c r="B4979" s="86" t="n"/>
    </row>
    <row r="4980">
      <c r="B4980" s="86" t="n"/>
    </row>
    <row r="4981">
      <c r="B4981" s="86" t="n"/>
    </row>
    <row r="4982">
      <c r="B4982" s="86" t="n"/>
    </row>
    <row r="4983">
      <c r="B4983" s="86" t="n"/>
    </row>
    <row r="4984">
      <c r="B4984" s="86" t="n"/>
    </row>
    <row r="4985">
      <c r="B4985" s="86" t="n"/>
    </row>
    <row r="4986">
      <c r="B4986" s="86" t="n"/>
    </row>
    <row r="4987">
      <c r="B4987" s="86" t="n"/>
    </row>
    <row r="4988">
      <c r="B4988" s="86" t="n"/>
    </row>
    <row r="4989">
      <c r="B4989" s="86" t="n"/>
    </row>
    <row r="4990">
      <c r="B4990" s="86" t="n"/>
    </row>
    <row r="4991">
      <c r="B4991" s="86" t="n"/>
    </row>
    <row r="4992">
      <c r="B4992" s="86" t="n"/>
    </row>
    <row r="4993">
      <c r="B4993" s="86" t="n"/>
    </row>
    <row r="4994">
      <c r="B4994" s="86" t="n"/>
    </row>
    <row r="4995">
      <c r="B4995" s="86" t="n"/>
    </row>
    <row r="4996">
      <c r="B4996" s="86" t="n"/>
    </row>
    <row r="4997">
      <c r="B4997" s="86" t="n"/>
    </row>
    <row r="4998">
      <c r="B4998" s="86" t="n"/>
    </row>
    <row r="4999">
      <c r="B4999" s="86" t="n"/>
    </row>
    <row r="5000">
      <c r="B5000" s="86" t="n"/>
    </row>
    <row r="5001">
      <c r="B5001" s="86" t="n"/>
    </row>
    <row r="5002">
      <c r="B5002" s="86" t="n"/>
    </row>
    <row r="5003">
      <c r="B5003" s="86" t="n"/>
    </row>
    <row r="5004">
      <c r="B5004" s="86" t="n"/>
    </row>
    <row r="5005">
      <c r="B5005" s="86" t="n"/>
    </row>
    <row r="5006">
      <c r="B5006" s="86" t="n"/>
    </row>
    <row r="5007">
      <c r="B5007" s="86" t="n"/>
    </row>
    <row r="5008">
      <c r="B5008" s="86" t="n"/>
    </row>
    <row r="5009">
      <c r="B5009" s="86" t="n"/>
    </row>
    <row r="5010">
      <c r="B5010" s="86" t="n"/>
    </row>
    <row r="5011">
      <c r="B5011" s="86" t="n"/>
    </row>
    <row r="5012">
      <c r="B5012" s="86" t="n"/>
    </row>
    <row r="5013">
      <c r="B5013" s="86" t="n"/>
    </row>
    <row r="5014">
      <c r="B5014" s="86" t="n"/>
    </row>
    <row r="5015">
      <c r="B5015" s="86" t="n"/>
    </row>
    <row r="5016">
      <c r="B5016" s="86" t="n"/>
    </row>
    <row r="5017">
      <c r="B5017" s="86" t="n"/>
    </row>
    <row r="5018">
      <c r="B5018" s="86" t="n"/>
    </row>
    <row r="5019">
      <c r="B5019" s="86" t="n"/>
    </row>
    <row r="5020">
      <c r="B5020" s="86" t="n"/>
    </row>
    <row r="5021">
      <c r="B5021" s="86" t="n"/>
    </row>
    <row r="5022">
      <c r="B5022" s="86" t="n"/>
    </row>
    <row r="5023">
      <c r="B5023" s="86" t="n"/>
    </row>
    <row r="5024">
      <c r="B5024" s="86" t="n"/>
    </row>
    <row r="5025">
      <c r="B5025" s="86" t="n"/>
    </row>
    <row r="5026">
      <c r="B5026" s="86" t="n"/>
    </row>
    <row r="5027">
      <c r="B5027" s="86" t="n"/>
    </row>
    <row r="5028">
      <c r="B5028" s="86" t="n"/>
    </row>
    <row r="5029">
      <c r="B5029" s="86" t="n"/>
    </row>
    <row r="5030">
      <c r="B5030" s="86" t="n"/>
    </row>
    <row r="5031">
      <c r="B5031" s="86" t="n"/>
    </row>
    <row r="5032">
      <c r="B5032" s="86" t="n"/>
    </row>
    <row r="5033">
      <c r="B5033" s="86" t="n"/>
    </row>
    <row r="5034">
      <c r="B5034" s="86" t="n"/>
    </row>
    <row r="5035">
      <c r="B5035" s="86" t="n"/>
    </row>
    <row r="5036">
      <c r="B5036" s="86" t="n"/>
    </row>
    <row r="5037">
      <c r="B5037" s="86" t="n"/>
    </row>
    <row r="5038">
      <c r="B5038" s="86" t="n"/>
    </row>
    <row r="5039">
      <c r="B5039" s="86" t="n"/>
    </row>
    <row r="5040">
      <c r="B5040" s="86" t="n"/>
    </row>
    <row r="5041">
      <c r="B5041" s="86" t="n"/>
    </row>
    <row r="5042">
      <c r="B5042" s="86" t="n"/>
    </row>
    <row r="5043">
      <c r="B5043" s="86" t="n"/>
    </row>
    <row r="5044">
      <c r="B5044" s="86" t="n"/>
    </row>
    <row r="5045">
      <c r="B5045" s="86" t="n"/>
    </row>
    <row r="5046">
      <c r="B5046" s="86" t="n"/>
    </row>
    <row r="5047">
      <c r="B5047" s="86" t="n"/>
    </row>
    <row r="5048">
      <c r="B5048" s="86" t="n"/>
    </row>
    <row r="5049">
      <c r="B5049" s="86" t="n"/>
    </row>
    <row r="5050">
      <c r="B5050" s="86" t="n"/>
    </row>
    <row r="5051">
      <c r="B5051" s="86" t="n"/>
    </row>
    <row r="5052">
      <c r="B5052" s="86" t="n"/>
    </row>
    <row r="5053">
      <c r="B5053" s="86" t="n"/>
    </row>
    <row r="5054">
      <c r="B5054" s="86" t="n"/>
    </row>
    <row r="5055">
      <c r="B5055" s="86" t="n"/>
    </row>
    <row r="5056">
      <c r="B5056" s="86" t="n"/>
    </row>
    <row r="5057">
      <c r="B5057" s="86" t="n"/>
    </row>
    <row r="5058">
      <c r="B5058" s="86" t="n"/>
    </row>
    <row r="5059">
      <c r="B5059" s="86" t="n"/>
    </row>
    <row r="5060">
      <c r="B5060" s="86" t="n"/>
    </row>
    <row r="5061">
      <c r="B5061" s="86" t="n"/>
    </row>
    <row r="5062">
      <c r="B5062" s="86" t="n"/>
    </row>
    <row r="5063">
      <c r="B5063" s="86" t="n"/>
    </row>
    <row r="5064">
      <c r="B5064" s="86" t="n"/>
    </row>
    <row r="5065">
      <c r="B5065" s="86" t="n"/>
    </row>
    <row r="5066">
      <c r="B5066" s="86" t="n"/>
    </row>
    <row r="5067">
      <c r="B5067" s="86" t="n"/>
    </row>
    <row r="5068">
      <c r="B5068" s="86" t="n"/>
    </row>
    <row r="5069">
      <c r="B5069" s="86" t="n"/>
    </row>
    <row r="5070">
      <c r="B5070" s="86" t="n"/>
    </row>
    <row r="5071">
      <c r="B5071" s="86" t="n"/>
    </row>
    <row r="5072">
      <c r="B5072" s="86" t="n"/>
    </row>
    <row r="5073">
      <c r="B5073" s="86" t="n"/>
    </row>
    <row r="5074">
      <c r="B5074" s="86" t="n"/>
    </row>
    <row r="5075">
      <c r="B5075" s="86" t="n"/>
    </row>
    <row r="5076">
      <c r="B5076" s="86" t="n"/>
    </row>
    <row r="5077">
      <c r="B5077" s="86" t="n"/>
    </row>
    <row r="5078">
      <c r="B5078" s="86" t="n"/>
    </row>
    <row r="5079">
      <c r="B5079" s="86" t="n"/>
    </row>
    <row r="5080">
      <c r="B5080" s="86" t="n"/>
    </row>
    <row r="5081">
      <c r="B5081" s="86" t="n"/>
    </row>
    <row r="5082">
      <c r="B5082" s="86" t="n"/>
    </row>
    <row r="5083">
      <c r="B5083" s="86" t="n"/>
    </row>
    <row r="5084">
      <c r="B5084" s="86" t="n"/>
    </row>
    <row r="5085">
      <c r="B5085" s="86" t="n"/>
    </row>
    <row r="5086">
      <c r="B5086" s="86" t="n"/>
    </row>
    <row r="5087">
      <c r="B5087" s="86" t="n"/>
    </row>
    <row r="5088">
      <c r="B5088" s="86" t="n"/>
    </row>
    <row r="5089">
      <c r="B5089" s="86" t="n"/>
    </row>
    <row r="5090">
      <c r="B5090" s="86" t="n"/>
    </row>
    <row r="5091">
      <c r="B5091" s="86" t="n"/>
    </row>
    <row r="5092">
      <c r="B5092" s="86" t="n"/>
    </row>
    <row r="5093">
      <c r="B5093" s="86" t="n"/>
    </row>
    <row r="5094">
      <c r="B5094" s="86" t="n"/>
    </row>
    <row r="5095">
      <c r="B5095" s="86" t="n"/>
    </row>
    <row r="5096">
      <c r="B5096" s="86" t="n"/>
    </row>
    <row r="5097">
      <c r="B5097" s="86" t="n"/>
    </row>
    <row r="5098">
      <c r="B5098" s="86" t="n"/>
    </row>
    <row r="5099">
      <c r="B5099" s="86" t="n"/>
    </row>
    <row r="5100">
      <c r="B5100" s="86" t="n"/>
    </row>
    <row r="5101">
      <c r="B5101" s="86" t="n"/>
    </row>
    <row r="5102">
      <c r="B5102" s="86" t="n"/>
    </row>
    <row r="5103">
      <c r="B5103" s="86" t="n"/>
    </row>
    <row r="5104">
      <c r="B5104" s="86" t="n"/>
    </row>
    <row r="5105">
      <c r="B5105" s="86" t="n"/>
    </row>
    <row r="5106">
      <c r="B5106" s="86" t="n"/>
    </row>
    <row r="5107">
      <c r="B5107" s="86" t="n"/>
    </row>
    <row r="5108">
      <c r="B5108" s="86" t="n"/>
    </row>
    <row r="5109">
      <c r="B5109" s="86" t="n"/>
    </row>
    <row r="5110">
      <c r="B5110" s="86" t="n"/>
    </row>
    <row r="5111">
      <c r="B5111" s="86" t="n"/>
    </row>
    <row r="5112">
      <c r="B5112" s="86" t="n"/>
    </row>
    <row r="5113">
      <c r="B5113" s="86" t="n"/>
    </row>
    <row r="5114">
      <c r="B5114" s="86" t="n"/>
    </row>
    <row r="5115">
      <c r="B5115" s="86" t="n"/>
    </row>
    <row r="5116">
      <c r="B5116" s="86" t="n"/>
    </row>
    <row r="5117">
      <c r="B5117" s="86" t="n"/>
    </row>
    <row r="5118">
      <c r="B5118" s="86" t="n"/>
    </row>
    <row r="5119">
      <c r="B5119" s="86" t="n"/>
    </row>
    <row r="5120">
      <c r="B5120" s="86" t="n"/>
    </row>
    <row r="5121">
      <c r="B5121" s="86" t="n"/>
    </row>
    <row r="5122">
      <c r="B5122" s="86" t="n"/>
    </row>
    <row r="5123">
      <c r="B5123" s="86" t="n"/>
    </row>
    <row r="5124">
      <c r="B5124" s="86" t="n"/>
    </row>
    <row r="5125">
      <c r="B5125" s="86" t="n"/>
    </row>
    <row r="5126">
      <c r="B5126" s="86" t="n"/>
    </row>
    <row r="5127">
      <c r="B5127" s="86" t="n"/>
    </row>
    <row r="5128">
      <c r="B5128" s="86" t="n"/>
    </row>
    <row r="5129">
      <c r="B5129" s="86" t="n"/>
    </row>
    <row r="5130">
      <c r="B5130" s="86" t="n"/>
    </row>
    <row r="5131">
      <c r="B5131" s="86" t="n"/>
    </row>
    <row r="5132">
      <c r="B5132" s="86" t="n"/>
    </row>
    <row r="5133">
      <c r="B5133" s="86" t="n"/>
    </row>
    <row r="5134">
      <c r="B5134" s="86" t="n"/>
    </row>
    <row r="5135">
      <c r="B5135" s="86" t="n"/>
    </row>
    <row r="5136">
      <c r="B5136" s="86" t="n"/>
    </row>
    <row r="5137">
      <c r="B5137" s="86" t="n"/>
    </row>
    <row r="5138">
      <c r="B5138" s="86" t="n"/>
    </row>
    <row r="5139">
      <c r="B5139" s="86" t="n"/>
    </row>
    <row r="5140">
      <c r="B5140" s="86" t="n"/>
    </row>
    <row r="5141">
      <c r="B5141" s="86" t="n"/>
    </row>
    <row r="5142">
      <c r="B5142" s="86" t="n"/>
    </row>
    <row r="5143">
      <c r="B5143" s="86" t="n"/>
    </row>
    <row r="5144">
      <c r="B5144" s="86" t="n"/>
    </row>
    <row r="5145">
      <c r="B5145" s="86" t="n"/>
    </row>
    <row r="5146">
      <c r="B5146" s="86" t="n"/>
    </row>
    <row r="5147">
      <c r="B5147" s="86" t="n"/>
    </row>
    <row r="5148">
      <c r="B5148" s="86" t="n"/>
    </row>
    <row r="5149">
      <c r="B5149" s="86" t="n"/>
    </row>
    <row r="5150">
      <c r="B5150" s="86" t="n"/>
    </row>
    <row r="5151">
      <c r="B5151" s="86" t="n"/>
    </row>
    <row r="5152">
      <c r="B5152" s="86" t="n"/>
    </row>
    <row r="5153">
      <c r="B5153" s="86" t="n"/>
    </row>
    <row r="5154">
      <c r="B5154" s="86" t="n"/>
    </row>
    <row r="5155">
      <c r="B5155" s="86" t="n"/>
    </row>
    <row r="5156">
      <c r="B5156" s="86" t="n"/>
    </row>
    <row r="5157">
      <c r="B5157" s="86" t="n"/>
    </row>
    <row r="5158">
      <c r="B5158" s="86" t="n"/>
    </row>
    <row r="5159">
      <c r="B5159" s="86" t="n"/>
    </row>
    <row r="5160">
      <c r="B5160" s="86" t="n"/>
    </row>
    <row r="5161">
      <c r="B5161" s="86" t="n"/>
    </row>
    <row r="5162">
      <c r="B5162" s="86" t="n"/>
    </row>
    <row r="5163">
      <c r="B5163" s="86" t="n"/>
    </row>
    <row r="5164">
      <c r="B5164" s="86" t="n"/>
    </row>
    <row r="5165">
      <c r="B5165" s="86" t="n"/>
    </row>
    <row r="5166">
      <c r="B5166" s="86" t="n"/>
    </row>
    <row r="5167">
      <c r="B5167" s="86" t="n"/>
    </row>
    <row r="5168">
      <c r="B5168" s="86" t="n"/>
    </row>
    <row r="5169">
      <c r="B5169" s="86" t="n"/>
    </row>
    <row r="5170">
      <c r="B5170" s="86" t="n"/>
    </row>
    <row r="5171">
      <c r="B5171" s="86" t="n"/>
    </row>
    <row r="5172">
      <c r="B5172" s="86" t="n"/>
    </row>
    <row r="5173">
      <c r="B5173" s="86" t="n"/>
    </row>
    <row r="5174">
      <c r="B5174" s="86" t="n"/>
    </row>
    <row r="5175">
      <c r="B5175" s="86" t="n"/>
    </row>
    <row r="5176">
      <c r="B5176" s="86" t="n"/>
    </row>
    <row r="5177">
      <c r="B5177" s="86" t="n"/>
    </row>
    <row r="5178">
      <c r="B5178" s="86" t="n"/>
    </row>
    <row r="5179">
      <c r="B5179" s="86" t="n"/>
    </row>
    <row r="5180">
      <c r="B5180" s="86" t="n"/>
    </row>
    <row r="5181">
      <c r="B5181" s="86" t="n"/>
    </row>
    <row r="5182">
      <c r="B5182" s="86" t="n"/>
    </row>
    <row r="5183">
      <c r="B5183" s="86" t="n"/>
    </row>
    <row r="5184">
      <c r="B5184" s="86" t="n"/>
    </row>
    <row r="5185">
      <c r="B5185" s="86" t="n"/>
    </row>
    <row r="5186">
      <c r="B5186" s="86" t="n"/>
    </row>
    <row r="5187">
      <c r="B5187" s="86" t="n"/>
    </row>
    <row r="5188">
      <c r="B5188" s="86" t="n"/>
    </row>
    <row r="5189">
      <c r="B5189" s="86" t="n"/>
    </row>
    <row r="5190">
      <c r="B5190" s="86" t="n"/>
    </row>
    <row r="5191">
      <c r="B5191" s="86" t="n"/>
    </row>
    <row r="5192">
      <c r="B5192" s="86" t="n"/>
    </row>
    <row r="5193">
      <c r="B5193" s="86" t="n"/>
    </row>
    <row r="5194">
      <c r="B5194" s="86" t="n"/>
    </row>
    <row r="5195">
      <c r="B5195" s="86" t="n"/>
    </row>
    <row r="5196">
      <c r="B5196" s="86" t="n"/>
    </row>
    <row r="5197">
      <c r="B5197" s="86" t="n"/>
    </row>
    <row r="5198">
      <c r="B5198" s="86" t="n"/>
    </row>
    <row r="5199">
      <c r="B5199" s="86" t="n"/>
    </row>
    <row r="5200">
      <c r="B5200" s="86" t="n"/>
    </row>
    <row r="5201">
      <c r="B5201" s="86" t="n"/>
    </row>
    <row r="5202">
      <c r="B5202" s="86" t="n"/>
    </row>
    <row r="5203">
      <c r="B5203" s="86" t="n"/>
    </row>
    <row r="5204">
      <c r="B5204" s="86" t="n"/>
    </row>
    <row r="5205">
      <c r="B5205" s="86" t="n"/>
    </row>
    <row r="5206">
      <c r="B5206" s="86" t="n"/>
    </row>
    <row r="5207">
      <c r="B5207" s="86" t="n"/>
    </row>
    <row r="5208">
      <c r="B5208" s="86" t="n"/>
    </row>
    <row r="5209">
      <c r="B5209" s="86" t="n"/>
    </row>
    <row r="5210">
      <c r="B5210" s="86" t="n"/>
    </row>
    <row r="5211">
      <c r="B5211" s="86" t="n"/>
    </row>
    <row r="5212">
      <c r="B5212" s="86" t="n"/>
    </row>
    <row r="5213">
      <c r="B5213" s="86" t="n"/>
    </row>
    <row r="5214">
      <c r="B5214" s="86" t="n"/>
    </row>
    <row r="5215">
      <c r="B5215" s="86" t="n"/>
    </row>
    <row r="5216">
      <c r="B5216" s="86" t="n"/>
    </row>
    <row r="5217">
      <c r="B5217" s="86" t="n"/>
    </row>
    <row r="5218">
      <c r="B5218" s="86" t="n"/>
    </row>
    <row r="5219">
      <c r="B5219" s="86" t="n"/>
    </row>
    <row r="5220">
      <c r="B5220" s="86" t="n"/>
    </row>
    <row r="5221">
      <c r="B5221" s="86" t="n"/>
    </row>
    <row r="5222">
      <c r="B5222" s="86" t="n"/>
    </row>
    <row r="5223">
      <c r="B5223" s="86" t="n"/>
    </row>
    <row r="5224">
      <c r="B5224" s="86" t="n"/>
    </row>
    <row r="5225">
      <c r="B5225" s="86" t="n"/>
    </row>
    <row r="5226">
      <c r="B5226" s="86" t="n"/>
    </row>
    <row r="5227">
      <c r="B5227" s="86" t="n"/>
    </row>
    <row r="5228">
      <c r="B5228" s="86" t="n"/>
    </row>
    <row r="5229">
      <c r="B5229" s="86" t="n"/>
    </row>
    <row r="5230">
      <c r="B5230" s="86" t="n"/>
    </row>
    <row r="5231">
      <c r="B5231" s="86" t="n"/>
    </row>
    <row r="5232">
      <c r="B5232" s="86" t="n"/>
    </row>
    <row r="5233">
      <c r="B5233" s="86" t="n"/>
    </row>
    <row r="5234">
      <c r="B5234" s="86" t="n"/>
    </row>
    <row r="5235">
      <c r="B5235" s="86" t="n"/>
    </row>
    <row r="5236">
      <c r="B5236" s="86" t="n"/>
    </row>
    <row r="5237">
      <c r="B5237" s="86" t="n"/>
    </row>
    <row r="5238">
      <c r="B5238" s="86" t="n"/>
    </row>
    <row r="5239">
      <c r="B5239" s="86" t="n"/>
    </row>
    <row r="5240">
      <c r="B5240" s="86" t="n"/>
    </row>
    <row r="5241">
      <c r="B5241" s="86" t="n"/>
    </row>
    <row r="5242">
      <c r="B5242" s="86" t="n"/>
    </row>
    <row r="5243">
      <c r="B5243" s="86" t="n"/>
    </row>
    <row r="5244">
      <c r="B5244" s="86" t="n"/>
    </row>
    <row r="5245">
      <c r="B5245" s="86" t="n"/>
    </row>
    <row r="5246">
      <c r="B5246" s="86" t="n"/>
    </row>
    <row r="5247">
      <c r="B5247" s="86" t="n"/>
    </row>
    <row r="5248">
      <c r="B5248" s="86" t="n"/>
    </row>
    <row r="5249">
      <c r="B5249" s="86" t="n"/>
    </row>
    <row r="5250">
      <c r="B5250" s="86" t="n"/>
    </row>
    <row r="5251">
      <c r="B5251" s="86" t="n"/>
    </row>
    <row r="5252">
      <c r="B5252" s="86" t="n"/>
    </row>
    <row r="5253">
      <c r="B5253" s="86" t="n"/>
    </row>
    <row r="5254">
      <c r="B5254" s="86" t="n"/>
    </row>
    <row r="5255">
      <c r="B5255" s="86" t="n"/>
    </row>
    <row r="5256">
      <c r="B5256" s="86" t="n"/>
    </row>
    <row r="5257">
      <c r="B5257" s="86" t="n"/>
    </row>
    <row r="5258">
      <c r="B5258" s="86" t="n"/>
    </row>
    <row r="5259">
      <c r="B5259" s="86" t="n"/>
    </row>
    <row r="5260">
      <c r="B5260" s="86" t="n"/>
    </row>
    <row r="5261">
      <c r="B5261" s="86" t="n"/>
    </row>
    <row r="5262">
      <c r="B5262" s="86" t="n"/>
    </row>
    <row r="5263">
      <c r="B5263" s="86" t="n"/>
    </row>
    <row r="5264">
      <c r="B5264" s="86" t="n"/>
    </row>
    <row r="5265">
      <c r="B5265" s="86" t="n"/>
    </row>
    <row r="5266">
      <c r="B5266" s="86" t="n"/>
    </row>
    <row r="5267">
      <c r="B5267" s="86" t="n"/>
    </row>
    <row r="5268">
      <c r="B5268" s="86" t="n"/>
    </row>
    <row r="5269">
      <c r="B5269" s="86" t="n"/>
    </row>
    <row r="5270">
      <c r="B5270" s="86" t="n"/>
    </row>
    <row r="5271">
      <c r="B5271" s="86" t="n"/>
    </row>
    <row r="5272">
      <c r="B5272" s="86" t="n"/>
    </row>
    <row r="5273">
      <c r="B5273" s="86" t="n"/>
    </row>
    <row r="5274">
      <c r="B5274" s="86" t="n"/>
    </row>
    <row r="5275">
      <c r="B5275" s="86" t="n"/>
    </row>
    <row r="5276">
      <c r="B5276" s="86" t="n"/>
    </row>
    <row r="5277">
      <c r="B5277" s="86" t="n"/>
    </row>
    <row r="5278">
      <c r="B5278" s="86" t="n"/>
    </row>
    <row r="5279">
      <c r="B5279" s="86" t="n"/>
    </row>
    <row r="5280">
      <c r="B5280" s="86" t="n"/>
    </row>
    <row r="5281">
      <c r="B5281" s="86" t="n"/>
    </row>
    <row r="5282">
      <c r="B5282" s="86" t="n"/>
    </row>
    <row r="5283">
      <c r="B5283" s="86" t="n"/>
    </row>
    <row r="5284">
      <c r="B5284" s="86" t="n"/>
    </row>
    <row r="5285">
      <c r="B5285" s="86" t="n"/>
    </row>
    <row r="5286">
      <c r="B5286" s="86" t="n"/>
    </row>
    <row r="5287">
      <c r="B5287" s="86" t="n"/>
    </row>
    <row r="5288">
      <c r="B5288" s="86" t="n"/>
    </row>
    <row r="5289">
      <c r="B5289" s="86" t="n"/>
    </row>
    <row r="5290">
      <c r="B5290" s="86" t="n"/>
    </row>
    <row r="5291">
      <c r="B5291" s="86" t="n"/>
    </row>
    <row r="5292">
      <c r="B5292" s="86" t="n"/>
    </row>
    <row r="5293">
      <c r="B5293" s="86" t="n"/>
    </row>
    <row r="5294">
      <c r="B5294" s="86" t="n"/>
    </row>
    <row r="5295">
      <c r="B5295" s="86" t="n"/>
    </row>
    <row r="5296">
      <c r="B5296" s="86" t="n"/>
    </row>
    <row r="5297">
      <c r="B5297" s="86" t="n"/>
    </row>
    <row r="5298">
      <c r="B5298" s="86" t="n"/>
    </row>
    <row r="5299">
      <c r="B5299" s="86" t="n"/>
    </row>
    <row r="5300">
      <c r="B5300" s="86" t="n"/>
    </row>
    <row r="5301">
      <c r="B5301" s="86" t="n"/>
    </row>
    <row r="5302">
      <c r="B5302" s="86" t="n"/>
    </row>
    <row r="5303">
      <c r="B5303" s="86" t="n"/>
    </row>
    <row r="5304">
      <c r="B5304" s="86" t="n"/>
    </row>
    <row r="5305">
      <c r="B5305" s="86" t="n"/>
    </row>
    <row r="5306">
      <c r="B5306" s="86" t="n"/>
    </row>
    <row r="5307">
      <c r="B5307" s="86" t="n"/>
    </row>
    <row r="5308">
      <c r="B5308" s="86" t="n"/>
    </row>
    <row r="5309">
      <c r="B5309" s="86" t="n"/>
    </row>
    <row r="5310">
      <c r="B5310" s="86" t="n"/>
    </row>
    <row r="5311">
      <c r="B5311" s="86" t="n"/>
    </row>
    <row r="5312">
      <c r="B5312" s="86" t="n"/>
    </row>
    <row r="5313">
      <c r="B5313" s="86" t="n"/>
    </row>
    <row r="5314">
      <c r="B5314" s="86" t="n"/>
    </row>
    <row r="5315">
      <c r="B5315" s="86" t="n"/>
    </row>
    <row r="5316">
      <c r="B5316" s="86" t="n"/>
    </row>
    <row r="5317">
      <c r="B5317" s="86" t="n"/>
    </row>
    <row r="5318">
      <c r="B5318" s="86" t="n"/>
    </row>
    <row r="5319">
      <c r="B5319" s="86" t="n"/>
    </row>
    <row r="5320">
      <c r="B5320" s="86" t="n"/>
    </row>
    <row r="5321">
      <c r="B5321" s="86" t="n"/>
    </row>
    <row r="5322">
      <c r="B5322" s="86" t="n"/>
    </row>
    <row r="5323">
      <c r="B5323" s="86" t="n"/>
    </row>
    <row r="5324">
      <c r="B5324" s="86" t="n"/>
    </row>
    <row r="5325">
      <c r="B5325" s="86" t="n"/>
    </row>
    <row r="5326">
      <c r="B5326" s="86" t="n"/>
    </row>
    <row r="5327">
      <c r="B5327" s="86" t="n"/>
    </row>
    <row r="5328">
      <c r="B5328" s="86" t="n"/>
    </row>
    <row r="5329">
      <c r="B5329" s="86" t="n"/>
    </row>
    <row r="5330">
      <c r="B5330" s="86" t="n"/>
    </row>
    <row r="5331">
      <c r="B5331" s="86" t="n"/>
    </row>
    <row r="5332">
      <c r="B5332" s="86" t="n"/>
    </row>
    <row r="5333">
      <c r="B5333" s="86" t="n"/>
    </row>
    <row r="5334">
      <c r="B5334" s="86" t="n"/>
    </row>
    <row r="5335">
      <c r="B5335" s="86" t="n"/>
    </row>
    <row r="5336">
      <c r="B5336" s="86" t="n"/>
    </row>
    <row r="5337">
      <c r="B5337" s="86" t="n"/>
    </row>
    <row r="5338">
      <c r="B5338" s="86" t="n"/>
    </row>
    <row r="5339">
      <c r="B5339" s="86" t="n"/>
    </row>
    <row r="5340">
      <c r="B5340" s="86" t="n"/>
    </row>
    <row r="5341">
      <c r="B5341" s="86" t="n"/>
    </row>
    <row r="5342">
      <c r="B5342" s="86" t="n"/>
    </row>
    <row r="5343">
      <c r="B5343" s="86" t="n"/>
    </row>
    <row r="5344">
      <c r="B5344" s="86" t="n"/>
    </row>
    <row r="5345">
      <c r="B5345" s="86" t="n"/>
    </row>
    <row r="5346">
      <c r="B5346" s="86" t="n"/>
    </row>
    <row r="5347">
      <c r="B5347" s="86" t="n"/>
    </row>
    <row r="5348">
      <c r="B5348" s="86" t="n"/>
    </row>
    <row r="5349">
      <c r="B5349" s="86" t="n"/>
    </row>
    <row r="5350">
      <c r="B5350" s="86" t="n"/>
    </row>
    <row r="5351">
      <c r="B5351" s="86" t="n"/>
    </row>
    <row r="5352">
      <c r="B5352" s="86" t="n"/>
    </row>
    <row r="5353">
      <c r="B5353" s="86" t="n"/>
    </row>
    <row r="5354">
      <c r="B5354" s="86" t="n"/>
    </row>
    <row r="5355">
      <c r="B5355" s="86" t="n"/>
    </row>
    <row r="5356">
      <c r="B5356" s="86" t="n"/>
    </row>
    <row r="5357">
      <c r="B5357" s="86" t="n"/>
    </row>
    <row r="5358">
      <c r="B5358" s="86" t="n"/>
    </row>
    <row r="5359">
      <c r="B5359" s="86" t="n"/>
    </row>
    <row r="5360">
      <c r="B5360" s="86" t="n"/>
    </row>
    <row r="5361">
      <c r="B5361" s="86" t="n"/>
    </row>
    <row r="5362">
      <c r="B5362" s="86" t="n"/>
    </row>
    <row r="5363">
      <c r="B5363" s="86" t="n"/>
    </row>
    <row r="5364">
      <c r="B5364" s="86" t="n"/>
    </row>
    <row r="5365">
      <c r="B5365" s="86" t="n"/>
    </row>
    <row r="5366">
      <c r="B5366" s="86" t="n"/>
    </row>
    <row r="5367">
      <c r="B5367" s="86" t="n"/>
    </row>
    <row r="5368">
      <c r="B5368" s="86" t="n"/>
    </row>
    <row r="5369">
      <c r="B5369" s="86" t="n"/>
    </row>
    <row r="5370">
      <c r="B5370" s="86" t="n"/>
    </row>
    <row r="5371">
      <c r="B5371" s="86" t="n"/>
    </row>
    <row r="5372">
      <c r="B5372" s="86" t="n"/>
    </row>
    <row r="5373">
      <c r="B5373" s="86" t="n"/>
    </row>
    <row r="5374">
      <c r="B5374" s="86" t="n"/>
    </row>
    <row r="5375">
      <c r="B5375" s="86" t="n"/>
    </row>
    <row r="5376">
      <c r="B5376" s="86" t="n"/>
    </row>
    <row r="5377">
      <c r="B5377" s="86" t="n"/>
    </row>
    <row r="5378">
      <c r="B5378" s="86" t="n"/>
    </row>
    <row r="5379">
      <c r="B5379" s="86" t="n"/>
    </row>
    <row r="5380">
      <c r="B5380" s="86" t="n"/>
    </row>
    <row r="5381">
      <c r="B5381" s="86" t="n"/>
    </row>
    <row r="5382">
      <c r="B5382" s="86" t="n"/>
    </row>
    <row r="5383">
      <c r="B5383" s="86" t="n"/>
    </row>
    <row r="5384">
      <c r="B5384" s="86" t="n"/>
    </row>
    <row r="5385">
      <c r="B5385" s="86" t="n"/>
    </row>
    <row r="5386">
      <c r="B5386" s="86" t="n"/>
    </row>
    <row r="5387">
      <c r="B5387" s="86" t="n"/>
    </row>
    <row r="5388">
      <c r="B5388" s="86" t="n"/>
    </row>
    <row r="5389">
      <c r="B5389" s="86" t="n"/>
    </row>
    <row r="5390">
      <c r="B5390" s="86" t="n"/>
    </row>
    <row r="5391">
      <c r="B5391" s="86" t="n"/>
    </row>
    <row r="5392">
      <c r="B5392" s="86" t="n"/>
    </row>
    <row r="5393">
      <c r="B5393" s="86" t="n"/>
    </row>
    <row r="5394">
      <c r="B5394" s="86" t="n"/>
    </row>
    <row r="5395">
      <c r="B5395" s="86" t="n"/>
    </row>
    <row r="5396">
      <c r="B5396" s="86" t="n"/>
    </row>
    <row r="5397">
      <c r="B5397" s="86" t="n"/>
    </row>
    <row r="5398">
      <c r="B5398" s="86" t="n"/>
    </row>
    <row r="5399">
      <c r="B5399" s="86" t="n"/>
    </row>
    <row r="5400">
      <c r="B5400" s="86" t="n"/>
    </row>
    <row r="5401">
      <c r="B5401" s="86" t="n"/>
    </row>
    <row r="5402">
      <c r="B5402" s="86" t="n"/>
    </row>
    <row r="5403">
      <c r="B5403" s="86" t="n"/>
    </row>
    <row r="5404">
      <c r="B5404" s="86" t="n"/>
    </row>
    <row r="5405">
      <c r="B5405" s="86" t="n"/>
    </row>
    <row r="5406">
      <c r="B5406" s="86" t="n"/>
    </row>
    <row r="5407">
      <c r="B5407" s="86" t="n"/>
    </row>
    <row r="5408">
      <c r="B5408" s="86" t="n"/>
    </row>
    <row r="5409">
      <c r="B5409" s="86" t="n"/>
    </row>
    <row r="5410">
      <c r="B5410" s="86" t="n"/>
    </row>
    <row r="5411">
      <c r="B5411" s="86" t="n"/>
    </row>
    <row r="5412">
      <c r="B5412" s="86" t="n"/>
    </row>
    <row r="5413">
      <c r="B5413" s="86" t="n"/>
    </row>
    <row r="5414">
      <c r="B5414" s="86" t="n"/>
    </row>
    <row r="5415">
      <c r="B5415" s="86" t="n"/>
    </row>
    <row r="5416">
      <c r="B5416" s="86" t="n"/>
    </row>
    <row r="5417">
      <c r="B5417" s="86" t="n"/>
    </row>
    <row r="5418">
      <c r="B5418" s="86" t="n"/>
    </row>
    <row r="5419">
      <c r="B5419" s="86" t="n"/>
    </row>
    <row r="5420">
      <c r="B5420" s="86" t="n"/>
    </row>
    <row r="5421">
      <c r="B5421" s="86" t="n"/>
    </row>
    <row r="5422">
      <c r="B5422" s="86" t="n"/>
    </row>
    <row r="5423">
      <c r="B5423" s="86" t="n"/>
    </row>
    <row r="5424">
      <c r="B5424" s="86" t="n"/>
    </row>
    <row r="5425">
      <c r="B5425" s="86" t="n"/>
    </row>
    <row r="5426">
      <c r="B5426" s="86" t="n"/>
    </row>
    <row r="5427">
      <c r="B5427" s="86" t="n"/>
    </row>
    <row r="5428">
      <c r="B5428" s="86" t="n"/>
    </row>
    <row r="5429">
      <c r="B5429" s="86" t="n"/>
    </row>
    <row r="5430">
      <c r="B5430" s="86" t="n"/>
    </row>
    <row r="5431">
      <c r="B5431" s="86" t="n"/>
    </row>
    <row r="5432">
      <c r="B5432" s="86" t="n"/>
    </row>
    <row r="5433">
      <c r="B5433" s="86" t="n"/>
    </row>
    <row r="5434">
      <c r="B5434" s="86" t="n"/>
    </row>
    <row r="5435">
      <c r="B5435" s="86" t="n"/>
    </row>
    <row r="5436">
      <c r="B5436" s="86" t="n"/>
    </row>
    <row r="5437">
      <c r="B5437" s="86" t="n"/>
    </row>
    <row r="5438">
      <c r="B5438" s="86" t="n"/>
    </row>
    <row r="5439">
      <c r="B5439" s="86" t="n"/>
    </row>
    <row r="5440">
      <c r="B5440" s="86" t="n"/>
    </row>
    <row r="5441">
      <c r="B5441" s="86" t="n"/>
    </row>
    <row r="5442">
      <c r="B5442" s="86" t="n"/>
    </row>
    <row r="5443">
      <c r="B5443" s="86" t="n"/>
    </row>
    <row r="5444">
      <c r="B5444" s="86" t="n"/>
    </row>
    <row r="5445">
      <c r="B5445" s="86" t="n"/>
    </row>
    <row r="5446">
      <c r="B5446" s="86" t="n"/>
    </row>
    <row r="5447">
      <c r="B5447" s="86" t="n"/>
    </row>
    <row r="5448">
      <c r="B5448" s="86" t="n"/>
    </row>
    <row r="5449">
      <c r="B5449" s="86" t="n"/>
    </row>
    <row r="5450">
      <c r="B5450" s="86" t="n"/>
    </row>
    <row r="5451">
      <c r="B5451" s="86" t="n"/>
    </row>
    <row r="5452">
      <c r="B5452" s="86" t="n"/>
    </row>
    <row r="5453">
      <c r="B5453" s="86" t="n"/>
    </row>
    <row r="5454">
      <c r="B5454" s="86" t="n"/>
    </row>
    <row r="5455">
      <c r="B5455" s="86" t="n"/>
    </row>
    <row r="5456">
      <c r="B5456" s="86" t="n"/>
    </row>
    <row r="5457">
      <c r="B5457" s="86" t="n"/>
    </row>
    <row r="5458">
      <c r="B5458" s="86" t="n"/>
    </row>
    <row r="5459">
      <c r="B5459" s="86" t="n"/>
    </row>
    <row r="5460">
      <c r="B5460" s="86" t="n"/>
    </row>
    <row r="5461">
      <c r="B5461" s="86" t="n"/>
    </row>
    <row r="5462">
      <c r="B5462" s="86" t="n"/>
    </row>
    <row r="5463">
      <c r="B5463" s="86" t="n"/>
    </row>
    <row r="5464">
      <c r="B5464" s="86" t="n"/>
    </row>
    <row r="5465">
      <c r="B5465" s="86" t="n"/>
    </row>
    <row r="5466">
      <c r="B5466" s="86" t="n"/>
    </row>
    <row r="5467">
      <c r="B5467" s="86" t="n"/>
    </row>
    <row r="5468">
      <c r="B5468" s="86" t="n"/>
    </row>
    <row r="5469">
      <c r="B5469" s="86" t="n"/>
    </row>
    <row r="5470">
      <c r="B5470" s="86" t="n"/>
    </row>
    <row r="5471">
      <c r="B5471" s="86" t="n"/>
    </row>
    <row r="5472">
      <c r="B5472" s="86" t="n"/>
    </row>
    <row r="5473">
      <c r="B5473" s="86" t="n"/>
    </row>
    <row r="5474">
      <c r="B5474" s="86" t="n"/>
    </row>
    <row r="5475">
      <c r="B5475" s="86" t="n"/>
    </row>
    <row r="5476">
      <c r="B5476" s="86" t="n"/>
    </row>
    <row r="5477">
      <c r="B5477" s="86" t="n"/>
    </row>
    <row r="5478">
      <c r="B5478" s="86" t="n"/>
    </row>
    <row r="5479">
      <c r="B5479" s="86" t="n"/>
    </row>
    <row r="5480">
      <c r="B5480" s="86" t="n"/>
    </row>
    <row r="5481">
      <c r="B5481" s="86" t="n"/>
    </row>
    <row r="5482">
      <c r="B5482" s="86" t="n"/>
    </row>
    <row r="5483">
      <c r="B5483" s="86" t="n"/>
    </row>
    <row r="5484">
      <c r="B5484" s="86" t="n"/>
    </row>
    <row r="5485">
      <c r="B5485" s="86" t="n"/>
    </row>
    <row r="5486">
      <c r="B5486" s="86" t="n"/>
    </row>
    <row r="5487">
      <c r="B5487" s="86" t="n"/>
    </row>
    <row r="5488">
      <c r="B5488" s="86" t="n"/>
    </row>
    <row r="5489">
      <c r="B5489" s="86" t="n"/>
    </row>
    <row r="5490">
      <c r="B5490" s="86" t="n"/>
    </row>
    <row r="5491">
      <c r="B5491" s="86" t="n"/>
    </row>
    <row r="5492">
      <c r="B5492" s="86" t="n"/>
    </row>
    <row r="5493">
      <c r="B5493" s="86" t="n"/>
    </row>
    <row r="5494">
      <c r="B5494" s="86" t="n"/>
    </row>
    <row r="5495">
      <c r="B5495" s="86" t="n"/>
    </row>
    <row r="5496">
      <c r="B5496" s="86" t="n"/>
    </row>
    <row r="5497">
      <c r="B5497" s="86" t="n"/>
    </row>
    <row r="5498">
      <c r="B5498" s="86" t="n"/>
    </row>
    <row r="5499">
      <c r="B5499" s="86" t="n"/>
    </row>
    <row r="5500">
      <c r="B5500" s="86" t="n"/>
    </row>
    <row r="5501">
      <c r="B5501" s="86" t="n"/>
    </row>
    <row r="5502">
      <c r="B5502" s="86" t="n"/>
    </row>
    <row r="5503">
      <c r="B5503" s="86" t="n"/>
    </row>
    <row r="5504">
      <c r="B5504" s="86" t="n"/>
    </row>
    <row r="5505">
      <c r="B5505" s="86" t="n"/>
    </row>
    <row r="5506">
      <c r="B5506" s="86" t="n"/>
    </row>
    <row r="5507">
      <c r="B5507" s="86" t="n"/>
    </row>
    <row r="5508">
      <c r="B5508" s="86" t="n"/>
    </row>
    <row r="5509">
      <c r="B5509" s="86" t="n"/>
    </row>
    <row r="5510">
      <c r="B5510" s="86" t="n"/>
    </row>
    <row r="5511">
      <c r="B5511" s="86" t="n"/>
    </row>
    <row r="5512">
      <c r="B5512" s="86" t="n"/>
    </row>
    <row r="5513">
      <c r="B5513" s="86" t="n"/>
    </row>
    <row r="5514">
      <c r="B5514" s="86" t="n"/>
    </row>
    <row r="5515">
      <c r="B5515" s="86" t="n"/>
    </row>
    <row r="5516">
      <c r="B5516" s="86" t="n"/>
    </row>
    <row r="5517">
      <c r="B5517" s="86" t="n"/>
    </row>
    <row r="5518">
      <c r="B5518" s="86" t="n"/>
    </row>
    <row r="5519">
      <c r="B5519" s="86" t="n"/>
    </row>
    <row r="5520">
      <c r="B5520" s="86" t="n"/>
    </row>
    <row r="5521">
      <c r="B5521" s="86" t="n"/>
    </row>
    <row r="5522">
      <c r="B5522" s="86" t="n"/>
    </row>
    <row r="5523">
      <c r="B5523" s="86" t="n"/>
    </row>
    <row r="5524">
      <c r="B5524" s="86" t="n"/>
    </row>
    <row r="5525">
      <c r="B5525" s="86" t="n"/>
    </row>
    <row r="5526">
      <c r="B5526" s="86" t="n"/>
    </row>
    <row r="5527">
      <c r="B5527" s="86" t="n"/>
    </row>
    <row r="5528">
      <c r="B5528" s="86" t="n"/>
    </row>
    <row r="5529">
      <c r="B5529" s="86" t="n"/>
    </row>
    <row r="5530">
      <c r="B5530" s="86" t="n"/>
    </row>
    <row r="5531">
      <c r="B5531" s="86" t="n"/>
    </row>
    <row r="5532">
      <c r="B5532" s="86" t="n"/>
    </row>
    <row r="5533">
      <c r="B5533" s="86" t="n"/>
    </row>
    <row r="5534">
      <c r="B5534" s="86" t="n"/>
    </row>
    <row r="5535">
      <c r="B5535" s="86" t="n"/>
    </row>
    <row r="5536">
      <c r="B5536" s="86" t="n"/>
    </row>
    <row r="5537">
      <c r="B5537" s="86" t="n"/>
    </row>
    <row r="5538">
      <c r="B5538" s="86" t="n"/>
    </row>
    <row r="5539">
      <c r="B5539" s="86" t="n"/>
    </row>
    <row r="5540">
      <c r="B5540" s="86" t="n"/>
    </row>
    <row r="5541">
      <c r="B5541" s="86" t="n"/>
    </row>
    <row r="5542">
      <c r="B5542" s="86" t="n"/>
    </row>
    <row r="5543">
      <c r="B5543" s="86" t="n"/>
    </row>
    <row r="5544">
      <c r="B5544" s="86" t="n"/>
    </row>
    <row r="5545">
      <c r="B5545" s="86" t="n"/>
    </row>
    <row r="5546">
      <c r="B5546" s="86" t="n"/>
    </row>
    <row r="5547">
      <c r="B5547" s="86" t="n"/>
    </row>
    <row r="5548">
      <c r="B5548" s="86" t="n"/>
    </row>
    <row r="5549">
      <c r="B5549" s="86" t="n"/>
    </row>
    <row r="5550">
      <c r="B5550" s="86" t="n"/>
    </row>
    <row r="5551">
      <c r="B5551" s="86" t="n"/>
    </row>
    <row r="5552">
      <c r="B5552" s="86" t="n"/>
    </row>
    <row r="5553">
      <c r="B5553" s="86" t="n"/>
    </row>
    <row r="5554">
      <c r="B5554" s="86" t="n"/>
    </row>
    <row r="5555">
      <c r="B5555" s="86" t="n"/>
    </row>
    <row r="5556">
      <c r="B5556" s="86" t="n"/>
    </row>
    <row r="5557">
      <c r="B5557" s="86" t="n"/>
    </row>
    <row r="5558">
      <c r="B5558" s="86" t="n"/>
    </row>
    <row r="5559">
      <c r="B5559" s="86" t="n"/>
    </row>
    <row r="5560">
      <c r="B5560" s="86" t="n"/>
    </row>
    <row r="5561">
      <c r="B5561" s="86" t="n"/>
    </row>
    <row r="5562">
      <c r="B5562" s="86" t="n"/>
    </row>
    <row r="5563">
      <c r="B5563" s="86" t="n"/>
    </row>
    <row r="5564">
      <c r="B5564" s="86" t="n"/>
    </row>
    <row r="5565">
      <c r="B5565" s="86" t="n"/>
    </row>
    <row r="5566">
      <c r="B5566" s="86" t="n"/>
    </row>
    <row r="5567">
      <c r="B5567" s="86" t="n"/>
    </row>
    <row r="5568">
      <c r="B5568" s="86" t="n"/>
    </row>
    <row r="5569">
      <c r="B5569" s="86" t="n"/>
    </row>
    <row r="5570">
      <c r="B5570" s="86" t="n"/>
    </row>
    <row r="5571">
      <c r="B5571" s="86" t="n"/>
    </row>
    <row r="5572">
      <c r="B5572" s="86" t="n"/>
    </row>
    <row r="5573">
      <c r="B5573" s="86" t="n"/>
    </row>
    <row r="5574">
      <c r="B5574" s="86" t="n"/>
    </row>
    <row r="5575">
      <c r="B5575" s="86" t="n"/>
    </row>
    <row r="5576">
      <c r="B5576" s="86" t="n"/>
    </row>
    <row r="5577">
      <c r="B5577" s="86" t="n"/>
    </row>
    <row r="5578">
      <c r="B5578" s="86" t="n"/>
    </row>
    <row r="5579">
      <c r="B5579" s="86" t="n"/>
    </row>
    <row r="5580">
      <c r="B5580" s="86" t="n"/>
    </row>
    <row r="5581">
      <c r="B5581" s="86" t="n"/>
    </row>
    <row r="5582">
      <c r="B5582" s="86" t="n"/>
    </row>
    <row r="5583">
      <c r="B5583" s="86" t="n"/>
    </row>
    <row r="5584">
      <c r="B5584" s="86" t="n"/>
    </row>
    <row r="5585">
      <c r="B5585" s="86" t="n"/>
    </row>
    <row r="5586">
      <c r="B5586" s="86" t="n"/>
    </row>
    <row r="5587">
      <c r="B5587" s="86" t="n"/>
    </row>
    <row r="5588">
      <c r="B5588" s="86" t="n"/>
    </row>
    <row r="5589">
      <c r="B5589" s="86" t="n"/>
    </row>
    <row r="5590">
      <c r="B5590" s="86" t="n"/>
    </row>
    <row r="5591">
      <c r="B5591" s="86" t="n"/>
    </row>
    <row r="5592">
      <c r="B5592" s="86" t="n"/>
    </row>
    <row r="5593">
      <c r="B5593" s="86" t="n"/>
    </row>
    <row r="5594">
      <c r="B5594" s="86" t="n"/>
    </row>
    <row r="5595">
      <c r="B5595" s="86" t="n"/>
    </row>
    <row r="5596">
      <c r="B5596" s="86" t="n"/>
    </row>
    <row r="5597">
      <c r="B5597" s="86" t="n"/>
    </row>
    <row r="5598">
      <c r="B5598" s="86" t="n"/>
    </row>
    <row r="5599">
      <c r="B5599" s="86" t="n"/>
    </row>
    <row r="5600">
      <c r="B5600" s="86" t="n"/>
    </row>
    <row r="5601">
      <c r="B5601" s="86" t="n"/>
    </row>
    <row r="5602">
      <c r="B5602" s="86" t="n"/>
    </row>
    <row r="5603">
      <c r="B5603" s="86" t="n"/>
    </row>
    <row r="5604">
      <c r="B5604" s="86" t="n"/>
    </row>
    <row r="5605">
      <c r="B5605" s="86" t="n"/>
    </row>
    <row r="5606">
      <c r="B5606" s="86" t="n"/>
    </row>
    <row r="5607">
      <c r="B5607" s="86" t="n"/>
    </row>
    <row r="5608">
      <c r="B5608" s="86" t="n"/>
    </row>
    <row r="5609">
      <c r="B5609" s="86" t="n"/>
    </row>
    <row r="5610">
      <c r="B5610" s="86" t="n"/>
    </row>
    <row r="5611">
      <c r="B5611" s="86" t="n"/>
    </row>
    <row r="5612">
      <c r="B5612" s="86" t="n"/>
    </row>
    <row r="5613">
      <c r="B5613" s="86" t="n"/>
    </row>
    <row r="5614">
      <c r="B5614" s="86" t="n"/>
    </row>
    <row r="5615">
      <c r="B5615" s="86" t="n"/>
    </row>
    <row r="5616">
      <c r="B5616" s="86" t="n"/>
    </row>
    <row r="5617">
      <c r="B5617" s="86" t="n"/>
    </row>
    <row r="5618">
      <c r="B5618" s="86" t="n"/>
    </row>
    <row r="5619">
      <c r="B5619" s="86" t="n"/>
    </row>
    <row r="5620">
      <c r="B5620" s="86" t="n"/>
    </row>
    <row r="5621">
      <c r="B5621" s="86" t="n"/>
    </row>
    <row r="5622">
      <c r="B5622" s="86" t="n"/>
    </row>
    <row r="5623">
      <c r="B5623" s="86" t="n"/>
    </row>
    <row r="5624">
      <c r="B5624" s="86" t="n"/>
    </row>
    <row r="5625">
      <c r="B5625" s="86" t="n"/>
    </row>
    <row r="5626">
      <c r="B5626" s="86" t="n"/>
    </row>
    <row r="5627">
      <c r="B5627" s="86" t="n"/>
    </row>
    <row r="5628">
      <c r="B5628" s="86" t="n"/>
    </row>
    <row r="5629">
      <c r="B5629" s="86" t="n"/>
    </row>
    <row r="5630">
      <c r="B5630" s="86" t="n"/>
    </row>
    <row r="5631">
      <c r="B5631" s="86" t="n"/>
    </row>
    <row r="5632">
      <c r="B5632" s="86" t="n"/>
    </row>
    <row r="5633">
      <c r="B5633" s="86" t="n"/>
    </row>
    <row r="5634">
      <c r="B5634" s="86" t="n"/>
    </row>
    <row r="5635">
      <c r="B5635" s="86" t="n"/>
    </row>
    <row r="5636">
      <c r="B5636" s="86" t="n"/>
    </row>
    <row r="5637">
      <c r="B5637" s="86" t="n"/>
    </row>
    <row r="5638">
      <c r="B5638" s="86" t="n"/>
    </row>
    <row r="5639">
      <c r="B5639" s="86" t="n"/>
    </row>
    <row r="5640">
      <c r="B5640" s="86" t="n"/>
    </row>
    <row r="5641">
      <c r="B5641" s="86" t="n"/>
    </row>
    <row r="5642">
      <c r="B5642" s="86" t="n"/>
    </row>
    <row r="5643">
      <c r="B5643" s="86" t="n"/>
    </row>
    <row r="5644">
      <c r="B5644" s="86" t="n"/>
    </row>
    <row r="5645">
      <c r="B5645" s="86" t="n"/>
    </row>
    <row r="5646">
      <c r="B5646" s="86" t="n"/>
    </row>
    <row r="5647">
      <c r="B5647" s="86" t="n"/>
    </row>
    <row r="5648">
      <c r="B5648" s="86" t="n"/>
    </row>
    <row r="5649">
      <c r="B5649" s="86" t="n"/>
    </row>
    <row r="5650">
      <c r="B5650" s="86" t="n"/>
    </row>
    <row r="5651">
      <c r="B5651" s="86" t="n"/>
    </row>
    <row r="5652">
      <c r="B5652" s="86" t="n"/>
    </row>
    <row r="5653">
      <c r="B5653" s="86" t="n"/>
    </row>
    <row r="5654">
      <c r="B5654" s="86" t="n"/>
    </row>
    <row r="5655">
      <c r="B5655" s="86" t="n"/>
    </row>
    <row r="5656">
      <c r="B5656" s="86" t="n"/>
    </row>
    <row r="5657">
      <c r="B5657" s="86" t="n"/>
    </row>
    <row r="5658">
      <c r="B5658" s="86" t="n"/>
    </row>
    <row r="5659">
      <c r="B5659" s="86" t="n"/>
    </row>
    <row r="5660">
      <c r="B5660" s="86" t="n"/>
    </row>
    <row r="5661">
      <c r="B5661" s="86" t="n"/>
    </row>
    <row r="5662">
      <c r="B5662" s="86" t="n"/>
    </row>
    <row r="5663">
      <c r="B5663" s="86" t="n"/>
    </row>
    <row r="5664">
      <c r="B5664" s="86" t="n"/>
    </row>
    <row r="5665">
      <c r="B5665" s="86" t="n"/>
    </row>
    <row r="5666">
      <c r="B5666" s="86" t="n"/>
    </row>
    <row r="5667">
      <c r="B5667" s="86" t="n"/>
    </row>
    <row r="5668">
      <c r="B5668" s="86" t="n"/>
    </row>
    <row r="5669">
      <c r="B5669" s="86" t="n"/>
    </row>
    <row r="5670">
      <c r="B5670" s="86" t="n"/>
    </row>
    <row r="5671">
      <c r="B5671" s="86" t="n"/>
    </row>
    <row r="5672">
      <c r="B5672" s="86" t="n"/>
    </row>
    <row r="5673">
      <c r="B5673" s="86" t="n"/>
    </row>
    <row r="5674">
      <c r="B5674" s="86" t="n"/>
    </row>
    <row r="5675">
      <c r="B5675" s="86" t="n"/>
    </row>
    <row r="5676">
      <c r="B5676" s="86" t="n"/>
    </row>
    <row r="5677">
      <c r="B5677" s="86" t="n"/>
    </row>
    <row r="5678">
      <c r="B5678" s="86" t="n"/>
    </row>
    <row r="5679">
      <c r="B5679" s="86" t="n"/>
    </row>
    <row r="5680">
      <c r="B5680" s="86" t="n"/>
    </row>
    <row r="5681">
      <c r="B5681" s="86" t="n"/>
    </row>
    <row r="5682">
      <c r="B5682" s="86" t="n"/>
    </row>
    <row r="5683">
      <c r="B5683" s="86" t="n"/>
    </row>
    <row r="5684">
      <c r="B5684" s="86" t="n"/>
    </row>
    <row r="5685">
      <c r="B5685" s="86" t="n"/>
    </row>
    <row r="5686">
      <c r="B5686" s="86" t="n"/>
    </row>
    <row r="5687">
      <c r="B5687" s="86" t="n"/>
    </row>
    <row r="5688">
      <c r="B5688" s="86" t="n"/>
    </row>
    <row r="5689">
      <c r="B5689" s="86" t="n"/>
    </row>
    <row r="5690">
      <c r="B5690" s="86" t="n"/>
    </row>
    <row r="5691">
      <c r="B5691" s="86" t="n"/>
    </row>
    <row r="5692">
      <c r="B5692" s="86" t="n"/>
    </row>
    <row r="5693">
      <c r="B5693" s="86" t="n"/>
    </row>
    <row r="5694">
      <c r="B5694" s="86" t="n"/>
    </row>
    <row r="5695">
      <c r="B5695" s="86" t="n"/>
    </row>
    <row r="5696">
      <c r="B5696" s="86" t="n"/>
    </row>
    <row r="5697">
      <c r="B5697" s="86" t="n"/>
    </row>
    <row r="5698">
      <c r="B5698" s="86" t="n"/>
    </row>
    <row r="5699">
      <c r="B5699" s="86" t="n"/>
    </row>
    <row r="5700">
      <c r="B5700" s="86" t="n"/>
    </row>
    <row r="5701">
      <c r="B5701" s="86" t="n"/>
    </row>
    <row r="5702">
      <c r="B5702" s="86" t="n"/>
    </row>
    <row r="5703">
      <c r="B5703" s="86" t="n"/>
    </row>
    <row r="5704">
      <c r="B5704" s="86" t="n"/>
    </row>
    <row r="5705">
      <c r="B5705" s="86" t="n"/>
    </row>
    <row r="5706">
      <c r="B5706" s="86" t="n"/>
    </row>
    <row r="5707">
      <c r="B5707" s="86" t="n"/>
    </row>
    <row r="5708">
      <c r="B5708" s="86" t="n"/>
    </row>
    <row r="5709">
      <c r="B5709" s="86" t="n"/>
    </row>
    <row r="5710">
      <c r="B5710" s="86" t="n"/>
    </row>
    <row r="5711">
      <c r="B5711" s="86" t="n"/>
    </row>
    <row r="5712">
      <c r="B5712" s="86" t="n"/>
    </row>
    <row r="5713">
      <c r="B5713" s="86" t="n"/>
    </row>
    <row r="5714">
      <c r="B5714" s="86" t="n"/>
    </row>
    <row r="5715">
      <c r="B5715" s="86" t="n"/>
    </row>
    <row r="5716">
      <c r="B5716" s="86" t="n"/>
    </row>
    <row r="5717">
      <c r="B5717" s="86" t="n"/>
    </row>
    <row r="5718">
      <c r="B5718" s="86" t="n"/>
    </row>
    <row r="5719">
      <c r="B5719" s="86" t="n"/>
    </row>
    <row r="5720">
      <c r="B5720" s="86" t="n"/>
    </row>
    <row r="5721">
      <c r="B5721" s="86" t="n"/>
    </row>
    <row r="5722">
      <c r="B5722" s="86" t="n"/>
    </row>
    <row r="5723">
      <c r="B5723" s="86" t="n"/>
    </row>
    <row r="5724">
      <c r="B5724" s="86" t="n"/>
    </row>
    <row r="5725">
      <c r="B5725" s="86" t="n"/>
    </row>
    <row r="5726">
      <c r="B5726" s="86" t="n"/>
    </row>
    <row r="5727">
      <c r="B5727" s="86" t="n"/>
    </row>
    <row r="5728">
      <c r="B5728" s="86" t="n"/>
    </row>
    <row r="5729">
      <c r="B5729" s="86" t="n"/>
    </row>
    <row r="5730">
      <c r="B5730" s="86" t="n"/>
    </row>
    <row r="5731">
      <c r="B5731" s="86" t="n"/>
    </row>
    <row r="5732">
      <c r="B5732" s="86" t="n"/>
    </row>
    <row r="5733">
      <c r="B5733" s="86" t="n"/>
    </row>
    <row r="5734">
      <c r="B5734" s="86" t="n"/>
    </row>
    <row r="5735">
      <c r="B5735" s="86" t="n"/>
    </row>
    <row r="5736">
      <c r="B5736" s="86" t="n"/>
    </row>
    <row r="5737">
      <c r="B5737" s="86" t="n"/>
    </row>
    <row r="5738">
      <c r="B5738" s="86" t="n"/>
    </row>
    <row r="5739">
      <c r="B5739" s="86" t="n"/>
    </row>
    <row r="5740">
      <c r="B5740" s="86" t="n"/>
    </row>
    <row r="5741">
      <c r="B5741" s="86" t="n"/>
    </row>
    <row r="5742">
      <c r="B5742" s="86" t="n"/>
    </row>
    <row r="5743">
      <c r="B5743" s="86" t="n"/>
    </row>
    <row r="5744">
      <c r="B5744" s="86" t="n"/>
    </row>
    <row r="5745">
      <c r="B5745" s="86" t="n"/>
    </row>
    <row r="5746">
      <c r="B5746" s="86" t="n"/>
    </row>
    <row r="5747">
      <c r="B5747" s="86" t="n"/>
    </row>
    <row r="5748">
      <c r="B5748" s="86" t="n"/>
    </row>
    <row r="5749">
      <c r="B5749" s="86" t="n"/>
    </row>
    <row r="5750">
      <c r="B5750" s="86" t="n"/>
    </row>
    <row r="5751">
      <c r="B5751" s="86" t="n"/>
    </row>
    <row r="5752">
      <c r="B5752" s="86" t="n"/>
    </row>
    <row r="5753">
      <c r="B5753" s="86" t="n"/>
    </row>
    <row r="5754">
      <c r="B5754" s="86" t="n"/>
    </row>
    <row r="5755">
      <c r="B5755" s="86" t="n"/>
    </row>
    <row r="5756">
      <c r="B5756" s="86" t="n"/>
    </row>
    <row r="5757">
      <c r="B5757" s="86" t="n"/>
    </row>
    <row r="5758">
      <c r="B5758" s="86" t="n"/>
    </row>
    <row r="5759">
      <c r="B5759" s="86" t="n"/>
    </row>
    <row r="5760">
      <c r="B5760" s="86" t="n"/>
    </row>
    <row r="5761">
      <c r="B5761" s="86" t="n"/>
    </row>
    <row r="5762">
      <c r="B5762" s="86" t="n"/>
    </row>
    <row r="5763">
      <c r="B5763" s="86" t="n"/>
    </row>
    <row r="5764">
      <c r="B5764" s="86" t="n"/>
    </row>
    <row r="5765">
      <c r="B5765" s="86" t="n"/>
    </row>
    <row r="5766">
      <c r="B5766" s="86" t="n"/>
    </row>
    <row r="5767">
      <c r="B5767" s="86" t="n"/>
    </row>
    <row r="5768">
      <c r="B5768" s="86" t="n"/>
    </row>
    <row r="5769">
      <c r="B5769" s="86" t="n"/>
    </row>
    <row r="5770">
      <c r="B5770" s="86" t="n"/>
    </row>
    <row r="5771">
      <c r="B5771" s="86" t="n"/>
    </row>
    <row r="5772">
      <c r="B5772" s="86" t="n"/>
    </row>
    <row r="5773">
      <c r="B5773" s="86" t="n"/>
    </row>
    <row r="5774">
      <c r="B5774" s="86" t="n"/>
    </row>
    <row r="5775">
      <c r="B5775" s="86" t="n"/>
    </row>
    <row r="5776">
      <c r="B5776" s="86" t="n"/>
    </row>
    <row r="5777">
      <c r="B5777" s="86" t="n"/>
    </row>
    <row r="5778">
      <c r="B5778" s="86" t="n"/>
    </row>
    <row r="5779">
      <c r="B5779" s="86" t="n"/>
    </row>
    <row r="5780">
      <c r="B5780" s="86" t="n"/>
    </row>
    <row r="5781">
      <c r="B5781" s="86" t="n"/>
    </row>
    <row r="5782">
      <c r="B5782" s="86" t="n"/>
    </row>
    <row r="5783">
      <c r="B5783" s="86" t="n"/>
    </row>
    <row r="5784">
      <c r="B5784" s="86" t="n"/>
    </row>
    <row r="5785">
      <c r="B5785" s="86" t="n"/>
    </row>
    <row r="5786">
      <c r="B5786" s="86" t="n"/>
    </row>
    <row r="5787">
      <c r="B5787" s="86" t="n"/>
    </row>
    <row r="5788">
      <c r="B5788" s="86" t="n"/>
    </row>
    <row r="5789">
      <c r="B5789" s="86" t="n"/>
    </row>
    <row r="5790">
      <c r="B5790" s="86" t="n"/>
    </row>
    <row r="5791">
      <c r="B5791" s="86" t="n"/>
    </row>
    <row r="5792">
      <c r="B5792" s="86" t="n"/>
    </row>
    <row r="5793">
      <c r="B5793" s="86" t="n"/>
    </row>
    <row r="5794">
      <c r="B5794" s="86" t="n"/>
    </row>
    <row r="5795">
      <c r="B5795" s="86" t="n"/>
    </row>
    <row r="5796">
      <c r="B5796" s="86" t="n"/>
    </row>
    <row r="5797">
      <c r="B5797" s="86" t="n"/>
    </row>
    <row r="5798">
      <c r="B5798" s="86" t="n"/>
    </row>
    <row r="5799">
      <c r="B5799" s="86" t="n"/>
    </row>
    <row r="5800">
      <c r="B5800" s="86" t="n"/>
    </row>
    <row r="5801">
      <c r="B5801" s="86" t="n"/>
    </row>
    <row r="5802">
      <c r="B5802" s="86" t="n"/>
    </row>
    <row r="5803">
      <c r="B5803" s="86" t="n"/>
    </row>
    <row r="5804">
      <c r="B5804" s="86" t="n"/>
    </row>
    <row r="5805">
      <c r="B5805" s="86" t="n"/>
    </row>
    <row r="5806">
      <c r="B5806" s="86" t="n"/>
    </row>
    <row r="5807">
      <c r="B5807" s="86" t="n"/>
    </row>
    <row r="5808">
      <c r="B5808" s="86" t="n"/>
    </row>
    <row r="5809">
      <c r="B5809" s="86" t="n"/>
    </row>
    <row r="5810">
      <c r="B5810" s="86" t="n"/>
    </row>
    <row r="5811">
      <c r="B5811" s="86" t="n"/>
    </row>
    <row r="5812">
      <c r="B5812" s="86" t="n"/>
    </row>
    <row r="5813">
      <c r="B5813" s="86" t="n"/>
    </row>
    <row r="5814">
      <c r="B5814" s="86" t="n"/>
    </row>
    <row r="5815">
      <c r="B5815" s="86" t="n"/>
    </row>
    <row r="5816">
      <c r="B5816" s="86" t="n"/>
    </row>
    <row r="5817">
      <c r="B5817" s="86" t="n"/>
    </row>
    <row r="5818">
      <c r="B5818" s="86" t="n"/>
    </row>
    <row r="5819">
      <c r="B5819" s="86" t="n"/>
    </row>
    <row r="5820">
      <c r="B5820" s="86" t="n"/>
    </row>
    <row r="5821">
      <c r="B5821" s="86" t="n"/>
    </row>
    <row r="5822">
      <c r="B5822" s="86" t="n"/>
    </row>
    <row r="5823">
      <c r="B5823" s="86" t="n"/>
    </row>
    <row r="5824">
      <c r="B5824" s="86" t="n"/>
    </row>
    <row r="5825">
      <c r="B5825" s="86" t="n"/>
    </row>
    <row r="5826">
      <c r="B5826" s="86" t="n"/>
    </row>
    <row r="5827">
      <c r="B5827" s="86" t="n"/>
    </row>
    <row r="5828">
      <c r="B5828" s="86" t="n"/>
    </row>
    <row r="5829">
      <c r="B5829" s="86" t="n"/>
    </row>
    <row r="5830">
      <c r="B5830" s="86" t="n"/>
    </row>
    <row r="5831">
      <c r="B5831" s="86" t="n"/>
    </row>
    <row r="5832">
      <c r="B5832" s="86" t="n"/>
    </row>
    <row r="5833">
      <c r="B5833" s="86" t="n"/>
    </row>
    <row r="5834">
      <c r="B5834" s="86" t="n"/>
    </row>
    <row r="5835">
      <c r="B5835" s="86" t="n"/>
    </row>
    <row r="5836">
      <c r="B5836" s="86" t="n"/>
    </row>
    <row r="5837">
      <c r="B5837" s="86" t="n"/>
    </row>
    <row r="5838">
      <c r="B5838" s="86" t="n"/>
    </row>
    <row r="5839">
      <c r="B5839" s="86" t="n"/>
    </row>
    <row r="5840">
      <c r="B5840" s="86" t="n"/>
    </row>
    <row r="5841">
      <c r="B5841" s="86" t="n"/>
    </row>
    <row r="5842">
      <c r="B5842" s="86" t="n"/>
    </row>
    <row r="5843">
      <c r="B5843" s="86" t="n"/>
    </row>
    <row r="5844">
      <c r="B5844" s="86" t="n"/>
    </row>
    <row r="5845">
      <c r="B5845" s="86" t="n"/>
    </row>
    <row r="5846">
      <c r="B5846" s="86" t="n"/>
    </row>
    <row r="5847">
      <c r="B5847" s="86" t="n"/>
    </row>
    <row r="5848">
      <c r="B5848" s="86" t="n"/>
    </row>
    <row r="5849">
      <c r="B5849" s="86" t="n"/>
    </row>
    <row r="5850">
      <c r="B5850" s="86" t="n"/>
    </row>
    <row r="5851">
      <c r="B5851" s="86" t="n"/>
    </row>
    <row r="5852">
      <c r="B5852" s="86" t="n"/>
    </row>
    <row r="5853">
      <c r="B5853" s="86" t="n"/>
    </row>
    <row r="5854">
      <c r="B5854" s="86" t="n"/>
    </row>
    <row r="5855">
      <c r="B5855" s="86" t="n"/>
    </row>
    <row r="5856">
      <c r="B5856" s="86" t="n"/>
    </row>
    <row r="5857">
      <c r="B5857" s="86" t="n"/>
    </row>
    <row r="5858">
      <c r="B5858" s="86" t="n"/>
    </row>
    <row r="5859">
      <c r="B5859" s="86" t="n"/>
    </row>
    <row r="5860">
      <c r="B5860" s="86" t="n"/>
    </row>
    <row r="5861">
      <c r="B5861" s="86" t="n"/>
    </row>
    <row r="5862">
      <c r="B5862" s="86" t="n"/>
    </row>
    <row r="5863">
      <c r="B5863" s="86" t="n"/>
    </row>
    <row r="5864">
      <c r="B5864" s="86" t="n"/>
    </row>
    <row r="5865">
      <c r="B5865" s="86" t="n"/>
    </row>
    <row r="5866">
      <c r="B5866" s="86" t="n"/>
    </row>
    <row r="5867">
      <c r="B5867" s="86" t="n"/>
    </row>
    <row r="5868">
      <c r="B5868" s="86" t="n"/>
    </row>
    <row r="5869">
      <c r="B5869" s="86" t="n"/>
    </row>
    <row r="5870">
      <c r="B5870" s="86" t="n"/>
    </row>
    <row r="5871">
      <c r="B5871" s="86" t="n"/>
    </row>
    <row r="5872">
      <c r="B5872" s="86" t="n"/>
    </row>
    <row r="5873">
      <c r="B5873" s="86" t="n"/>
    </row>
    <row r="5874">
      <c r="B5874" s="86" t="n"/>
    </row>
    <row r="5875">
      <c r="B5875" s="86" t="n"/>
    </row>
    <row r="5876">
      <c r="B5876" s="86" t="n"/>
    </row>
    <row r="5877">
      <c r="B5877" s="86" t="n"/>
    </row>
    <row r="5878">
      <c r="B5878" s="86" t="n"/>
    </row>
    <row r="5879">
      <c r="B5879" s="86" t="n"/>
    </row>
    <row r="5880">
      <c r="B5880" s="86" t="n"/>
    </row>
    <row r="5881">
      <c r="B5881" s="86" t="n"/>
    </row>
    <row r="5882">
      <c r="B5882" s="86" t="n"/>
    </row>
    <row r="5883">
      <c r="B5883" s="86" t="n"/>
    </row>
    <row r="5884">
      <c r="B5884" s="86" t="n"/>
    </row>
    <row r="5885">
      <c r="B5885" s="86" t="n"/>
    </row>
    <row r="5886">
      <c r="B5886" s="86" t="n"/>
    </row>
    <row r="5887">
      <c r="B5887" s="86" t="n"/>
    </row>
    <row r="5888">
      <c r="B5888" s="86" t="n"/>
    </row>
    <row r="5889">
      <c r="B5889" s="86" t="n"/>
    </row>
    <row r="5890">
      <c r="B5890" s="86" t="n"/>
    </row>
    <row r="5891">
      <c r="B5891" s="86" t="n"/>
    </row>
    <row r="5892">
      <c r="B5892" s="86" t="n"/>
    </row>
    <row r="5893">
      <c r="B5893" s="86" t="n"/>
    </row>
    <row r="5894">
      <c r="B5894" s="86" t="n"/>
    </row>
    <row r="5895">
      <c r="B5895" s="86" t="n"/>
    </row>
    <row r="5896">
      <c r="B5896" s="86" t="n"/>
    </row>
    <row r="5897">
      <c r="B5897" s="86" t="n"/>
    </row>
    <row r="5898">
      <c r="B5898" s="86" t="n"/>
    </row>
    <row r="5899">
      <c r="B5899" s="86" t="n"/>
    </row>
    <row r="5900">
      <c r="B5900" s="86" t="n"/>
    </row>
    <row r="5901">
      <c r="B5901" s="86" t="n"/>
    </row>
    <row r="5902">
      <c r="B5902" s="86" t="n"/>
    </row>
    <row r="5903">
      <c r="B5903" s="86" t="n"/>
    </row>
    <row r="5904">
      <c r="B5904" s="86" t="n"/>
    </row>
    <row r="5905">
      <c r="B5905" s="86" t="n"/>
    </row>
    <row r="5906">
      <c r="B5906" s="86" t="n"/>
    </row>
    <row r="5907">
      <c r="B5907" s="86" t="n"/>
    </row>
    <row r="5908">
      <c r="B5908" s="86" t="n"/>
    </row>
    <row r="5909">
      <c r="B5909" s="86" t="n"/>
    </row>
    <row r="5910">
      <c r="B5910" s="86" t="n"/>
    </row>
    <row r="5911">
      <c r="B5911" s="86" t="n"/>
    </row>
    <row r="5912">
      <c r="B5912" s="86" t="n"/>
    </row>
    <row r="5913">
      <c r="B5913" s="86" t="n"/>
    </row>
    <row r="5914">
      <c r="B5914" s="86" t="n"/>
    </row>
    <row r="5915">
      <c r="B5915" s="86" t="n"/>
    </row>
    <row r="5916">
      <c r="B5916" s="86" t="n"/>
    </row>
    <row r="5917">
      <c r="B5917" s="86" t="n"/>
    </row>
    <row r="5918">
      <c r="B5918" s="86" t="n"/>
    </row>
    <row r="5919">
      <c r="B5919" s="86" t="n"/>
    </row>
    <row r="5920">
      <c r="B5920" s="86" t="n"/>
    </row>
    <row r="5921">
      <c r="B5921" s="86" t="n"/>
    </row>
    <row r="5922">
      <c r="B5922" s="86" t="n"/>
    </row>
    <row r="5923">
      <c r="B5923" s="86" t="n"/>
    </row>
    <row r="5924">
      <c r="B5924" s="86" t="n"/>
    </row>
    <row r="5925">
      <c r="B5925" s="86" t="n"/>
    </row>
    <row r="5926">
      <c r="B5926" s="86" t="n"/>
    </row>
    <row r="5927">
      <c r="B5927" s="86" t="n"/>
    </row>
    <row r="5928">
      <c r="B5928" s="86" t="n"/>
    </row>
    <row r="5929">
      <c r="B5929" s="86" t="n"/>
    </row>
    <row r="5930">
      <c r="B5930" s="86" t="n"/>
    </row>
    <row r="5931">
      <c r="B5931" s="86" t="n"/>
    </row>
    <row r="5932">
      <c r="B5932" s="86" t="n"/>
    </row>
    <row r="5933">
      <c r="B5933" s="86" t="n"/>
    </row>
    <row r="5934">
      <c r="B5934" s="86" t="n"/>
    </row>
    <row r="5935">
      <c r="B5935" s="86" t="n"/>
    </row>
    <row r="5936">
      <c r="B5936" s="86" t="n"/>
    </row>
    <row r="5937">
      <c r="B5937" s="86" t="n"/>
    </row>
    <row r="5938">
      <c r="B5938" s="86" t="n"/>
    </row>
    <row r="5939">
      <c r="B5939" s="86" t="n"/>
    </row>
    <row r="5940">
      <c r="B5940" s="86" t="n"/>
    </row>
    <row r="5941">
      <c r="B5941" s="86" t="n"/>
    </row>
    <row r="5942">
      <c r="B5942" s="86" t="n"/>
    </row>
    <row r="5943">
      <c r="B5943" s="86" t="n"/>
    </row>
    <row r="5944">
      <c r="B5944" s="86" t="n"/>
    </row>
    <row r="5945">
      <c r="B5945" s="86" t="n"/>
    </row>
    <row r="5946">
      <c r="B5946" s="86" t="n"/>
    </row>
    <row r="5947">
      <c r="B5947" s="86" t="n"/>
    </row>
    <row r="5948">
      <c r="B5948" s="86" t="n"/>
    </row>
    <row r="5949">
      <c r="B5949" s="86" t="n"/>
    </row>
    <row r="5950">
      <c r="B5950" s="86" t="n"/>
    </row>
    <row r="5951">
      <c r="B5951" s="86" t="n"/>
    </row>
    <row r="5952">
      <c r="B5952" s="86" t="n"/>
    </row>
    <row r="5953">
      <c r="B5953" s="86" t="n"/>
    </row>
    <row r="5954">
      <c r="B5954" s="86" t="n"/>
    </row>
    <row r="5955">
      <c r="B5955" s="86" t="n"/>
    </row>
    <row r="5956">
      <c r="B5956" s="86" t="n"/>
    </row>
    <row r="5957">
      <c r="B5957" s="86" t="n"/>
    </row>
    <row r="5958">
      <c r="B5958" s="86" t="n"/>
    </row>
    <row r="5959">
      <c r="B5959" s="86" t="n"/>
    </row>
    <row r="5960">
      <c r="B5960" s="86" t="n"/>
    </row>
    <row r="5961">
      <c r="B5961" s="86" t="n"/>
    </row>
    <row r="5962">
      <c r="B5962" s="86" t="n"/>
    </row>
    <row r="5963">
      <c r="B5963" s="86" t="n"/>
    </row>
    <row r="5964">
      <c r="B5964" s="86" t="n"/>
    </row>
    <row r="5965">
      <c r="B5965" s="86" t="n"/>
    </row>
    <row r="5966">
      <c r="B5966" s="86" t="n"/>
    </row>
    <row r="5967">
      <c r="B5967" s="86" t="n"/>
    </row>
    <row r="5968">
      <c r="B5968" s="86" t="n"/>
    </row>
    <row r="5969">
      <c r="B5969" s="86" t="n"/>
    </row>
    <row r="5970">
      <c r="B5970" s="86" t="n"/>
    </row>
    <row r="5971">
      <c r="B5971" s="86" t="n"/>
    </row>
    <row r="5972">
      <c r="B5972" s="86" t="n"/>
    </row>
    <row r="5973">
      <c r="B5973" s="86" t="n"/>
    </row>
    <row r="5974">
      <c r="B5974" s="86" t="n"/>
    </row>
    <row r="5975">
      <c r="B5975" s="86" t="n"/>
    </row>
    <row r="5976">
      <c r="B5976" s="86" t="n"/>
    </row>
    <row r="5977">
      <c r="B5977" s="86" t="n"/>
    </row>
    <row r="5978">
      <c r="B5978" s="86" t="n"/>
    </row>
    <row r="5979">
      <c r="B5979" s="86" t="n"/>
    </row>
    <row r="5980">
      <c r="B5980" s="86" t="n"/>
    </row>
    <row r="5981">
      <c r="B5981" s="86" t="n"/>
    </row>
    <row r="5982">
      <c r="B5982" s="86" t="n"/>
    </row>
    <row r="5983">
      <c r="B5983" s="86" t="n"/>
    </row>
    <row r="5984">
      <c r="B5984" s="86" t="n"/>
    </row>
    <row r="5985">
      <c r="B5985" s="86" t="n"/>
    </row>
    <row r="5986">
      <c r="B5986" s="86" t="n"/>
    </row>
    <row r="5987">
      <c r="B5987" s="86" t="n"/>
    </row>
    <row r="5988">
      <c r="B5988" s="86" t="n"/>
    </row>
    <row r="5989">
      <c r="B5989" s="86" t="n"/>
    </row>
    <row r="5990">
      <c r="B5990" s="86" t="n"/>
    </row>
    <row r="5991">
      <c r="B5991" s="86" t="n"/>
    </row>
    <row r="5992">
      <c r="B5992" s="86" t="n"/>
    </row>
    <row r="5993">
      <c r="B5993" s="86" t="n"/>
    </row>
    <row r="5994">
      <c r="B5994" s="86" t="n"/>
    </row>
    <row r="5995">
      <c r="B5995" s="86" t="n"/>
    </row>
    <row r="5996">
      <c r="B5996" s="86" t="n"/>
    </row>
    <row r="5997">
      <c r="B5997" s="86" t="n"/>
    </row>
    <row r="5998">
      <c r="B5998" s="86" t="n"/>
    </row>
    <row r="5999">
      <c r="B5999" s="86" t="n"/>
    </row>
    <row r="6000">
      <c r="B6000" s="86" t="n"/>
    </row>
    <row r="6001">
      <c r="B6001" s="86" t="n"/>
    </row>
    <row r="6002">
      <c r="B6002" s="86" t="n"/>
    </row>
    <row r="6003">
      <c r="B6003" s="86" t="n"/>
    </row>
    <row r="6004">
      <c r="B6004" s="86" t="n"/>
    </row>
    <row r="6005">
      <c r="B6005" s="86" t="n"/>
    </row>
    <row r="6006">
      <c r="B6006" s="86" t="n"/>
    </row>
    <row r="6007">
      <c r="B6007" s="86" t="n"/>
    </row>
    <row r="6008">
      <c r="B6008" s="86" t="n"/>
    </row>
    <row r="6009">
      <c r="B6009" s="86" t="n"/>
    </row>
    <row r="6010">
      <c r="B6010" s="86" t="n"/>
    </row>
    <row r="6011">
      <c r="B6011" s="86" t="n"/>
    </row>
    <row r="6012">
      <c r="B6012" s="86" t="n"/>
    </row>
    <row r="6013">
      <c r="B6013" s="86" t="n"/>
    </row>
    <row r="6014">
      <c r="B6014" s="86" t="n"/>
    </row>
    <row r="6015">
      <c r="B6015" s="86" t="n"/>
    </row>
    <row r="6016">
      <c r="B6016" s="86" t="n"/>
    </row>
    <row r="6017">
      <c r="B6017" s="86" t="n"/>
    </row>
    <row r="6018">
      <c r="B6018" s="86" t="n"/>
    </row>
    <row r="6019">
      <c r="B6019" s="86" t="n"/>
    </row>
    <row r="6020">
      <c r="B6020" s="86" t="n"/>
    </row>
    <row r="6021">
      <c r="B6021" s="86" t="n"/>
    </row>
    <row r="6022">
      <c r="B6022" s="86" t="n"/>
    </row>
    <row r="6023">
      <c r="B6023" s="86" t="n"/>
    </row>
    <row r="6024">
      <c r="B6024" s="86" t="n"/>
    </row>
    <row r="6025">
      <c r="B6025" s="86" t="n"/>
    </row>
    <row r="6026">
      <c r="B6026" s="86" t="n"/>
    </row>
    <row r="6027">
      <c r="B6027" s="86" t="n"/>
    </row>
    <row r="6028">
      <c r="B6028" s="86" t="n"/>
    </row>
    <row r="6029">
      <c r="B6029" s="86" t="n"/>
    </row>
    <row r="6030">
      <c r="B6030" s="86" t="n"/>
    </row>
    <row r="6031">
      <c r="B6031" s="86" t="n"/>
    </row>
    <row r="6032">
      <c r="B6032" s="86" t="n"/>
    </row>
    <row r="6033">
      <c r="B6033" s="86" t="n"/>
    </row>
    <row r="6034">
      <c r="B6034" s="86" t="n"/>
    </row>
    <row r="6035">
      <c r="B6035" s="86" t="n"/>
    </row>
    <row r="6036">
      <c r="B6036" s="86" t="n"/>
    </row>
    <row r="6037">
      <c r="B6037" s="86" t="n"/>
    </row>
    <row r="6038">
      <c r="B6038" s="86" t="n"/>
    </row>
    <row r="6039">
      <c r="B6039" s="86" t="n"/>
    </row>
    <row r="6040">
      <c r="B6040" s="86" t="n"/>
    </row>
    <row r="6041">
      <c r="B6041" s="86" t="n"/>
    </row>
    <row r="6042">
      <c r="B6042" s="86" t="n"/>
    </row>
    <row r="6043">
      <c r="B6043" s="86" t="n"/>
    </row>
    <row r="6044">
      <c r="B6044" s="86" t="n"/>
    </row>
    <row r="6045">
      <c r="B6045" s="86" t="n"/>
    </row>
    <row r="6046">
      <c r="B6046" s="86" t="n"/>
    </row>
    <row r="6047">
      <c r="B6047" s="86" t="n"/>
    </row>
    <row r="6048">
      <c r="B6048" s="86" t="n"/>
    </row>
    <row r="6049">
      <c r="B6049" s="86" t="n"/>
    </row>
    <row r="6050">
      <c r="B6050" s="86" t="n"/>
    </row>
    <row r="6051">
      <c r="B6051" s="86" t="n"/>
    </row>
    <row r="6052">
      <c r="B6052" s="86" t="n"/>
    </row>
    <row r="6053">
      <c r="B6053" s="86" t="n"/>
    </row>
    <row r="6054">
      <c r="B6054" s="86" t="n"/>
    </row>
    <row r="6055">
      <c r="B6055" s="86" t="n"/>
    </row>
    <row r="6056">
      <c r="B6056" s="86" t="n"/>
    </row>
    <row r="6057">
      <c r="B6057" s="86" t="n"/>
    </row>
    <row r="6058">
      <c r="B6058" s="86" t="n"/>
    </row>
    <row r="6059">
      <c r="B6059" s="86" t="n"/>
    </row>
    <row r="6060">
      <c r="B6060" s="86" t="n"/>
    </row>
    <row r="6061">
      <c r="B6061" s="86" t="n"/>
    </row>
    <row r="6062">
      <c r="B6062" s="86" t="n"/>
    </row>
    <row r="6063">
      <c r="B6063" s="86" t="n"/>
    </row>
    <row r="6064">
      <c r="B6064" s="86" t="n"/>
    </row>
    <row r="6065">
      <c r="B6065" s="86" t="n"/>
    </row>
    <row r="6066">
      <c r="B6066" s="86" t="n"/>
    </row>
    <row r="6067">
      <c r="B6067" s="86" t="n"/>
    </row>
    <row r="6068">
      <c r="B6068" s="86" t="n"/>
    </row>
    <row r="6069">
      <c r="B6069" s="86" t="n"/>
    </row>
    <row r="6070">
      <c r="B6070" s="86" t="n"/>
    </row>
    <row r="6071">
      <c r="B6071" s="86" t="n"/>
    </row>
    <row r="6072">
      <c r="B6072" s="86" t="n"/>
    </row>
    <row r="6073">
      <c r="B6073" s="86" t="n"/>
    </row>
    <row r="6074">
      <c r="B6074" s="86" t="n"/>
    </row>
    <row r="6075">
      <c r="B6075" s="86" t="n"/>
    </row>
    <row r="6076">
      <c r="B6076" s="86" t="n"/>
    </row>
    <row r="6077">
      <c r="B6077" s="86" t="n"/>
    </row>
    <row r="6078">
      <c r="B6078" s="86" t="n"/>
    </row>
    <row r="6079">
      <c r="B6079" s="86" t="n"/>
    </row>
    <row r="6080">
      <c r="B6080" s="86" t="n"/>
    </row>
    <row r="6081">
      <c r="B6081" s="86" t="n"/>
    </row>
    <row r="6082">
      <c r="B6082" s="86" t="n"/>
    </row>
    <row r="6083">
      <c r="B6083" s="86" t="n"/>
    </row>
    <row r="6084">
      <c r="B6084" s="86" t="n"/>
    </row>
    <row r="6085">
      <c r="B6085" s="86" t="n"/>
    </row>
    <row r="6086">
      <c r="B6086" s="86" t="n"/>
    </row>
    <row r="6087">
      <c r="B6087" s="86" t="n"/>
    </row>
    <row r="6088">
      <c r="B6088" s="86" t="n"/>
    </row>
    <row r="6089">
      <c r="B6089" s="86" t="n"/>
    </row>
    <row r="6090">
      <c r="B6090" s="86" t="n"/>
    </row>
    <row r="6091">
      <c r="B6091" s="86" t="n"/>
    </row>
    <row r="6092">
      <c r="B6092" s="86" t="n"/>
    </row>
    <row r="6093">
      <c r="B6093" s="86" t="n"/>
    </row>
    <row r="6094">
      <c r="B6094" s="86" t="n"/>
    </row>
    <row r="6095">
      <c r="B6095" s="86" t="n"/>
    </row>
    <row r="6096">
      <c r="B6096" s="86" t="n"/>
    </row>
    <row r="6097">
      <c r="B6097" s="86" t="n"/>
    </row>
    <row r="6098">
      <c r="B6098" s="86" t="n"/>
    </row>
    <row r="6099">
      <c r="B6099" s="86" t="n"/>
    </row>
    <row r="6100">
      <c r="B6100" s="86" t="n"/>
    </row>
    <row r="6101">
      <c r="B6101" s="86" t="n"/>
    </row>
    <row r="6102">
      <c r="B6102" s="86" t="n"/>
    </row>
    <row r="6103">
      <c r="B6103" s="86" t="n"/>
    </row>
    <row r="6104">
      <c r="B6104" s="86" t="n"/>
    </row>
    <row r="6105">
      <c r="B6105" s="86" t="n"/>
    </row>
    <row r="6106">
      <c r="B6106" s="86" t="n"/>
    </row>
    <row r="6107">
      <c r="B6107" s="86" t="n"/>
    </row>
    <row r="6108">
      <c r="B6108" s="86" t="n"/>
    </row>
    <row r="6109">
      <c r="B6109" s="86" t="n"/>
    </row>
    <row r="6110">
      <c r="B6110" s="86" t="n"/>
    </row>
    <row r="6111">
      <c r="B6111" s="86" t="n"/>
    </row>
    <row r="6112">
      <c r="B6112" s="86" t="n"/>
    </row>
    <row r="6113">
      <c r="B6113" s="86" t="n"/>
    </row>
    <row r="6114">
      <c r="B6114" s="86" t="n"/>
    </row>
    <row r="6115">
      <c r="B6115" s="86" t="n"/>
    </row>
    <row r="6116">
      <c r="B6116" s="86" t="n"/>
    </row>
    <row r="6117">
      <c r="B6117" s="86" t="n"/>
    </row>
    <row r="6118">
      <c r="B6118" s="86" t="n"/>
    </row>
    <row r="6119">
      <c r="B6119" s="86" t="n"/>
    </row>
    <row r="6120">
      <c r="B6120" s="86" t="n"/>
    </row>
    <row r="6121">
      <c r="B6121" s="86" t="n"/>
    </row>
    <row r="6122">
      <c r="B6122" s="86" t="n"/>
    </row>
    <row r="6123">
      <c r="B6123" s="86" t="n"/>
    </row>
    <row r="6124">
      <c r="B6124" s="86" t="n"/>
    </row>
    <row r="6125">
      <c r="B6125" s="86" t="n"/>
    </row>
    <row r="6126">
      <c r="B6126" s="86" t="n"/>
    </row>
    <row r="6127">
      <c r="B6127" s="86" t="n"/>
    </row>
    <row r="6128">
      <c r="B6128" s="86" t="n"/>
    </row>
    <row r="6129">
      <c r="B6129" s="86" t="n"/>
    </row>
    <row r="6130">
      <c r="B6130" s="86" t="n"/>
    </row>
    <row r="6131">
      <c r="B6131" s="86" t="n"/>
    </row>
    <row r="6132">
      <c r="B6132" s="86" t="n"/>
    </row>
    <row r="6133">
      <c r="B6133" s="86" t="n"/>
    </row>
    <row r="6134">
      <c r="B6134" s="86" t="n"/>
    </row>
    <row r="6135">
      <c r="B6135" s="86" t="n"/>
    </row>
    <row r="6136">
      <c r="B6136" s="86" t="n"/>
    </row>
    <row r="6137">
      <c r="B6137" s="86" t="n"/>
    </row>
    <row r="6138">
      <c r="B6138" s="86" t="n"/>
    </row>
    <row r="6139">
      <c r="B6139" s="86" t="n"/>
    </row>
    <row r="6140">
      <c r="B6140" s="86" t="n"/>
    </row>
    <row r="6141">
      <c r="B6141" s="86" t="n"/>
    </row>
    <row r="6142">
      <c r="B6142" s="86" t="n"/>
    </row>
    <row r="6143">
      <c r="B6143" s="86" t="n"/>
    </row>
    <row r="6144">
      <c r="B6144" s="86" t="n"/>
    </row>
    <row r="6145">
      <c r="B6145" s="86" t="n"/>
    </row>
    <row r="6146">
      <c r="B6146" s="86" t="n"/>
    </row>
    <row r="6147">
      <c r="B6147" s="86" t="n"/>
    </row>
    <row r="6148">
      <c r="B6148" s="86" t="n"/>
    </row>
    <row r="6149">
      <c r="B6149" s="86" t="n"/>
    </row>
    <row r="6150">
      <c r="B6150" s="86" t="n"/>
    </row>
    <row r="6151">
      <c r="B6151" s="86" t="n"/>
    </row>
    <row r="6152">
      <c r="B6152" s="86" t="n"/>
    </row>
    <row r="6153">
      <c r="B6153" s="86" t="n"/>
    </row>
    <row r="6154">
      <c r="B6154" s="86" t="n"/>
    </row>
    <row r="6155">
      <c r="B6155" s="86" t="n"/>
    </row>
    <row r="6156">
      <c r="B6156" s="86" t="n"/>
    </row>
    <row r="6157">
      <c r="B6157" s="86" t="n"/>
    </row>
    <row r="6158">
      <c r="B6158" s="86" t="n"/>
    </row>
    <row r="6159">
      <c r="B6159" s="86" t="n"/>
    </row>
    <row r="6160">
      <c r="B6160" s="86" t="n"/>
    </row>
    <row r="6161">
      <c r="B6161" s="86" t="n"/>
    </row>
    <row r="6162">
      <c r="B6162" s="86" t="n"/>
    </row>
    <row r="6163">
      <c r="B6163" s="86" t="n"/>
    </row>
    <row r="6164">
      <c r="B6164" s="86" t="n"/>
    </row>
    <row r="6165">
      <c r="B6165" s="86" t="n"/>
    </row>
    <row r="6166">
      <c r="B6166" s="86" t="n"/>
    </row>
    <row r="6167">
      <c r="B6167" s="86" t="n"/>
    </row>
    <row r="6168">
      <c r="B6168" s="86" t="n"/>
    </row>
    <row r="6169">
      <c r="B6169" s="86" t="n"/>
    </row>
    <row r="6170">
      <c r="B6170" s="86" t="n"/>
    </row>
    <row r="6171">
      <c r="B6171" s="86" t="n"/>
    </row>
    <row r="6172">
      <c r="B6172" s="86" t="n"/>
    </row>
    <row r="6173">
      <c r="B6173" s="86" t="n"/>
    </row>
    <row r="6174">
      <c r="B6174" s="86" t="n"/>
    </row>
    <row r="6175">
      <c r="B6175" s="86" t="n"/>
    </row>
    <row r="6176">
      <c r="B6176" s="86" t="n"/>
    </row>
    <row r="6177">
      <c r="B6177" s="86" t="n"/>
    </row>
    <row r="6178">
      <c r="B6178" s="86" t="n"/>
    </row>
    <row r="6179">
      <c r="B6179" s="86" t="n"/>
    </row>
    <row r="6180">
      <c r="B6180" s="86" t="n"/>
    </row>
    <row r="6181">
      <c r="B6181" s="86" t="n"/>
    </row>
    <row r="6182">
      <c r="B6182" s="86" t="n"/>
    </row>
    <row r="6183">
      <c r="B6183" s="86" t="n"/>
    </row>
    <row r="6184">
      <c r="B6184" s="86" t="n"/>
    </row>
    <row r="6185">
      <c r="B6185" s="86" t="n"/>
    </row>
    <row r="6186">
      <c r="B6186" s="86" t="n"/>
    </row>
    <row r="6187">
      <c r="B6187" s="86" t="n"/>
    </row>
    <row r="6188">
      <c r="B6188" s="86" t="n"/>
    </row>
    <row r="6189">
      <c r="B6189" s="86" t="n"/>
    </row>
    <row r="6190">
      <c r="B6190" s="86" t="n"/>
    </row>
    <row r="6191">
      <c r="B6191" s="86" t="n"/>
    </row>
    <row r="6192">
      <c r="B6192" s="86" t="n"/>
    </row>
    <row r="6193">
      <c r="B6193" s="86" t="n"/>
    </row>
    <row r="6194">
      <c r="B6194" s="86" t="n"/>
    </row>
    <row r="6195">
      <c r="B6195" s="86" t="n"/>
    </row>
    <row r="6196">
      <c r="B6196" s="86" t="n"/>
    </row>
    <row r="6197">
      <c r="B6197" s="86" t="n"/>
    </row>
    <row r="6198">
      <c r="B6198" s="86" t="n"/>
    </row>
    <row r="6199">
      <c r="B6199" s="86" t="n"/>
    </row>
    <row r="6200">
      <c r="B6200" s="86" t="n"/>
    </row>
    <row r="6201">
      <c r="B6201" s="86" t="n"/>
    </row>
    <row r="6202">
      <c r="B6202" s="86" t="n"/>
    </row>
    <row r="6203">
      <c r="B6203" s="86" t="n"/>
    </row>
    <row r="6204">
      <c r="B6204" s="86" t="n"/>
    </row>
    <row r="6205">
      <c r="B6205" s="86" t="n"/>
    </row>
    <row r="6206">
      <c r="B6206" s="86" t="n"/>
    </row>
    <row r="6207">
      <c r="B6207" s="86" t="n"/>
    </row>
    <row r="6208">
      <c r="B6208" s="86" t="n"/>
    </row>
    <row r="6209">
      <c r="B6209" s="86" t="n"/>
    </row>
    <row r="6210">
      <c r="B6210" s="86" t="n"/>
    </row>
    <row r="6211">
      <c r="B6211" s="86" t="n"/>
    </row>
    <row r="6212">
      <c r="B6212" s="86" t="n"/>
    </row>
    <row r="6213">
      <c r="B6213" s="86" t="n"/>
    </row>
    <row r="6214">
      <c r="B6214" s="86" t="n"/>
    </row>
    <row r="6215">
      <c r="B6215" s="86" t="n"/>
    </row>
    <row r="6216">
      <c r="B6216" s="86" t="n"/>
    </row>
    <row r="6217">
      <c r="B6217" s="86" t="n"/>
    </row>
    <row r="6218">
      <c r="B6218" s="86" t="n"/>
    </row>
    <row r="6219">
      <c r="B6219" s="86" t="n"/>
    </row>
    <row r="6220">
      <c r="B6220" s="86" t="n"/>
    </row>
    <row r="6221">
      <c r="B6221" s="86" t="n"/>
    </row>
    <row r="6222">
      <c r="B6222" s="86" t="n"/>
    </row>
    <row r="6223">
      <c r="B6223" s="86" t="n"/>
    </row>
    <row r="6224">
      <c r="B6224" s="86" t="n"/>
    </row>
    <row r="6225">
      <c r="B6225" s="86" t="n"/>
    </row>
    <row r="6226">
      <c r="B6226" s="86" t="n"/>
    </row>
    <row r="6227">
      <c r="B6227" s="86" t="n"/>
    </row>
    <row r="6228">
      <c r="B6228" s="86" t="n"/>
    </row>
    <row r="6229">
      <c r="B6229" s="86" t="n"/>
    </row>
    <row r="6230">
      <c r="B6230" s="86" t="n"/>
    </row>
    <row r="6231">
      <c r="B6231" s="86" t="n"/>
    </row>
    <row r="6232">
      <c r="B6232" s="86" t="n"/>
    </row>
    <row r="6233">
      <c r="B6233" s="86" t="n"/>
    </row>
    <row r="6234">
      <c r="B6234" s="86" t="n"/>
    </row>
    <row r="6235">
      <c r="B6235" s="86" t="n"/>
    </row>
    <row r="6236">
      <c r="B6236" s="86" t="n"/>
    </row>
    <row r="6237">
      <c r="B6237" s="86" t="n"/>
    </row>
    <row r="6238">
      <c r="B6238" s="86" t="n"/>
    </row>
    <row r="6239">
      <c r="B6239" s="86" t="n"/>
    </row>
    <row r="6240">
      <c r="B6240" s="86" t="n"/>
    </row>
    <row r="6241">
      <c r="B6241" s="86" t="n"/>
    </row>
    <row r="6242">
      <c r="B6242" s="86" t="n"/>
    </row>
    <row r="6243">
      <c r="B6243" s="86" t="n"/>
    </row>
    <row r="6244">
      <c r="B6244" s="86" t="n"/>
    </row>
    <row r="6245">
      <c r="B6245" s="86" t="n"/>
    </row>
    <row r="6246">
      <c r="B6246" s="86" t="n"/>
    </row>
    <row r="6247">
      <c r="B6247" s="86" t="n"/>
    </row>
    <row r="6248">
      <c r="B6248" s="86" t="n"/>
    </row>
    <row r="6249">
      <c r="B6249" s="86" t="n"/>
    </row>
    <row r="6250">
      <c r="B6250" s="86" t="n"/>
    </row>
    <row r="6251">
      <c r="B6251" s="86" t="n"/>
    </row>
    <row r="6252">
      <c r="B6252" s="86" t="n"/>
    </row>
    <row r="6253">
      <c r="B6253" s="86" t="n"/>
    </row>
    <row r="6254">
      <c r="B6254" s="86" t="n"/>
    </row>
    <row r="6255">
      <c r="B6255" s="86" t="n"/>
    </row>
    <row r="6256">
      <c r="B6256" s="86" t="n"/>
    </row>
    <row r="6257">
      <c r="B6257" s="86" t="n"/>
    </row>
    <row r="6258">
      <c r="B6258" s="86" t="n"/>
    </row>
    <row r="6259">
      <c r="B6259" s="86" t="n"/>
    </row>
    <row r="6260">
      <c r="B6260" s="86" t="n"/>
    </row>
    <row r="6261">
      <c r="B6261" s="86" t="n"/>
    </row>
    <row r="6262">
      <c r="B6262" s="86" t="n"/>
    </row>
    <row r="6263">
      <c r="B6263" s="86" t="n"/>
    </row>
    <row r="6264">
      <c r="B6264" s="86" t="n"/>
    </row>
    <row r="6265">
      <c r="B6265" s="86" t="n"/>
    </row>
    <row r="6266">
      <c r="B6266" s="86" t="n"/>
    </row>
    <row r="6267">
      <c r="B6267" s="86" t="n"/>
    </row>
    <row r="6268">
      <c r="B6268" s="86" t="n"/>
    </row>
    <row r="6269">
      <c r="B6269" s="86" t="n"/>
    </row>
    <row r="6270">
      <c r="B6270" s="86" t="n"/>
    </row>
    <row r="6271">
      <c r="B6271" s="86" t="n"/>
    </row>
    <row r="6272">
      <c r="B6272" s="86" t="n"/>
    </row>
    <row r="6273">
      <c r="B6273" s="86" t="n"/>
    </row>
    <row r="6274">
      <c r="B6274" s="86" t="n"/>
    </row>
    <row r="6275">
      <c r="B6275" s="86" t="n"/>
    </row>
    <row r="6276">
      <c r="B6276" s="86" t="n"/>
    </row>
    <row r="6277">
      <c r="B6277" s="86" t="n"/>
    </row>
    <row r="6278">
      <c r="B6278" s="86" t="n"/>
    </row>
    <row r="6279">
      <c r="B6279" s="86" t="n"/>
    </row>
    <row r="6280">
      <c r="B6280" s="86" t="n"/>
    </row>
    <row r="6281">
      <c r="B6281" s="86" t="n"/>
    </row>
    <row r="6282">
      <c r="B6282" s="86" t="n"/>
    </row>
    <row r="6283">
      <c r="B6283" s="86" t="n"/>
    </row>
    <row r="6284">
      <c r="B6284" s="86" t="n"/>
    </row>
    <row r="6285">
      <c r="B6285" s="86" t="n"/>
    </row>
    <row r="6286">
      <c r="B6286" s="86" t="n"/>
    </row>
    <row r="6287">
      <c r="B6287" s="86" t="n"/>
    </row>
    <row r="6288">
      <c r="B6288" s="86" t="n"/>
    </row>
    <row r="6289">
      <c r="B6289" s="86" t="n"/>
    </row>
    <row r="6290">
      <c r="B6290" s="86" t="n"/>
    </row>
    <row r="6291">
      <c r="B6291" s="86" t="n"/>
    </row>
    <row r="6292">
      <c r="B6292" s="86" t="n"/>
    </row>
    <row r="6293">
      <c r="B6293" s="86" t="n"/>
    </row>
    <row r="6294">
      <c r="B6294" s="86" t="n"/>
    </row>
    <row r="6295">
      <c r="B6295" s="86" t="n"/>
    </row>
    <row r="6296">
      <c r="B6296" s="86" t="n"/>
    </row>
    <row r="6297">
      <c r="B6297" s="86" t="n"/>
    </row>
    <row r="6298">
      <c r="B6298" s="86" t="n"/>
    </row>
    <row r="6299">
      <c r="B6299" s="86" t="n"/>
    </row>
    <row r="6300">
      <c r="B6300" s="86" t="n"/>
    </row>
    <row r="6301">
      <c r="B6301" s="86" t="n"/>
    </row>
    <row r="6302">
      <c r="B6302" s="86" t="n"/>
    </row>
    <row r="6303">
      <c r="B6303" s="86" t="n"/>
    </row>
    <row r="6304">
      <c r="B6304" s="86" t="n"/>
    </row>
    <row r="6305">
      <c r="B6305" s="86" t="n"/>
    </row>
    <row r="6306">
      <c r="B6306" s="86" t="n"/>
    </row>
    <row r="6307">
      <c r="B6307" s="86" t="n"/>
    </row>
    <row r="6308">
      <c r="B6308" s="86" t="n"/>
    </row>
    <row r="6309">
      <c r="B6309" s="86" t="n"/>
    </row>
    <row r="6310">
      <c r="B6310" s="86" t="n"/>
    </row>
    <row r="6311">
      <c r="B6311" s="86" t="n"/>
    </row>
    <row r="6312">
      <c r="B6312" s="86" t="n"/>
    </row>
    <row r="6313">
      <c r="B6313" s="86" t="n"/>
    </row>
    <row r="6314">
      <c r="B6314" s="86" t="n"/>
    </row>
    <row r="6315">
      <c r="B6315" s="86" t="n"/>
    </row>
    <row r="6316">
      <c r="B6316" s="86" t="n"/>
    </row>
    <row r="6317">
      <c r="B6317" s="86" t="n"/>
    </row>
    <row r="6318">
      <c r="B6318" s="86" t="n"/>
    </row>
    <row r="6319">
      <c r="B6319" s="86" t="n"/>
    </row>
    <row r="6320">
      <c r="B6320" s="86" t="n"/>
    </row>
    <row r="6321">
      <c r="B6321" s="86" t="n"/>
    </row>
    <row r="6322">
      <c r="B6322" s="86" t="n"/>
    </row>
    <row r="6323">
      <c r="B6323" s="86" t="n"/>
    </row>
    <row r="6324">
      <c r="B6324" s="86" t="n"/>
    </row>
    <row r="6325">
      <c r="B6325" s="86" t="n"/>
    </row>
    <row r="6326">
      <c r="B6326" s="86" t="n"/>
    </row>
    <row r="6327">
      <c r="B6327" s="86" t="n"/>
    </row>
    <row r="6328">
      <c r="B6328" s="86" t="n"/>
    </row>
    <row r="6329">
      <c r="B6329" s="86" t="n"/>
    </row>
    <row r="6330">
      <c r="B6330" s="86" t="n"/>
    </row>
    <row r="6331">
      <c r="B6331" s="86" t="n"/>
    </row>
    <row r="6332">
      <c r="B6332" s="86" t="n"/>
    </row>
    <row r="6333">
      <c r="B6333" s="86" t="n"/>
    </row>
    <row r="6334">
      <c r="B6334" s="86" t="n"/>
    </row>
    <row r="6335">
      <c r="B6335" s="86" t="n"/>
    </row>
    <row r="6336">
      <c r="B6336" s="86" t="n"/>
    </row>
    <row r="6337">
      <c r="B6337" s="86" t="n"/>
    </row>
    <row r="6338">
      <c r="B6338" s="86" t="n"/>
    </row>
    <row r="6339">
      <c r="B6339" s="86" t="n"/>
    </row>
    <row r="6340">
      <c r="B6340" s="86" t="n"/>
    </row>
    <row r="6341">
      <c r="B6341" s="86" t="n"/>
    </row>
    <row r="6342">
      <c r="B6342" s="86" t="n"/>
    </row>
    <row r="6343">
      <c r="B6343" s="86" t="n"/>
    </row>
    <row r="6344">
      <c r="B6344" s="86" t="n"/>
    </row>
    <row r="6345">
      <c r="B6345" s="86" t="n"/>
    </row>
    <row r="6346">
      <c r="B6346" s="86" t="n"/>
    </row>
    <row r="6347">
      <c r="B6347" s="86" t="n"/>
    </row>
    <row r="6348">
      <c r="B6348" s="86" t="n"/>
    </row>
    <row r="6349">
      <c r="B6349" s="86" t="n"/>
    </row>
    <row r="6350">
      <c r="B6350" s="86" t="n"/>
    </row>
    <row r="6351">
      <c r="B6351" s="86" t="n"/>
    </row>
    <row r="6352">
      <c r="B6352" s="86" t="n"/>
    </row>
    <row r="6353">
      <c r="B6353" s="86" t="n"/>
    </row>
    <row r="6354">
      <c r="B6354" s="86" t="n"/>
    </row>
    <row r="6355">
      <c r="B6355" s="86" t="n"/>
    </row>
    <row r="6356">
      <c r="B6356" s="86" t="n"/>
    </row>
    <row r="6357">
      <c r="B6357" s="86" t="n"/>
    </row>
    <row r="6358">
      <c r="B6358" s="86" t="n"/>
    </row>
    <row r="6359">
      <c r="B6359" s="86" t="n"/>
    </row>
    <row r="6360">
      <c r="B6360" s="86" t="n"/>
    </row>
    <row r="6361">
      <c r="B6361" s="86" t="n"/>
    </row>
    <row r="6362">
      <c r="B6362" s="86" t="n"/>
    </row>
    <row r="6363">
      <c r="B6363" s="86" t="n"/>
    </row>
    <row r="6364">
      <c r="B6364" s="86" t="n"/>
    </row>
    <row r="6365">
      <c r="B6365" s="86" t="n"/>
    </row>
    <row r="6366">
      <c r="B6366" s="86" t="n"/>
    </row>
    <row r="6367">
      <c r="B6367" s="86" t="n"/>
    </row>
    <row r="6368">
      <c r="B6368" s="86" t="n"/>
    </row>
    <row r="6369">
      <c r="B6369" s="86" t="n"/>
    </row>
    <row r="6370">
      <c r="B6370" s="86" t="n"/>
    </row>
    <row r="6371">
      <c r="B6371" s="86" t="n"/>
    </row>
    <row r="6372">
      <c r="B6372" s="86" t="n"/>
    </row>
    <row r="6373">
      <c r="B6373" s="86" t="n"/>
    </row>
    <row r="6374">
      <c r="B6374" s="86" t="n"/>
    </row>
    <row r="6375">
      <c r="B6375" s="86" t="n"/>
    </row>
    <row r="6376">
      <c r="B6376" s="86" t="n"/>
    </row>
    <row r="6377">
      <c r="B6377" s="86" t="n"/>
    </row>
    <row r="6378">
      <c r="B6378" s="86" t="n"/>
    </row>
    <row r="6379">
      <c r="B6379" s="86" t="n"/>
    </row>
    <row r="6380">
      <c r="B6380" s="86" t="n"/>
    </row>
    <row r="6381">
      <c r="B6381" s="86" t="n"/>
    </row>
    <row r="6382">
      <c r="B6382" s="86" t="n"/>
    </row>
    <row r="6383">
      <c r="B6383" s="86" t="n"/>
    </row>
    <row r="6384">
      <c r="B6384" s="86" t="n"/>
    </row>
    <row r="6385">
      <c r="B6385" s="86" t="n"/>
    </row>
    <row r="6386">
      <c r="B6386" s="86" t="n"/>
    </row>
    <row r="6387">
      <c r="B6387" s="86" t="n"/>
    </row>
    <row r="6388">
      <c r="B6388" s="86" t="n"/>
    </row>
    <row r="6389">
      <c r="B6389" s="86" t="n"/>
    </row>
    <row r="6390">
      <c r="B6390" s="86" t="n"/>
    </row>
    <row r="6391">
      <c r="B6391" s="86" t="n"/>
    </row>
    <row r="6392">
      <c r="B6392" s="86" t="n"/>
    </row>
    <row r="6393">
      <c r="B6393" s="86" t="n"/>
    </row>
    <row r="6394">
      <c r="B6394" s="86" t="n"/>
    </row>
    <row r="6395">
      <c r="B6395" s="86" t="n"/>
    </row>
    <row r="6396">
      <c r="B6396" s="86" t="n"/>
    </row>
    <row r="6397">
      <c r="B6397" s="86" t="n"/>
    </row>
    <row r="6398">
      <c r="B6398" s="86" t="n"/>
    </row>
    <row r="6399">
      <c r="B6399" s="86" t="n"/>
    </row>
    <row r="6400">
      <c r="B6400" s="86" t="n"/>
    </row>
    <row r="6401">
      <c r="B6401" s="86" t="n"/>
    </row>
    <row r="6402">
      <c r="B6402" s="86" t="n"/>
    </row>
    <row r="6403">
      <c r="B6403" s="86" t="n"/>
    </row>
    <row r="6404">
      <c r="B6404" s="86" t="n"/>
    </row>
    <row r="6405">
      <c r="B6405" s="86" t="n"/>
    </row>
    <row r="6406">
      <c r="B6406" s="86" t="n"/>
    </row>
    <row r="6407">
      <c r="B6407" s="86" t="n"/>
    </row>
    <row r="6408">
      <c r="B6408" s="86" t="n"/>
    </row>
    <row r="6409">
      <c r="B6409" s="86" t="n"/>
    </row>
    <row r="6410">
      <c r="B6410" s="86" t="n"/>
    </row>
    <row r="6411">
      <c r="B6411" s="86" t="n"/>
    </row>
    <row r="6412">
      <c r="B6412" s="86" t="n"/>
    </row>
    <row r="6413">
      <c r="B6413" s="86" t="n"/>
    </row>
    <row r="6414">
      <c r="B6414" s="86" t="n"/>
    </row>
    <row r="6415">
      <c r="B6415" s="86" t="n"/>
    </row>
    <row r="6416">
      <c r="B6416" s="86" t="n"/>
    </row>
    <row r="6417">
      <c r="B6417" s="86" t="n"/>
    </row>
    <row r="6418">
      <c r="B6418" s="86" t="n"/>
    </row>
    <row r="6419">
      <c r="B6419" s="86" t="n"/>
    </row>
    <row r="6420">
      <c r="B6420" s="86" t="n"/>
    </row>
    <row r="6421">
      <c r="B6421" s="86" t="n"/>
    </row>
    <row r="6422">
      <c r="B6422" s="86" t="n"/>
    </row>
    <row r="6423">
      <c r="B6423" s="86" t="n"/>
    </row>
    <row r="6424">
      <c r="B6424" s="86" t="n"/>
    </row>
    <row r="6425">
      <c r="B6425" s="86" t="n"/>
    </row>
    <row r="6426">
      <c r="B6426" s="86" t="n"/>
    </row>
    <row r="6427">
      <c r="B6427" s="86" t="n"/>
    </row>
    <row r="6428">
      <c r="B6428" s="86" t="n"/>
    </row>
    <row r="6429">
      <c r="B6429" s="86" t="n"/>
    </row>
    <row r="6430">
      <c r="B6430" s="86" t="n"/>
    </row>
    <row r="6431">
      <c r="B6431" s="86" t="n"/>
    </row>
    <row r="6432">
      <c r="B6432" s="86" t="n"/>
    </row>
    <row r="6433">
      <c r="B6433" s="86" t="n"/>
    </row>
    <row r="6434">
      <c r="B6434" s="86" t="n"/>
    </row>
    <row r="6435">
      <c r="B6435" s="86" t="n"/>
    </row>
    <row r="6436">
      <c r="B6436" s="86" t="n"/>
    </row>
    <row r="6437">
      <c r="B6437" s="86" t="n"/>
    </row>
    <row r="6438">
      <c r="B6438" s="86" t="n"/>
    </row>
    <row r="6439">
      <c r="B6439" s="86" t="n"/>
    </row>
    <row r="6440">
      <c r="B6440" s="86" t="n"/>
    </row>
    <row r="6441">
      <c r="B6441" s="86" t="n"/>
    </row>
    <row r="6442">
      <c r="B6442" s="86" t="n"/>
    </row>
    <row r="6443">
      <c r="B6443" s="86" t="n"/>
    </row>
    <row r="6444">
      <c r="B6444" s="86" t="n"/>
    </row>
    <row r="6445">
      <c r="B6445" s="86" t="n"/>
    </row>
    <row r="6446">
      <c r="B6446" s="86" t="n"/>
    </row>
    <row r="6447">
      <c r="B6447" s="86" t="n"/>
    </row>
    <row r="6448">
      <c r="B6448" s="86" t="n"/>
    </row>
    <row r="6449">
      <c r="B6449" s="86" t="n"/>
    </row>
    <row r="6450">
      <c r="B6450" s="86" t="n"/>
    </row>
    <row r="6451">
      <c r="B6451" s="86" t="n"/>
    </row>
    <row r="6452">
      <c r="B6452" s="86" t="n"/>
    </row>
    <row r="6453">
      <c r="B6453" s="86" t="n"/>
    </row>
    <row r="6454">
      <c r="B6454" s="86" t="n"/>
    </row>
    <row r="6455">
      <c r="B6455" s="86" t="n"/>
    </row>
    <row r="6456">
      <c r="B6456" s="86" t="n"/>
    </row>
    <row r="6457">
      <c r="B6457" s="86" t="n"/>
    </row>
    <row r="6458">
      <c r="B6458" s="86" t="n"/>
    </row>
    <row r="6459">
      <c r="B6459" s="86" t="n"/>
    </row>
    <row r="6460">
      <c r="B6460" s="86" t="n"/>
    </row>
    <row r="6461">
      <c r="B6461" s="86" t="n"/>
    </row>
    <row r="6462">
      <c r="B6462" s="86" t="n"/>
    </row>
    <row r="6463">
      <c r="B6463" s="86" t="n"/>
    </row>
    <row r="6464">
      <c r="B6464" s="86" t="n"/>
    </row>
    <row r="6465">
      <c r="B6465" s="86" t="n"/>
    </row>
    <row r="6466">
      <c r="B6466" s="86" t="n"/>
    </row>
    <row r="6467">
      <c r="B6467" s="86" t="n"/>
    </row>
    <row r="6468">
      <c r="B6468" s="86" t="n"/>
    </row>
    <row r="6469">
      <c r="B6469" s="86" t="n"/>
    </row>
    <row r="6470">
      <c r="B6470" s="86" t="n"/>
    </row>
    <row r="6471">
      <c r="B6471" s="86" t="n"/>
    </row>
    <row r="6472">
      <c r="B6472" s="86" t="n"/>
    </row>
    <row r="6473">
      <c r="B6473" s="86" t="n"/>
    </row>
    <row r="6474">
      <c r="B6474" s="86" t="n"/>
    </row>
    <row r="6475">
      <c r="B6475" s="86" t="n"/>
    </row>
    <row r="6476">
      <c r="B6476" s="86" t="n"/>
    </row>
    <row r="6477">
      <c r="B6477" s="86" t="n"/>
    </row>
    <row r="6478">
      <c r="B6478" s="86" t="n"/>
    </row>
    <row r="6479">
      <c r="B6479" s="86" t="n"/>
    </row>
    <row r="6480">
      <c r="B6480" s="86" t="n"/>
    </row>
    <row r="6481">
      <c r="B6481" s="86" t="n"/>
    </row>
    <row r="6482">
      <c r="B6482" s="86" t="n"/>
    </row>
    <row r="6483">
      <c r="B6483" s="86" t="n"/>
    </row>
    <row r="6484">
      <c r="B6484" s="86" t="n"/>
    </row>
    <row r="6485">
      <c r="B6485" s="86" t="n"/>
    </row>
    <row r="6486">
      <c r="B6486" s="86" t="n"/>
    </row>
    <row r="6487">
      <c r="B6487" s="86" t="n"/>
    </row>
    <row r="6488">
      <c r="B6488" s="86" t="n"/>
    </row>
    <row r="6489">
      <c r="B6489" s="86" t="n"/>
    </row>
    <row r="6490">
      <c r="B6490" s="86" t="n"/>
    </row>
    <row r="6491">
      <c r="B6491" s="86" t="n"/>
    </row>
    <row r="6492">
      <c r="B6492" s="86" t="n"/>
    </row>
    <row r="6493">
      <c r="B6493" s="86" t="n"/>
    </row>
    <row r="6494">
      <c r="B6494" s="86" t="n"/>
    </row>
    <row r="6495">
      <c r="B6495" s="86" t="n"/>
    </row>
    <row r="6496">
      <c r="B6496" s="86" t="n"/>
    </row>
    <row r="6497">
      <c r="B6497" s="86" t="n"/>
    </row>
    <row r="6498">
      <c r="B6498" s="86" t="n"/>
    </row>
    <row r="6499">
      <c r="B6499" s="86" t="n"/>
    </row>
    <row r="6500">
      <c r="B6500" s="86" t="n"/>
    </row>
    <row r="6501">
      <c r="B6501" s="86" t="n"/>
    </row>
    <row r="6502">
      <c r="B6502" s="86" t="n"/>
    </row>
    <row r="6503">
      <c r="B6503" s="86" t="n"/>
    </row>
    <row r="6504">
      <c r="B6504" s="86" t="n"/>
    </row>
    <row r="6505">
      <c r="B6505" s="86" t="n"/>
    </row>
    <row r="6506">
      <c r="B6506" s="86" t="n"/>
    </row>
    <row r="6507">
      <c r="B6507" s="86" t="n"/>
    </row>
    <row r="6508">
      <c r="B6508" s="86" t="n"/>
    </row>
    <row r="6509">
      <c r="B6509" s="86" t="n"/>
    </row>
    <row r="6510">
      <c r="B6510" s="86" t="n"/>
    </row>
    <row r="6511">
      <c r="B6511" s="86" t="n"/>
    </row>
    <row r="6512">
      <c r="B6512" s="86" t="n"/>
    </row>
    <row r="6513">
      <c r="B6513" s="86" t="n"/>
    </row>
    <row r="6514">
      <c r="B6514" s="86" t="n"/>
    </row>
    <row r="6515">
      <c r="B6515" s="86" t="n"/>
    </row>
    <row r="6516">
      <c r="B6516" s="86" t="n"/>
    </row>
    <row r="6517">
      <c r="B6517" s="86" t="n"/>
    </row>
    <row r="6518">
      <c r="B6518" s="86" t="n"/>
    </row>
    <row r="6519">
      <c r="B6519" s="86" t="n"/>
    </row>
    <row r="6520">
      <c r="B6520" s="86" t="n"/>
    </row>
    <row r="6521">
      <c r="B6521" s="86" t="n"/>
    </row>
    <row r="6522">
      <c r="B6522" s="86" t="n"/>
    </row>
    <row r="6523">
      <c r="B6523" s="86" t="n"/>
    </row>
    <row r="6524">
      <c r="B6524" s="86" t="n"/>
    </row>
    <row r="6525">
      <c r="B6525" s="86" t="n"/>
    </row>
    <row r="6526">
      <c r="B6526" s="86" t="n"/>
    </row>
    <row r="6527">
      <c r="B6527" s="86" t="n"/>
    </row>
    <row r="6528">
      <c r="B6528" s="86" t="n"/>
    </row>
    <row r="6529">
      <c r="B6529" s="86" t="n"/>
    </row>
    <row r="6530">
      <c r="B6530" s="86" t="n"/>
    </row>
    <row r="6531">
      <c r="B6531" s="86" t="n"/>
    </row>
    <row r="6532">
      <c r="B6532" s="86" t="n"/>
    </row>
    <row r="6533">
      <c r="B6533" s="86" t="n"/>
    </row>
    <row r="6534">
      <c r="B6534" s="86" t="n"/>
    </row>
    <row r="6535">
      <c r="B6535" s="86" t="n"/>
    </row>
    <row r="6536">
      <c r="B6536" s="86" t="n"/>
    </row>
    <row r="6537">
      <c r="B6537" s="86" t="n"/>
    </row>
    <row r="6538">
      <c r="B6538" s="86" t="n"/>
    </row>
    <row r="6539">
      <c r="B6539" s="86" t="n"/>
    </row>
    <row r="6540">
      <c r="B6540" s="86" t="n"/>
    </row>
    <row r="6541">
      <c r="B6541" s="86" t="n"/>
    </row>
    <row r="6542">
      <c r="B6542" s="86" t="n"/>
    </row>
    <row r="6543">
      <c r="B6543" s="86" t="n"/>
    </row>
    <row r="6544">
      <c r="B6544" s="86" t="n"/>
    </row>
    <row r="6545">
      <c r="B6545" s="86" t="n"/>
    </row>
    <row r="6546">
      <c r="B6546" s="86" t="n"/>
    </row>
    <row r="6547">
      <c r="B6547" s="86" t="n"/>
    </row>
    <row r="6548">
      <c r="B6548" s="86" t="n"/>
    </row>
    <row r="6549">
      <c r="B6549" s="86" t="n"/>
    </row>
    <row r="6550">
      <c r="B6550" s="86" t="n"/>
    </row>
    <row r="6551">
      <c r="B6551" s="86" t="n"/>
    </row>
    <row r="6552">
      <c r="B6552" s="86" t="n"/>
    </row>
    <row r="6553">
      <c r="B6553" s="86" t="n"/>
    </row>
    <row r="6554">
      <c r="B6554" s="86" t="n"/>
    </row>
    <row r="6555">
      <c r="B6555" s="86" t="n"/>
    </row>
    <row r="6556">
      <c r="B6556" s="86" t="n"/>
    </row>
    <row r="6557">
      <c r="B6557" s="86" t="n"/>
    </row>
    <row r="6558">
      <c r="B6558" s="86" t="n"/>
    </row>
    <row r="6559">
      <c r="B6559" s="86" t="n"/>
    </row>
    <row r="6560">
      <c r="B6560" s="86" t="n"/>
    </row>
    <row r="6561">
      <c r="B6561" s="86" t="n"/>
    </row>
    <row r="6562">
      <c r="B6562" s="86" t="n"/>
    </row>
    <row r="6563">
      <c r="B6563" s="86" t="n"/>
    </row>
    <row r="6564">
      <c r="B6564" s="86" t="n"/>
    </row>
    <row r="6565">
      <c r="B6565" s="86" t="n"/>
    </row>
    <row r="6566">
      <c r="B6566" s="86" t="n"/>
    </row>
    <row r="6567">
      <c r="B6567" s="86" t="n"/>
    </row>
    <row r="6568">
      <c r="B6568" s="86" t="n"/>
    </row>
    <row r="6569">
      <c r="B6569" s="86" t="n"/>
    </row>
    <row r="6570">
      <c r="B6570" s="86" t="n"/>
    </row>
    <row r="6571">
      <c r="B6571" s="86" t="n"/>
    </row>
    <row r="6572">
      <c r="B6572" s="86" t="n"/>
    </row>
    <row r="6573">
      <c r="B6573" s="86" t="n"/>
    </row>
    <row r="6574">
      <c r="B6574" s="86" t="n"/>
    </row>
    <row r="6575">
      <c r="B6575" s="86" t="n"/>
    </row>
    <row r="6576">
      <c r="B6576" s="86" t="n"/>
    </row>
    <row r="6577">
      <c r="B6577" s="86" t="n"/>
    </row>
    <row r="6578">
      <c r="B6578" s="86" t="n"/>
    </row>
    <row r="6579">
      <c r="B6579" s="86" t="n"/>
    </row>
    <row r="6580">
      <c r="B6580" s="86" t="n"/>
    </row>
    <row r="6581">
      <c r="B6581" s="86" t="n"/>
    </row>
    <row r="6582">
      <c r="B6582" s="86" t="n"/>
    </row>
    <row r="6583">
      <c r="B6583" s="86" t="n"/>
    </row>
    <row r="6584">
      <c r="B6584" s="86" t="n"/>
    </row>
    <row r="6585">
      <c r="B6585" s="86" t="n"/>
    </row>
    <row r="6586">
      <c r="B6586" s="86" t="n"/>
    </row>
    <row r="6587">
      <c r="B6587" s="86" t="n"/>
    </row>
    <row r="6588">
      <c r="B6588" s="86" t="n"/>
    </row>
    <row r="6589">
      <c r="B6589" s="86" t="n"/>
    </row>
    <row r="6590">
      <c r="B6590" s="86" t="n"/>
    </row>
    <row r="6591">
      <c r="B6591" s="86" t="n"/>
    </row>
    <row r="6592">
      <c r="B6592" s="86" t="n"/>
    </row>
    <row r="6593">
      <c r="B6593" s="86" t="n"/>
    </row>
    <row r="6594">
      <c r="B6594" s="86" t="n"/>
    </row>
    <row r="6595">
      <c r="B6595" s="86" t="n"/>
    </row>
    <row r="6596">
      <c r="B6596" s="86" t="n"/>
    </row>
    <row r="6597">
      <c r="B6597" s="86" t="n"/>
    </row>
    <row r="6598">
      <c r="B6598" s="86" t="n"/>
    </row>
    <row r="6599">
      <c r="B6599" s="86" t="n"/>
    </row>
    <row r="6600">
      <c r="B6600" s="86" t="n"/>
    </row>
    <row r="6601">
      <c r="B6601" s="86" t="n"/>
    </row>
    <row r="6602">
      <c r="B6602" s="86" t="n"/>
    </row>
    <row r="6603">
      <c r="B6603" s="86" t="n"/>
    </row>
    <row r="6604">
      <c r="B6604" s="86" t="n"/>
    </row>
    <row r="6605">
      <c r="B6605" s="86" t="n"/>
    </row>
    <row r="6606">
      <c r="B6606" s="86" t="n"/>
    </row>
    <row r="6607">
      <c r="B6607" s="86" t="n"/>
    </row>
    <row r="6608">
      <c r="B6608" s="86" t="n"/>
    </row>
    <row r="6609">
      <c r="B6609" s="86" t="n"/>
    </row>
    <row r="6610">
      <c r="B6610" s="86" t="n"/>
    </row>
    <row r="6611">
      <c r="B6611" s="86" t="n"/>
    </row>
    <row r="6612">
      <c r="B6612" s="86" t="n"/>
    </row>
    <row r="6613">
      <c r="B6613" s="86" t="n"/>
    </row>
    <row r="6614">
      <c r="B6614" s="86" t="n"/>
    </row>
    <row r="6615">
      <c r="B6615" s="86" t="n"/>
    </row>
    <row r="6616">
      <c r="B6616" s="86" t="n"/>
    </row>
    <row r="6617">
      <c r="B6617" s="86" t="n"/>
    </row>
    <row r="6618">
      <c r="B6618" s="86" t="n"/>
    </row>
    <row r="6619">
      <c r="B6619" s="86" t="n"/>
    </row>
    <row r="6620">
      <c r="B6620" s="86" t="n"/>
    </row>
    <row r="6621">
      <c r="B6621" s="86" t="n"/>
    </row>
    <row r="6622">
      <c r="B6622" s="86" t="n"/>
    </row>
    <row r="6623">
      <c r="B6623" s="86" t="n"/>
    </row>
    <row r="6624">
      <c r="B6624" s="86" t="n"/>
    </row>
    <row r="6625">
      <c r="B6625" s="86" t="n"/>
    </row>
    <row r="6626">
      <c r="B6626" s="86" t="n"/>
    </row>
    <row r="6627">
      <c r="B6627" s="86" t="n"/>
    </row>
    <row r="6628">
      <c r="B6628" s="86" t="n"/>
    </row>
    <row r="6629">
      <c r="B6629" s="86" t="n"/>
    </row>
    <row r="6630">
      <c r="B6630" s="86" t="n"/>
    </row>
    <row r="6631">
      <c r="B6631" s="86" t="n"/>
    </row>
    <row r="6632">
      <c r="B6632" s="86" t="n"/>
    </row>
    <row r="6633">
      <c r="B6633" s="86" t="n"/>
    </row>
    <row r="6634">
      <c r="B6634" s="86" t="n"/>
    </row>
    <row r="6635">
      <c r="B6635" s="86" t="n"/>
    </row>
    <row r="6636">
      <c r="B6636" s="86" t="n"/>
    </row>
    <row r="6637">
      <c r="B6637" s="86" t="n"/>
    </row>
    <row r="6638">
      <c r="B6638" s="86" t="n"/>
    </row>
    <row r="6639">
      <c r="B6639" s="86" t="n"/>
    </row>
    <row r="6640">
      <c r="B6640" s="86" t="n"/>
    </row>
    <row r="6641">
      <c r="B6641" s="86" t="n"/>
    </row>
    <row r="6642">
      <c r="B6642" s="86" t="n"/>
    </row>
    <row r="6643">
      <c r="B6643" s="86" t="n"/>
    </row>
    <row r="6644">
      <c r="B6644" s="86" t="n"/>
    </row>
    <row r="6645">
      <c r="B6645" s="86" t="n"/>
    </row>
    <row r="6646">
      <c r="B6646" s="86" t="n"/>
    </row>
    <row r="6647">
      <c r="B6647" s="86" t="n"/>
    </row>
    <row r="6648">
      <c r="B6648" s="86" t="n"/>
    </row>
    <row r="6649">
      <c r="B6649" s="86" t="n"/>
    </row>
    <row r="6650">
      <c r="B6650" s="86" t="n"/>
    </row>
    <row r="6651">
      <c r="B6651" s="86" t="n"/>
    </row>
    <row r="6652">
      <c r="B6652" s="86" t="n"/>
    </row>
    <row r="6653">
      <c r="B6653" s="86" t="n"/>
    </row>
    <row r="6654">
      <c r="B6654" s="86" t="n"/>
    </row>
    <row r="6655">
      <c r="B6655" s="86" t="n"/>
    </row>
    <row r="6656">
      <c r="B6656" s="86" t="n"/>
    </row>
    <row r="6657">
      <c r="B6657" s="86" t="n"/>
    </row>
    <row r="6658">
      <c r="B6658" s="86" t="n"/>
    </row>
    <row r="6659">
      <c r="B6659" s="86" t="n"/>
    </row>
    <row r="6660">
      <c r="B6660" s="86" t="n"/>
    </row>
    <row r="6661">
      <c r="B6661" s="86" t="n"/>
    </row>
    <row r="6662">
      <c r="B6662" s="86" t="n"/>
    </row>
    <row r="6663">
      <c r="B6663" s="86" t="n"/>
    </row>
    <row r="6664">
      <c r="B6664" s="86" t="n"/>
    </row>
    <row r="6665">
      <c r="B6665" s="86" t="n"/>
    </row>
    <row r="6666">
      <c r="B6666" s="86" t="n"/>
    </row>
    <row r="6667">
      <c r="B6667" s="86" t="n"/>
    </row>
    <row r="6668">
      <c r="B6668" s="86" t="n"/>
    </row>
    <row r="6669">
      <c r="B6669" s="86" t="n"/>
    </row>
    <row r="6670">
      <c r="B6670" s="86" t="n"/>
    </row>
    <row r="6671">
      <c r="B6671" s="86" t="n"/>
    </row>
    <row r="6672">
      <c r="B6672" s="86" t="n"/>
    </row>
    <row r="6673">
      <c r="B6673" s="86" t="n"/>
    </row>
    <row r="6674">
      <c r="B6674" s="86" t="n"/>
    </row>
    <row r="6675">
      <c r="B6675" s="86" t="n"/>
    </row>
    <row r="6676">
      <c r="B6676" s="86" t="n"/>
    </row>
    <row r="6677">
      <c r="B6677" s="86" t="n"/>
    </row>
    <row r="6678">
      <c r="B6678" s="86" t="n"/>
    </row>
    <row r="6679">
      <c r="B6679" s="86" t="n"/>
    </row>
    <row r="6680">
      <c r="B6680" s="86" t="n"/>
    </row>
    <row r="6681">
      <c r="B6681" s="86" t="n"/>
    </row>
    <row r="6682">
      <c r="B6682" s="86" t="n"/>
    </row>
    <row r="6683">
      <c r="B6683" s="86" t="n"/>
    </row>
    <row r="6684">
      <c r="B6684" s="86" t="n"/>
    </row>
    <row r="6685">
      <c r="B6685" s="86" t="n"/>
    </row>
    <row r="6686">
      <c r="B6686" s="86" t="n"/>
    </row>
    <row r="6687">
      <c r="B6687" s="86" t="n"/>
    </row>
    <row r="6688">
      <c r="B6688" s="86" t="n"/>
    </row>
    <row r="6689">
      <c r="B6689" s="86" t="n"/>
    </row>
    <row r="6690">
      <c r="B6690" s="86" t="n"/>
    </row>
    <row r="6691">
      <c r="B6691" s="86" t="n"/>
    </row>
    <row r="6692">
      <c r="B6692" s="86" t="n"/>
    </row>
    <row r="6693">
      <c r="B6693" s="86" t="n"/>
    </row>
    <row r="6694">
      <c r="B6694" s="86" t="n"/>
    </row>
    <row r="6695">
      <c r="B6695" s="86" t="n"/>
    </row>
    <row r="6696">
      <c r="B6696" s="86" t="n"/>
    </row>
    <row r="6697">
      <c r="B6697" s="86" t="n"/>
    </row>
    <row r="6698">
      <c r="B6698" s="86" t="n"/>
    </row>
    <row r="6699">
      <c r="B6699" s="86" t="n"/>
    </row>
    <row r="6700">
      <c r="B6700" s="86" t="n"/>
    </row>
    <row r="6701">
      <c r="B6701" s="86" t="n"/>
    </row>
    <row r="6702">
      <c r="B6702" s="86" t="n"/>
    </row>
    <row r="6703">
      <c r="B6703" s="86" t="n"/>
    </row>
    <row r="6704">
      <c r="B6704" s="86" t="n"/>
    </row>
    <row r="6705">
      <c r="B6705" s="86" t="n"/>
    </row>
    <row r="6706">
      <c r="B6706" s="86" t="n"/>
    </row>
    <row r="6707">
      <c r="B6707" s="86" t="n"/>
    </row>
    <row r="6708">
      <c r="B6708" s="86" t="n"/>
    </row>
    <row r="6709">
      <c r="B6709" s="86" t="n"/>
    </row>
    <row r="6710">
      <c r="B6710" s="86" t="n"/>
    </row>
    <row r="6711">
      <c r="B6711" s="86" t="n"/>
    </row>
    <row r="6712">
      <c r="B6712" s="86" t="n"/>
    </row>
    <row r="6713">
      <c r="B6713" s="86" t="n"/>
    </row>
    <row r="6714">
      <c r="B6714" s="86" t="n"/>
    </row>
    <row r="6715">
      <c r="B6715" s="86" t="n"/>
    </row>
    <row r="6716">
      <c r="B6716" s="86" t="n"/>
    </row>
    <row r="6717">
      <c r="B6717" s="86" t="n"/>
    </row>
    <row r="6718">
      <c r="B6718" s="86" t="n"/>
    </row>
    <row r="6719">
      <c r="B6719" s="86" t="n"/>
    </row>
    <row r="6720">
      <c r="B6720" s="86" t="n"/>
    </row>
    <row r="6721">
      <c r="B6721" s="86" t="n"/>
    </row>
    <row r="6722">
      <c r="B6722" s="86" t="n"/>
    </row>
    <row r="6723">
      <c r="B6723" s="86" t="n"/>
    </row>
    <row r="6724">
      <c r="B6724" s="86" t="n"/>
    </row>
    <row r="6725">
      <c r="B6725" s="86" t="n"/>
    </row>
    <row r="6726">
      <c r="B6726" s="86" t="n"/>
    </row>
    <row r="6727">
      <c r="B6727" s="86" t="n"/>
    </row>
    <row r="6728">
      <c r="B6728" s="86" t="n"/>
    </row>
    <row r="6729">
      <c r="B6729" s="86" t="n"/>
    </row>
    <row r="6730">
      <c r="B6730" s="86" t="n"/>
    </row>
    <row r="6731">
      <c r="B6731" s="86" t="n"/>
    </row>
    <row r="6732">
      <c r="B6732" s="86" t="n"/>
    </row>
    <row r="6733">
      <c r="B6733" s="86" t="n"/>
    </row>
    <row r="6734">
      <c r="B6734" s="86" t="n"/>
    </row>
    <row r="6735">
      <c r="B6735" s="86" t="n"/>
    </row>
    <row r="6736">
      <c r="B6736" s="86" t="n"/>
    </row>
    <row r="6737">
      <c r="B6737" s="86" t="n"/>
    </row>
    <row r="6738">
      <c r="B6738" s="86" t="n"/>
    </row>
    <row r="6739">
      <c r="B6739" s="86" t="n"/>
    </row>
    <row r="6740">
      <c r="B6740" s="86" t="n"/>
    </row>
    <row r="6741">
      <c r="B6741" s="86" t="n"/>
    </row>
    <row r="6742">
      <c r="B6742" s="86" t="n"/>
    </row>
    <row r="6743">
      <c r="B6743" s="86" t="n"/>
    </row>
    <row r="6744">
      <c r="B6744" s="86" t="n"/>
    </row>
    <row r="6745">
      <c r="B6745" s="86" t="n"/>
    </row>
    <row r="6746">
      <c r="B6746" s="86" t="n"/>
    </row>
    <row r="6747">
      <c r="B6747" s="86" t="n"/>
    </row>
    <row r="6748">
      <c r="B6748" s="86" t="n"/>
    </row>
    <row r="6749">
      <c r="B6749" s="86" t="n"/>
    </row>
    <row r="6750">
      <c r="B6750" s="86" t="n"/>
    </row>
    <row r="6751">
      <c r="B6751" s="86" t="n"/>
    </row>
    <row r="6752">
      <c r="B6752" s="86" t="n"/>
    </row>
    <row r="6753">
      <c r="B6753" s="86" t="n"/>
    </row>
    <row r="6754">
      <c r="B6754" s="86" t="n"/>
    </row>
    <row r="6755">
      <c r="B6755" s="86" t="n"/>
    </row>
    <row r="6756">
      <c r="B6756" s="86" t="n"/>
    </row>
    <row r="6757">
      <c r="B6757" s="86" t="n"/>
    </row>
    <row r="6758">
      <c r="B6758" s="86" t="n"/>
    </row>
    <row r="6759">
      <c r="B6759" s="86" t="n"/>
    </row>
    <row r="6760">
      <c r="B6760" s="86" t="n"/>
    </row>
    <row r="6761">
      <c r="B6761" s="86" t="n"/>
    </row>
    <row r="6762">
      <c r="B6762" s="86" t="n"/>
    </row>
    <row r="6763">
      <c r="B6763" s="86" t="n"/>
    </row>
    <row r="6764">
      <c r="B6764" s="86" t="n"/>
    </row>
    <row r="6765">
      <c r="B6765" s="86" t="n"/>
    </row>
    <row r="6766">
      <c r="B6766" s="86" t="n"/>
    </row>
    <row r="6767">
      <c r="B6767" s="86" t="n"/>
    </row>
    <row r="6768">
      <c r="B6768" s="86" t="n"/>
    </row>
    <row r="6769">
      <c r="B6769" s="86" t="n"/>
    </row>
    <row r="6770">
      <c r="B6770" s="86" t="n"/>
    </row>
    <row r="6771">
      <c r="B6771" s="86" t="n"/>
    </row>
    <row r="6772">
      <c r="B6772" s="86" t="n"/>
    </row>
    <row r="6773">
      <c r="B6773" s="86" t="n"/>
    </row>
    <row r="6774">
      <c r="B6774" s="86" t="n"/>
    </row>
    <row r="6775">
      <c r="B6775" s="86" t="n"/>
    </row>
    <row r="6776">
      <c r="B6776" s="86" t="n"/>
    </row>
    <row r="6777">
      <c r="B6777" s="86" t="n"/>
    </row>
    <row r="6778">
      <c r="B6778" s="86" t="n"/>
    </row>
    <row r="6779">
      <c r="B6779" s="86" t="n"/>
    </row>
    <row r="6780">
      <c r="B6780" s="86" t="n"/>
    </row>
    <row r="6781">
      <c r="B6781" s="86" t="n"/>
    </row>
    <row r="6782">
      <c r="B6782" s="86" t="n"/>
    </row>
    <row r="6783">
      <c r="B6783" s="86" t="n"/>
    </row>
    <row r="6784">
      <c r="B6784" s="86" t="n"/>
    </row>
    <row r="6785">
      <c r="B6785" s="86" t="n"/>
    </row>
    <row r="6786">
      <c r="B6786" s="86" t="n"/>
    </row>
    <row r="6787">
      <c r="B6787" s="86" t="n"/>
    </row>
    <row r="6788">
      <c r="B6788" s="86" t="n"/>
    </row>
    <row r="6789">
      <c r="B6789" s="86" t="n"/>
    </row>
    <row r="6790">
      <c r="B6790" s="86" t="n"/>
    </row>
    <row r="6791">
      <c r="B6791" s="86" t="n"/>
    </row>
    <row r="6792">
      <c r="B6792" s="86" t="n"/>
    </row>
    <row r="6793">
      <c r="B6793" s="86" t="n"/>
    </row>
    <row r="6794">
      <c r="B6794" s="86" t="n"/>
    </row>
    <row r="6795">
      <c r="B6795" s="86" t="n"/>
    </row>
    <row r="6796">
      <c r="B6796" s="86" t="n"/>
    </row>
    <row r="6797">
      <c r="B6797" s="86" t="n"/>
    </row>
    <row r="6798">
      <c r="B6798" s="86" t="n"/>
    </row>
    <row r="6799">
      <c r="B6799" s="86" t="n"/>
    </row>
    <row r="6800">
      <c r="B6800" s="86" t="n"/>
    </row>
    <row r="6801">
      <c r="B6801" s="86" t="n"/>
    </row>
    <row r="6802">
      <c r="B6802" s="86" t="n"/>
    </row>
    <row r="6803">
      <c r="B6803" s="86" t="n"/>
    </row>
    <row r="6804">
      <c r="B6804" s="86" t="n"/>
    </row>
    <row r="6805">
      <c r="B6805" s="86" t="n"/>
    </row>
    <row r="6806">
      <c r="B6806" s="86" t="n"/>
    </row>
    <row r="6807">
      <c r="B6807" s="86" t="n"/>
    </row>
    <row r="6808">
      <c r="B6808" s="86" t="n"/>
    </row>
    <row r="6809">
      <c r="B6809" s="86" t="n"/>
    </row>
    <row r="6810">
      <c r="B6810" s="86" t="n"/>
    </row>
    <row r="6811">
      <c r="B6811" s="86" t="n"/>
    </row>
    <row r="6812">
      <c r="B6812" s="86" t="n"/>
    </row>
    <row r="6813">
      <c r="B6813" s="86" t="n"/>
    </row>
    <row r="6814">
      <c r="B6814" s="86" t="n"/>
    </row>
    <row r="6815">
      <c r="B6815" s="86" t="n"/>
    </row>
    <row r="6816">
      <c r="B6816" s="86" t="n"/>
    </row>
    <row r="6817">
      <c r="B6817" s="86" t="n"/>
    </row>
    <row r="6818">
      <c r="B6818" s="86" t="n"/>
    </row>
    <row r="6819">
      <c r="B6819" s="86" t="n"/>
    </row>
    <row r="6820">
      <c r="B6820" s="86" t="n"/>
    </row>
    <row r="6821">
      <c r="B6821" s="86" t="n"/>
    </row>
    <row r="6822">
      <c r="B6822" s="86" t="n"/>
    </row>
    <row r="6823">
      <c r="B6823" s="86" t="n"/>
    </row>
    <row r="6824">
      <c r="B6824" s="86" t="n"/>
    </row>
    <row r="6825">
      <c r="B6825" s="86" t="n"/>
    </row>
    <row r="6826">
      <c r="B6826" s="86" t="n"/>
    </row>
    <row r="6827">
      <c r="B6827" s="86" t="n"/>
    </row>
    <row r="6828">
      <c r="B6828" s="86" t="n"/>
    </row>
    <row r="6829">
      <c r="B6829" s="86" t="n"/>
    </row>
    <row r="6830">
      <c r="B6830" s="86" t="n"/>
    </row>
    <row r="6831">
      <c r="B6831" s="86" t="n"/>
    </row>
    <row r="6832">
      <c r="B6832" s="86" t="n"/>
    </row>
    <row r="6833">
      <c r="B6833" s="86" t="n"/>
    </row>
    <row r="6834">
      <c r="B6834" s="86" t="n"/>
    </row>
    <row r="6835">
      <c r="B6835" s="86" t="n"/>
    </row>
    <row r="6836">
      <c r="B6836" s="86" t="n"/>
    </row>
    <row r="6837">
      <c r="B6837" s="86" t="n"/>
    </row>
    <row r="6838">
      <c r="B6838" s="86" t="n"/>
    </row>
    <row r="6839">
      <c r="B6839" s="86" t="n"/>
    </row>
    <row r="6840">
      <c r="B6840" s="86" t="n"/>
    </row>
    <row r="6841">
      <c r="B6841" s="86" t="n"/>
    </row>
    <row r="6842">
      <c r="B6842" s="86" t="n"/>
    </row>
    <row r="6843">
      <c r="B6843" s="86" t="n"/>
    </row>
    <row r="6844">
      <c r="B6844" s="86" t="n"/>
    </row>
    <row r="6845">
      <c r="B6845" s="86" t="n"/>
    </row>
    <row r="6846">
      <c r="B6846" s="86" t="n"/>
    </row>
    <row r="6847">
      <c r="B6847" s="86" t="n"/>
    </row>
    <row r="6848">
      <c r="B6848" s="86" t="n"/>
    </row>
    <row r="6849">
      <c r="B6849" s="86" t="n"/>
    </row>
    <row r="6850">
      <c r="B6850" s="86" t="n"/>
    </row>
    <row r="6851">
      <c r="B6851" s="86" t="n"/>
    </row>
    <row r="6852">
      <c r="B6852" s="86" t="n"/>
    </row>
    <row r="6853">
      <c r="B6853" s="86" t="n"/>
    </row>
    <row r="6854">
      <c r="B6854" s="86" t="n"/>
    </row>
    <row r="6855">
      <c r="B6855" s="86" t="n"/>
    </row>
    <row r="6856">
      <c r="B6856" s="86" t="n"/>
    </row>
    <row r="6857">
      <c r="B6857" s="86" t="n"/>
    </row>
    <row r="6858">
      <c r="B6858" s="86" t="n"/>
    </row>
    <row r="6859">
      <c r="B6859" s="86" t="n"/>
    </row>
    <row r="6860">
      <c r="B6860" s="86" t="n"/>
    </row>
    <row r="6861">
      <c r="B6861" s="86" t="n"/>
    </row>
    <row r="6862">
      <c r="B6862" s="86" t="n"/>
    </row>
    <row r="6863">
      <c r="B6863" s="86" t="n"/>
    </row>
    <row r="6864">
      <c r="B6864" s="86" t="n"/>
    </row>
    <row r="6865">
      <c r="B6865" s="86" t="n"/>
    </row>
    <row r="6866">
      <c r="B6866" s="86" t="n"/>
    </row>
    <row r="6867">
      <c r="B6867" s="86" t="n"/>
    </row>
    <row r="6868">
      <c r="B6868" s="86" t="n"/>
    </row>
    <row r="6869">
      <c r="B6869" s="86" t="n"/>
    </row>
    <row r="6870">
      <c r="B6870" s="86" t="n"/>
    </row>
    <row r="6871">
      <c r="B6871" s="86" t="n"/>
    </row>
    <row r="6872">
      <c r="B6872" s="86" t="n"/>
    </row>
    <row r="6873">
      <c r="B6873" s="86" t="n"/>
    </row>
    <row r="6874">
      <c r="B6874" s="86" t="n"/>
    </row>
    <row r="6875">
      <c r="B6875" s="86" t="n"/>
    </row>
    <row r="6876">
      <c r="B6876" s="86" t="n"/>
    </row>
    <row r="6877">
      <c r="B6877" s="86" t="n"/>
    </row>
    <row r="6878">
      <c r="B6878" s="86" t="n"/>
    </row>
    <row r="6879">
      <c r="B6879" s="86" t="n"/>
    </row>
    <row r="6880">
      <c r="B6880" s="86" t="n"/>
    </row>
    <row r="6881">
      <c r="B6881" s="86" t="n"/>
    </row>
    <row r="6882">
      <c r="B6882" s="86" t="n"/>
    </row>
    <row r="6883">
      <c r="B6883" s="86" t="n"/>
    </row>
    <row r="6884">
      <c r="B6884" s="86" t="n"/>
    </row>
    <row r="6885">
      <c r="B6885" s="86" t="n"/>
    </row>
    <row r="6886">
      <c r="B6886" s="86" t="n"/>
    </row>
    <row r="6887">
      <c r="B6887" s="86" t="n"/>
    </row>
    <row r="6888">
      <c r="B6888" s="86" t="n"/>
    </row>
    <row r="6889">
      <c r="B6889" s="86" t="n"/>
    </row>
    <row r="6890">
      <c r="B6890" s="86" t="n"/>
    </row>
    <row r="6891">
      <c r="B6891" s="86" t="n"/>
    </row>
    <row r="6892">
      <c r="B6892" s="86" t="n"/>
    </row>
    <row r="6893">
      <c r="B6893" s="86" t="n"/>
    </row>
    <row r="6894">
      <c r="B6894" s="86" t="n"/>
    </row>
    <row r="6895">
      <c r="B6895" s="86" t="n"/>
    </row>
    <row r="6896">
      <c r="B6896" s="86" t="n"/>
    </row>
    <row r="6897">
      <c r="B6897" s="86" t="n"/>
    </row>
    <row r="6898">
      <c r="B6898" s="86" t="n"/>
    </row>
    <row r="6899">
      <c r="B6899" s="86" t="n"/>
    </row>
    <row r="6900">
      <c r="B6900" s="86" t="n"/>
    </row>
    <row r="6901">
      <c r="B6901" s="86" t="n"/>
    </row>
    <row r="6902">
      <c r="B6902" s="86" t="n"/>
    </row>
    <row r="6903">
      <c r="B6903" s="86" t="n"/>
    </row>
    <row r="6904">
      <c r="B6904" s="86" t="n"/>
    </row>
    <row r="6905">
      <c r="B6905" s="86" t="n"/>
    </row>
    <row r="6906">
      <c r="B6906" s="86" t="n"/>
    </row>
    <row r="6907">
      <c r="B6907" s="86" t="n"/>
    </row>
    <row r="6908">
      <c r="B6908" s="86" t="n"/>
    </row>
    <row r="6909">
      <c r="B6909" s="86" t="n"/>
    </row>
    <row r="6910">
      <c r="B6910" s="86" t="n"/>
    </row>
    <row r="6911">
      <c r="B6911" s="86" t="n"/>
    </row>
    <row r="6912">
      <c r="B6912" s="86" t="n"/>
    </row>
    <row r="6913">
      <c r="B6913" s="86" t="n"/>
    </row>
    <row r="6914">
      <c r="B6914" s="86" t="n"/>
    </row>
    <row r="6915">
      <c r="B6915" s="86" t="n"/>
    </row>
    <row r="6916">
      <c r="B6916" s="86" t="n"/>
    </row>
    <row r="6917">
      <c r="B6917" s="86" t="n"/>
    </row>
    <row r="6918">
      <c r="B6918" s="86" t="n"/>
    </row>
    <row r="6919">
      <c r="B6919" s="86" t="n"/>
    </row>
    <row r="6920">
      <c r="B6920" s="86" t="n"/>
    </row>
    <row r="6921">
      <c r="B6921" s="86" t="n"/>
    </row>
    <row r="6922">
      <c r="B6922" s="86" t="n"/>
    </row>
    <row r="6923">
      <c r="B6923" s="86" t="n"/>
    </row>
    <row r="6924">
      <c r="B6924" s="86" t="n"/>
    </row>
    <row r="6925">
      <c r="B6925" s="86" t="n"/>
    </row>
    <row r="6926">
      <c r="B6926" s="86" t="n"/>
    </row>
    <row r="6927">
      <c r="B6927" s="86" t="n"/>
    </row>
    <row r="6928">
      <c r="B6928" s="86" t="n"/>
    </row>
    <row r="6929">
      <c r="B6929" s="86" t="n"/>
    </row>
    <row r="6930">
      <c r="B6930" s="86" t="n"/>
    </row>
    <row r="6931">
      <c r="B6931" s="86" t="n"/>
    </row>
    <row r="6932">
      <c r="B6932" s="86" t="n"/>
    </row>
    <row r="6933">
      <c r="B6933" s="86" t="n"/>
    </row>
    <row r="6934">
      <c r="B6934" s="86" t="n"/>
    </row>
    <row r="6935">
      <c r="B6935" s="86" t="n"/>
    </row>
    <row r="6936">
      <c r="B6936" s="86" t="n"/>
    </row>
    <row r="6937">
      <c r="B6937" s="86" t="n"/>
    </row>
    <row r="6938">
      <c r="B6938" s="86" t="n"/>
    </row>
    <row r="6939">
      <c r="B6939" s="86" t="n"/>
    </row>
    <row r="6940">
      <c r="B6940" s="86" t="n"/>
    </row>
    <row r="6941">
      <c r="B6941" s="86" t="n"/>
    </row>
    <row r="6942">
      <c r="B6942" s="86" t="n"/>
    </row>
    <row r="6943">
      <c r="B6943" s="86" t="n"/>
    </row>
    <row r="6944">
      <c r="B6944" s="86" t="n"/>
    </row>
    <row r="6945">
      <c r="B6945" s="86" t="n"/>
    </row>
    <row r="6946">
      <c r="B6946" s="86" t="n"/>
    </row>
    <row r="6947">
      <c r="B6947" s="86" t="n"/>
    </row>
    <row r="6948">
      <c r="B6948" s="86" t="n"/>
    </row>
    <row r="6949">
      <c r="B6949" s="86" t="n"/>
    </row>
    <row r="6950">
      <c r="B6950" s="86" t="n"/>
    </row>
    <row r="6951">
      <c r="B6951" s="86" t="n"/>
    </row>
    <row r="6952">
      <c r="B6952" s="86" t="n"/>
    </row>
    <row r="6953">
      <c r="B6953" s="86" t="n"/>
    </row>
    <row r="6954">
      <c r="B6954" s="86" t="n"/>
    </row>
    <row r="6955">
      <c r="B6955" s="86" t="n"/>
    </row>
    <row r="6956">
      <c r="B6956" s="86" t="n"/>
    </row>
    <row r="6957">
      <c r="B6957" s="86" t="n"/>
    </row>
    <row r="6958">
      <c r="B6958" s="86" t="n"/>
    </row>
    <row r="6959">
      <c r="B6959" s="86" t="n"/>
    </row>
    <row r="6960">
      <c r="B6960" s="86" t="n"/>
    </row>
    <row r="6961">
      <c r="B6961" s="86" t="n"/>
    </row>
    <row r="6962">
      <c r="B6962" s="86" t="n"/>
    </row>
    <row r="6963">
      <c r="B6963" s="86" t="n"/>
    </row>
    <row r="6964">
      <c r="B6964" s="86" t="n"/>
    </row>
    <row r="6965">
      <c r="B6965" s="86" t="n"/>
    </row>
    <row r="6966">
      <c r="B6966" s="86" t="n"/>
    </row>
    <row r="6967">
      <c r="B6967" s="86" t="n"/>
    </row>
    <row r="6968">
      <c r="B6968" s="86" t="n"/>
    </row>
    <row r="6969">
      <c r="B6969" s="86" t="n"/>
    </row>
    <row r="6970">
      <c r="B6970" s="86" t="n"/>
    </row>
    <row r="6971">
      <c r="B6971" s="86" t="n"/>
    </row>
    <row r="6972">
      <c r="B6972" s="86" t="n"/>
    </row>
    <row r="6973">
      <c r="B6973" s="86" t="n"/>
    </row>
    <row r="6974">
      <c r="B6974" s="86" t="n"/>
    </row>
    <row r="6975">
      <c r="B6975" s="86" t="n"/>
    </row>
    <row r="6976">
      <c r="B6976" s="86" t="n"/>
    </row>
    <row r="6977">
      <c r="B6977" s="86" t="n"/>
    </row>
    <row r="6978">
      <c r="B6978" s="86" t="n"/>
    </row>
    <row r="6979">
      <c r="B6979" s="86" t="n"/>
    </row>
    <row r="6980">
      <c r="B6980" s="86" t="n"/>
    </row>
    <row r="6981">
      <c r="B6981" s="86" t="n"/>
    </row>
    <row r="6982">
      <c r="B6982" s="86" t="n"/>
    </row>
    <row r="6983">
      <c r="B6983" s="86" t="n"/>
    </row>
    <row r="6984">
      <c r="B6984" s="86" t="n"/>
    </row>
    <row r="6985">
      <c r="B6985" s="86" t="n"/>
    </row>
    <row r="6986">
      <c r="B6986" s="86" t="n"/>
    </row>
    <row r="6987">
      <c r="B6987" s="86" t="n"/>
    </row>
    <row r="6988">
      <c r="B6988" s="86" t="n"/>
    </row>
    <row r="6989">
      <c r="B6989" s="86" t="n"/>
    </row>
    <row r="6990">
      <c r="B6990" s="86" t="n"/>
    </row>
    <row r="6991">
      <c r="B6991" s="86" t="n"/>
    </row>
    <row r="6992">
      <c r="B6992" s="86" t="n"/>
    </row>
    <row r="6993">
      <c r="B6993" s="86" t="n"/>
    </row>
    <row r="6994">
      <c r="B6994" s="86" t="n"/>
    </row>
    <row r="6995">
      <c r="B6995" s="86" t="n"/>
    </row>
    <row r="6996">
      <c r="B6996" s="86" t="n"/>
    </row>
    <row r="6997">
      <c r="B6997" s="86" t="n"/>
    </row>
    <row r="6998">
      <c r="B6998" s="86" t="n"/>
    </row>
    <row r="6999">
      <c r="B6999" s="86" t="n"/>
    </row>
    <row r="7000">
      <c r="B7000" s="86" t="n"/>
    </row>
    <row r="7001">
      <c r="B7001" s="86" t="n"/>
    </row>
    <row r="7002">
      <c r="B7002" s="86" t="n"/>
    </row>
    <row r="7003">
      <c r="B7003" s="86" t="n"/>
    </row>
    <row r="7004">
      <c r="B7004" s="86" t="n"/>
    </row>
    <row r="7005">
      <c r="B7005" s="86" t="n"/>
    </row>
    <row r="7006">
      <c r="B7006" s="86" t="n"/>
    </row>
    <row r="7007">
      <c r="B7007" s="86" t="n"/>
    </row>
    <row r="7008">
      <c r="B7008" s="86" t="n"/>
    </row>
    <row r="7009">
      <c r="B7009" s="86" t="n"/>
    </row>
    <row r="7010">
      <c r="B7010" s="86" t="n"/>
    </row>
    <row r="7011">
      <c r="B7011" s="86" t="n"/>
    </row>
    <row r="7012">
      <c r="B7012" s="86" t="n"/>
    </row>
    <row r="7013">
      <c r="B7013" s="86" t="n"/>
    </row>
    <row r="7014">
      <c r="B7014" s="86" t="n"/>
    </row>
    <row r="7015">
      <c r="B7015" s="86" t="n"/>
    </row>
    <row r="7016">
      <c r="B7016" s="86" t="n"/>
    </row>
    <row r="7017">
      <c r="B7017" s="86" t="n"/>
    </row>
    <row r="7018">
      <c r="B7018" s="86" t="n"/>
    </row>
    <row r="7019">
      <c r="B7019" s="86" t="n"/>
    </row>
    <row r="7020">
      <c r="B7020" s="86" t="n"/>
    </row>
    <row r="7021">
      <c r="B7021" s="86" t="n"/>
    </row>
    <row r="7022">
      <c r="B7022" s="86" t="n"/>
    </row>
    <row r="7023">
      <c r="B7023" s="86" t="n"/>
    </row>
    <row r="7024">
      <c r="B7024" s="86" t="n"/>
    </row>
    <row r="7025">
      <c r="B7025" s="86" t="n"/>
    </row>
    <row r="7026">
      <c r="B7026" s="86" t="n"/>
    </row>
    <row r="7027">
      <c r="B7027" s="86" t="n"/>
    </row>
    <row r="7028">
      <c r="B7028" s="86" t="n"/>
    </row>
    <row r="7029">
      <c r="B7029" s="86" t="n"/>
    </row>
    <row r="7030">
      <c r="B7030" s="86" t="n"/>
    </row>
    <row r="7031">
      <c r="B7031" s="86" t="n"/>
    </row>
    <row r="7032">
      <c r="B7032" s="86" t="n"/>
    </row>
    <row r="7033">
      <c r="B7033" s="86" t="n"/>
    </row>
    <row r="7034">
      <c r="B7034" s="86" t="n"/>
    </row>
    <row r="7035">
      <c r="B7035" s="86" t="n"/>
    </row>
    <row r="7036">
      <c r="B7036" s="86" t="n"/>
    </row>
    <row r="7037">
      <c r="B7037" s="86" t="n"/>
    </row>
    <row r="7038">
      <c r="B7038" s="86" t="n"/>
    </row>
    <row r="7039">
      <c r="B7039" s="86" t="n"/>
    </row>
    <row r="7040">
      <c r="B7040" s="86" t="n"/>
    </row>
    <row r="7041">
      <c r="B7041" s="86" t="n"/>
    </row>
    <row r="7042">
      <c r="B7042" s="86" t="n"/>
    </row>
    <row r="7043">
      <c r="B7043" s="86" t="n"/>
    </row>
    <row r="7044">
      <c r="B7044" s="86" t="n"/>
    </row>
    <row r="7045">
      <c r="B7045" s="86" t="n"/>
    </row>
    <row r="7046">
      <c r="B7046" s="86" t="n"/>
    </row>
    <row r="7047">
      <c r="B7047" s="86" t="n"/>
    </row>
    <row r="7048">
      <c r="B7048" s="86" t="n"/>
    </row>
    <row r="7049">
      <c r="B7049" s="86" t="n"/>
    </row>
    <row r="7050">
      <c r="B7050" s="86" t="n"/>
    </row>
    <row r="7051">
      <c r="B7051" s="86" t="n"/>
    </row>
    <row r="7052">
      <c r="B7052" s="86" t="n"/>
    </row>
    <row r="7053">
      <c r="B7053" s="86" t="n"/>
    </row>
    <row r="7054">
      <c r="B7054" s="86" t="n"/>
    </row>
    <row r="7055">
      <c r="B7055" s="86" t="n"/>
    </row>
    <row r="7056">
      <c r="B7056" s="86" t="n"/>
    </row>
    <row r="7057">
      <c r="B7057" s="86" t="n"/>
    </row>
    <row r="7058">
      <c r="B7058" s="86" t="n"/>
    </row>
    <row r="7059">
      <c r="B7059" s="86" t="n"/>
    </row>
    <row r="7060">
      <c r="B7060" s="86" t="n"/>
    </row>
    <row r="7061">
      <c r="B7061" s="86" t="n"/>
    </row>
    <row r="7062">
      <c r="B7062" s="86" t="n"/>
    </row>
    <row r="7063">
      <c r="B7063" s="86" t="n"/>
    </row>
    <row r="7064">
      <c r="B7064" s="86" t="n"/>
    </row>
    <row r="7065">
      <c r="B7065" s="86" t="n"/>
    </row>
    <row r="7066">
      <c r="B7066" s="86" t="n"/>
    </row>
    <row r="7067">
      <c r="B7067" s="86" t="n"/>
    </row>
    <row r="7068">
      <c r="B7068" s="86" t="n"/>
    </row>
    <row r="7069">
      <c r="B7069" s="86" t="n"/>
    </row>
    <row r="7070">
      <c r="B7070" s="86" t="n"/>
    </row>
    <row r="7071">
      <c r="B7071" s="86" t="n"/>
    </row>
    <row r="7072">
      <c r="B7072" s="86" t="n"/>
    </row>
    <row r="7073">
      <c r="B7073" s="86" t="n"/>
    </row>
    <row r="7074">
      <c r="B7074" s="86" t="n"/>
    </row>
    <row r="7075">
      <c r="B7075" s="86" t="n"/>
    </row>
    <row r="7076">
      <c r="B7076" s="86" t="n"/>
    </row>
    <row r="7077">
      <c r="B7077" s="86" t="n"/>
    </row>
    <row r="7078">
      <c r="B7078" s="86" t="n"/>
    </row>
    <row r="7079">
      <c r="B7079" s="86" t="n"/>
    </row>
    <row r="7080">
      <c r="B7080" s="86" t="n"/>
    </row>
    <row r="7081">
      <c r="B7081" s="86" t="n"/>
    </row>
    <row r="7082">
      <c r="B7082" s="86" t="n"/>
    </row>
    <row r="7083">
      <c r="B7083" s="86" t="n"/>
    </row>
    <row r="7084">
      <c r="B7084" s="86" t="n"/>
    </row>
    <row r="7085">
      <c r="B7085" s="86" t="n"/>
    </row>
    <row r="7086">
      <c r="B7086" s="86" t="n"/>
    </row>
    <row r="7087">
      <c r="B7087" s="86" t="n"/>
    </row>
    <row r="7088">
      <c r="B7088" s="86" t="n"/>
    </row>
    <row r="7089">
      <c r="B7089" s="86" t="n"/>
    </row>
    <row r="7090">
      <c r="B7090" s="86" t="n"/>
    </row>
    <row r="7091">
      <c r="B7091" s="86" t="n"/>
    </row>
    <row r="7092">
      <c r="B7092" s="86" t="n"/>
    </row>
    <row r="7093">
      <c r="B7093" s="86" t="n"/>
    </row>
    <row r="7094">
      <c r="B7094" s="86" t="n"/>
    </row>
    <row r="7095">
      <c r="B7095" s="86" t="n"/>
    </row>
    <row r="7096">
      <c r="B7096" s="86" t="n"/>
    </row>
    <row r="7097">
      <c r="B7097" s="86" t="n"/>
    </row>
    <row r="7098">
      <c r="B7098" s="86" t="n"/>
    </row>
    <row r="7099">
      <c r="B7099" s="86" t="n"/>
    </row>
    <row r="7100">
      <c r="B7100" s="86" t="n"/>
    </row>
    <row r="7101">
      <c r="B7101" s="86" t="n"/>
    </row>
    <row r="7102">
      <c r="B7102" s="86" t="n"/>
    </row>
    <row r="7103">
      <c r="B7103" s="86" t="n"/>
    </row>
    <row r="7104">
      <c r="B7104" s="86" t="n"/>
    </row>
    <row r="7105">
      <c r="B7105" s="86" t="n"/>
    </row>
    <row r="7106">
      <c r="B7106" s="86" t="n"/>
    </row>
    <row r="7107">
      <c r="B7107" s="86" t="n"/>
    </row>
    <row r="7108">
      <c r="B7108" s="86" t="n"/>
    </row>
    <row r="7109">
      <c r="B7109" s="86" t="n"/>
    </row>
    <row r="7110">
      <c r="B7110" s="86" t="n"/>
    </row>
    <row r="7111">
      <c r="B7111" s="86" t="n"/>
    </row>
    <row r="7112">
      <c r="B7112" s="86" t="n"/>
    </row>
    <row r="7113">
      <c r="B7113" s="86" t="n"/>
    </row>
    <row r="7114">
      <c r="B7114" s="86" t="n"/>
    </row>
    <row r="7115">
      <c r="B7115" s="86" t="n"/>
    </row>
    <row r="7116">
      <c r="B7116" s="86" t="n"/>
    </row>
    <row r="7117">
      <c r="B7117" s="86" t="n"/>
    </row>
    <row r="7118">
      <c r="B7118" s="86" t="n"/>
    </row>
    <row r="7119">
      <c r="B7119" s="86" t="n"/>
    </row>
    <row r="7120">
      <c r="B7120" s="86" t="n"/>
    </row>
    <row r="7121">
      <c r="B7121" s="86" t="n"/>
    </row>
    <row r="7122">
      <c r="B7122" s="86" t="n"/>
    </row>
    <row r="7123">
      <c r="B7123" s="86" t="n"/>
    </row>
    <row r="7124">
      <c r="B7124" s="86" t="n"/>
    </row>
    <row r="7125">
      <c r="B7125" s="86" t="n"/>
    </row>
    <row r="7126">
      <c r="B7126" s="86" t="n"/>
    </row>
    <row r="7127">
      <c r="B7127" s="86" t="n"/>
    </row>
    <row r="7128">
      <c r="B7128" s="86" t="n"/>
    </row>
    <row r="7129">
      <c r="B7129" s="86" t="n"/>
    </row>
    <row r="7130">
      <c r="B7130" s="86" t="n"/>
    </row>
    <row r="7131">
      <c r="B7131" s="86" t="n"/>
    </row>
    <row r="7132">
      <c r="B7132" s="86" t="n"/>
    </row>
    <row r="7133">
      <c r="B7133" s="86" t="n"/>
    </row>
    <row r="7134">
      <c r="B7134" s="86" t="n"/>
    </row>
    <row r="7135">
      <c r="B7135" s="86" t="n"/>
    </row>
    <row r="7136">
      <c r="B7136" s="86" t="n"/>
    </row>
    <row r="7137">
      <c r="B7137" s="86" t="n"/>
    </row>
    <row r="7138">
      <c r="B7138" s="86" t="n"/>
    </row>
    <row r="7139">
      <c r="B7139" s="86" t="n"/>
    </row>
    <row r="7140">
      <c r="B7140" s="86" t="n"/>
    </row>
    <row r="7141">
      <c r="B7141" s="86" t="n"/>
    </row>
    <row r="7142">
      <c r="B7142" s="86" t="n"/>
    </row>
    <row r="7143">
      <c r="B7143" s="86" t="n"/>
    </row>
    <row r="7144">
      <c r="B7144" s="86" t="n"/>
    </row>
    <row r="7145">
      <c r="B7145" s="86" t="n"/>
    </row>
    <row r="7146">
      <c r="B7146" s="86" t="n"/>
    </row>
    <row r="7147">
      <c r="B7147" s="86" t="n"/>
    </row>
    <row r="7148">
      <c r="B7148" s="86" t="n"/>
    </row>
    <row r="7149">
      <c r="B7149" s="86" t="n"/>
    </row>
    <row r="7150">
      <c r="B7150" s="86" t="n"/>
    </row>
    <row r="7151">
      <c r="B7151" s="86" t="n"/>
    </row>
    <row r="7152">
      <c r="B7152" s="86" t="n"/>
    </row>
    <row r="7153">
      <c r="B7153" s="86" t="n"/>
    </row>
    <row r="7154">
      <c r="B7154" s="86" t="n"/>
    </row>
    <row r="7155">
      <c r="B7155" s="86" t="n"/>
    </row>
    <row r="7156">
      <c r="B7156" s="86" t="n"/>
    </row>
    <row r="7157">
      <c r="B7157" s="86" t="n"/>
    </row>
    <row r="7158">
      <c r="B7158" s="86" t="n"/>
    </row>
    <row r="7159">
      <c r="B7159" s="86" t="n"/>
    </row>
    <row r="7160">
      <c r="B7160" s="86" t="n"/>
    </row>
    <row r="7161">
      <c r="B7161" s="86" t="n"/>
    </row>
    <row r="7162">
      <c r="B7162" s="86" t="n"/>
    </row>
    <row r="7163">
      <c r="B7163" s="86" t="n"/>
    </row>
    <row r="7164">
      <c r="B7164" s="86" t="n"/>
    </row>
    <row r="7165">
      <c r="B7165" s="86" t="n"/>
    </row>
    <row r="7166">
      <c r="B7166" s="86" t="n"/>
    </row>
    <row r="7167">
      <c r="B7167" s="86" t="n"/>
    </row>
    <row r="7168">
      <c r="B7168" s="86" t="n"/>
    </row>
    <row r="7169">
      <c r="B7169" s="86" t="n"/>
    </row>
    <row r="7170">
      <c r="B7170" s="86" t="n"/>
    </row>
    <row r="7171">
      <c r="B7171" s="86" t="n"/>
    </row>
    <row r="7172">
      <c r="B7172" s="86" t="n"/>
    </row>
    <row r="7173">
      <c r="B7173" s="86" t="n"/>
    </row>
    <row r="7174">
      <c r="B7174" s="86" t="n"/>
    </row>
    <row r="7175">
      <c r="B7175" s="86" t="n"/>
    </row>
    <row r="7176">
      <c r="B7176" s="86" t="n"/>
    </row>
    <row r="7177">
      <c r="B7177" s="86" t="n"/>
    </row>
    <row r="7178">
      <c r="B7178" s="86" t="n"/>
    </row>
    <row r="7179">
      <c r="B7179" s="86" t="n"/>
    </row>
    <row r="7180">
      <c r="B7180" s="86" t="n"/>
    </row>
    <row r="7181">
      <c r="B7181" s="86" t="n"/>
    </row>
    <row r="7182">
      <c r="B7182" s="86" t="n"/>
    </row>
    <row r="7183">
      <c r="B7183" s="86" t="n"/>
    </row>
    <row r="7184">
      <c r="B7184" s="86" t="n"/>
    </row>
    <row r="7185">
      <c r="B7185" s="86" t="n"/>
    </row>
    <row r="7186">
      <c r="B7186" s="86" t="n"/>
    </row>
    <row r="7187">
      <c r="B7187" s="86" t="n"/>
    </row>
    <row r="7188">
      <c r="B7188" s="86" t="n"/>
    </row>
    <row r="7189">
      <c r="B7189" s="86" t="n"/>
    </row>
    <row r="7190">
      <c r="B7190" s="86" t="n"/>
    </row>
    <row r="7191">
      <c r="B7191" s="86" t="n"/>
    </row>
    <row r="7192">
      <c r="B7192" s="86" t="n"/>
    </row>
    <row r="7193">
      <c r="B7193" s="86" t="n"/>
    </row>
    <row r="7194">
      <c r="B7194" s="86" t="n"/>
    </row>
    <row r="7195">
      <c r="B7195" s="86" t="n"/>
    </row>
    <row r="7196">
      <c r="B7196" s="86" t="n"/>
    </row>
    <row r="7197">
      <c r="B7197" s="86" t="n"/>
    </row>
    <row r="7198">
      <c r="B7198" s="86" t="n"/>
    </row>
    <row r="7199">
      <c r="B7199" s="86" t="n"/>
    </row>
    <row r="7200">
      <c r="B7200" s="86" t="n"/>
    </row>
    <row r="7201">
      <c r="B7201" s="86" t="n"/>
    </row>
    <row r="7202">
      <c r="B7202" s="86" t="n"/>
    </row>
    <row r="7203">
      <c r="B7203" s="86" t="n"/>
    </row>
    <row r="7204">
      <c r="B7204" s="86" t="n"/>
    </row>
    <row r="7205">
      <c r="B7205" s="86" t="n"/>
    </row>
    <row r="7206">
      <c r="B7206" s="86" t="n"/>
    </row>
    <row r="7207">
      <c r="B7207" s="86" t="n"/>
    </row>
    <row r="7208">
      <c r="B7208" s="86" t="n"/>
    </row>
    <row r="7209">
      <c r="B7209" s="86" t="n"/>
    </row>
    <row r="7210">
      <c r="B7210" s="86" t="n"/>
    </row>
    <row r="7211">
      <c r="B7211" s="86" t="n"/>
    </row>
    <row r="7212">
      <c r="B7212" s="86" t="n"/>
    </row>
    <row r="7213">
      <c r="B7213" s="86" t="n"/>
    </row>
    <row r="7214">
      <c r="B7214" s="86" t="n"/>
    </row>
    <row r="7215">
      <c r="B7215" s="86" t="n"/>
    </row>
    <row r="7216">
      <c r="B7216" s="86" t="n"/>
    </row>
    <row r="7217">
      <c r="B7217" s="86" t="n"/>
    </row>
    <row r="7218">
      <c r="B7218" s="86" t="n"/>
    </row>
    <row r="7219">
      <c r="B7219" s="86" t="n"/>
    </row>
    <row r="7220">
      <c r="B7220" s="86" t="n"/>
    </row>
    <row r="7221">
      <c r="B7221" s="86" t="n"/>
    </row>
    <row r="7222">
      <c r="B7222" s="86" t="n"/>
    </row>
    <row r="7223">
      <c r="B7223" s="86" t="n"/>
    </row>
    <row r="7224">
      <c r="B7224" s="86" t="n"/>
    </row>
    <row r="7225">
      <c r="B7225" s="86" t="n"/>
    </row>
    <row r="7226">
      <c r="B7226" s="86" t="n"/>
    </row>
    <row r="7227">
      <c r="B7227" s="86" t="n"/>
    </row>
    <row r="7228">
      <c r="B7228" s="86" t="n"/>
    </row>
    <row r="7229">
      <c r="B7229" s="86" t="n"/>
    </row>
    <row r="7230">
      <c r="B7230" s="86" t="n"/>
    </row>
    <row r="7231">
      <c r="B7231" s="86" t="n"/>
    </row>
    <row r="7232">
      <c r="B7232" s="86" t="n"/>
    </row>
    <row r="7233">
      <c r="B7233" s="86" t="n"/>
    </row>
    <row r="7234">
      <c r="B7234" s="86" t="n"/>
    </row>
    <row r="7235">
      <c r="B7235" s="86" t="n"/>
    </row>
    <row r="7236">
      <c r="B7236" s="86" t="n"/>
    </row>
    <row r="7237">
      <c r="B7237" s="86" t="n"/>
    </row>
    <row r="7238">
      <c r="B7238" s="86" t="n"/>
    </row>
    <row r="7239">
      <c r="B7239" s="86" t="n"/>
    </row>
    <row r="7240">
      <c r="B7240" s="86" t="n"/>
    </row>
    <row r="7241">
      <c r="B7241" s="86" t="n"/>
    </row>
    <row r="7242">
      <c r="B7242" s="86" t="n"/>
    </row>
    <row r="7243">
      <c r="B7243" s="86" t="n"/>
    </row>
    <row r="7244">
      <c r="B7244" s="86" t="n"/>
    </row>
    <row r="7245">
      <c r="B7245" s="86" t="n"/>
    </row>
    <row r="7246">
      <c r="B7246" s="86" t="n"/>
    </row>
    <row r="7247">
      <c r="B7247" s="86" t="n"/>
    </row>
    <row r="7248">
      <c r="B7248" s="86" t="n"/>
    </row>
    <row r="7249">
      <c r="B7249" s="86" t="n"/>
    </row>
    <row r="7250">
      <c r="B7250" s="86" t="n"/>
    </row>
    <row r="7251">
      <c r="B7251" s="86" t="n"/>
    </row>
    <row r="7252">
      <c r="B7252" s="86" t="n"/>
    </row>
    <row r="7253">
      <c r="B7253" s="86" t="n"/>
    </row>
    <row r="7254">
      <c r="B7254" s="86" t="n"/>
    </row>
    <row r="7255">
      <c r="B7255" s="86" t="n"/>
    </row>
    <row r="7256">
      <c r="B7256" s="86" t="n"/>
    </row>
    <row r="7257">
      <c r="B7257" s="86" t="n"/>
    </row>
    <row r="7258">
      <c r="B7258" s="86" t="n"/>
    </row>
    <row r="7259">
      <c r="B7259" s="86" t="n"/>
    </row>
    <row r="7260">
      <c r="B7260" s="86" t="n"/>
    </row>
    <row r="7261">
      <c r="B7261" s="86" t="n"/>
    </row>
    <row r="7262">
      <c r="B7262" s="86" t="n"/>
    </row>
    <row r="7263">
      <c r="B7263" s="86" t="n"/>
    </row>
    <row r="7264">
      <c r="B7264" s="86" t="n"/>
    </row>
    <row r="7265">
      <c r="B7265" s="86" t="n"/>
    </row>
    <row r="7266">
      <c r="B7266" s="86" t="n"/>
    </row>
    <row r="7267">
      <c r="B7267" s="86" t="n"/>
    </row>
    <row r="7268">
      <c r="B7268" s="86" t="n"/>
    </row>
    <row r="7269">
      <c r="B7269" s="86" t="n"/>
    </row>
    <row r="7270">
      <c r="B7270" s="86" t="n"/>
    </row>
    <row r="7271">
      <c r="B7271" s="86" t="n"/>
    </row>
    <row r="7272">
      <c r="B7272" s="86" t="n"/>
    </row>
    <row r="7273">
      <c r="B7273" s="86" t="n"/>
    </row>
    <row r="7274">
      <c r="B7274" s="86" t="n"/>
    </row>
    <row r="7275">
      <c r="B7275" s="86" t="n"/>
    </row>
    <row r="7276">
      <c r="B7276" s="86" t="n"/>
    </row>
    <row r="7277">
      <c r="B7277" s="86" t="n"/>
    </row>
    <row r="7278">
      <c r="B7278" s="86" t="n"/>
    </row>
    <row r="7279">
      <c r="B7279" s="86" t="n"/>
    </row>
    <row r="7280">
      <c r="B7280" s="86" t="n"/>
    </row>
    <row r="7281">
      <c r="B7281" s="86" t="n"/>
    </row>
    <row r="7282">
      <c r="B7282" s="86" t="n"/>
    </row>
    <row r="7283">
      <c r="B7283" s="86" t="n"/>
    </row>
    <row r="7284">
      <c r="B7284" s="86" t="n"/>
    </row>
    <row r="7285">
      <c r="B7285" s="86" t="n"/>
    </row>
    <row r="7286">
      <c r="B7286" s="86" t="n"/>
    </row>
    <row r="7287">
      <c r="B7287" s="86" t="n"/>
    </row>
    <row r="7288">
      <c r="B7288" s="86" t="n"/>
    </row>
    <row r="7289">
      <c r="B7289" s="86" t="n"/>
    </row>
    <row r="7290">
      <c r="B7290" s="86" t="n"/>
    </row>
    <row r="7291">
      <c r="B7291" s="86" t="n"/>
    </row>
    <row r="7292">
      <c r="B7292" s="86" t="n"/>
    </row>
    <row r="7293">
      <c r="B7293" s="86" t="n"/>
    </row>
    <row r="7294">
      <c r="B7294" s="86" t="n"/>
    </row>
    <row r="7295">
      <c r="B7295" s="86" t="n"/>
    </row>
    <row r="7296">
      <c r="B7296" s="86" t="n"/>
    </row>
    <row r="7297">
      <c r="B7297" s="86" t="n"/>
    </row>
    <row r="7298">
      <c r="B7298" s="86" t="n"/>
    </row>
    <row r="7299">
      <c r="B7299" s="86" t="n"/>
    </row>
    <row r="7300">
      <c r="B7300" s="86" t="n"/>
    </row>
    <row r="7301">
      <c r="B7301" s="86" t="n"/>
    </row>
    <row r="7302">
      <c r="B7302" s="86" t="n"/>
    </row>
    <row r="7303">
      <c r="B7303" s="86" t="n"/>
    </row>
    <row r="7304">
      <c r="B7304" s="86" t="n"/>
    </row>
    <row r="7305">
      <c r="B7305" s="86" t="n"/>
    </row>
    <row r="7306">
      <c r="B7306" s="86" t="n"/>
    </row>
    <row r="7307">
      <c r="B7307" s="86" t="n"/>
    </row>
    <row r="7308">
      <c r="B7308" s="86" t="n"/>
    </row>
    <row r="7309">
      <c r="B7309" s="86" t="n"/>
    </row>
    <row r="7310">
      <c r="B7310" s="86" t="n"/>
    </row>
    <row r="7311">
      <c r="B7311" s="86" t="n"/>
    </row>
    <row r="7312">
      <c r="B7312" s="86" t="n"/>
    </row>
    <row r="7313">
      <c r="B7313" s="86" t="n"/>
    </row>
    <row r="7314">
      <c r="B7314" s="86" t="n"/>
    </row>
    <row r="7315">
      <c r="B7315" s="86" t="n"/>
    </row>
    <row r="7316">
      <c r="B7316" s="86" t="n"/>
    </row>
    <row r="7317">
      <c r="B7317" s="86" t="n"/>
    </row>
    <row r="7318">
      <c r="B7318" s="86" t="n"/>
    </row>
    <row r="7319">
      <c r="B7319" s="86" t="n"/>
    </row>
    <row r="7320">
      <c r="B7320" s="86" t="n"/>
    </row>
    <row r="7321">
      <c r="B7321" s="86" t="n"/>
    </row>
    <row r="7322">
      <c r="B7322" s="86" t="n"/>
    </row>
    <row r="7323">
      <c r="B7323" s="86" t="n"/>
    </row>
    <row r="7324">
      <c r="B7324" s="86" t="n"/>
    </row>
    <row r="7325">
      <c r="B7325" s="86" t="n"/>
    </row>
    <row r="7326">
      <c r="B7326" s="86" t="n"/>
    </row>
    <row r="7327">
      <c r="B7327" s="86" t="n"/>
    </row>
    <row r="7328">
      <c r="B7328" s="86" t="n"/>
    </row>
    <row r="7329">
      <c r="B7329" s="86" t="n"/>
    </row>
    <row r="7330">
      <c r="B7330" s="86" t="n"/>
    </row>
    <row r="7331">
      <c r="B7331" s="86" t="n"/>
    </row>
    <row r="7332">
      <c r="B7332" s="86" t="n"/>
    </row>
    <row r="7333">
      <c r="B7333" s="86" t="n"/>
    </row>
    <row r="7334">
      <c r="B7334" s="86" t="n"/>
    </row>
    <row r="7335">
      <c r="B7335" s="86" t="n"/>
    </row>
    <row r="7336">
      <c r="B7336" s="86" t="n"/>
    </row>
    <row r="7337">
      <c r="B7337" s="86" t="n"/>
    </row>
    <row r="7338">
      <c r="B7338" s="86" t="n"/>
    </row>
    <row r="7339">
      <c r="B7339" s="86" t="n"/>
    </row>
    <row r="7340">
      <c r="B7340" s="86" t="n"/>
    </row>
    <row r="7341">
      <c r="B7341" s="86" t="n"/>
    </row>
    <row r="7342">
      <c r="B7342" s="86" t="n"/>
    </row>
    <row r="7343">
      <c r="B7343" s="86" t="n"/>
    </row>
    <row r="7344">
      <c r="B7344" s="86" t="n"/>
    </row>
    <row r="7345">
      <c r="B7345" s="86" t="n"/>
    </row>
    <row r="7346">
      <c r="B7346" s="86" t="n"/>
    </row>
    <row r="7347">
      <c r="B7347" s="86" t="n"/>
    </row>
    <row r="7348">
      <c r="B7348" s="86" t="n"/>
    </row>
    <row r="7349">
      <c r="B7349" s="86" t="n"/>
    </row>
    <row r="7350">
      <c r="B7350" s="86" t="n"/>
    </row>
    <row r="7351">
      <c r="B7351" s="86" t="n"/>
    </row>
    <row r="7352">
      <c r="B7352" s="86" t="n"/>
    </row>
    <row r="7353">
      <c r="B7353" s="86" t="n"/>
    </row>
    <row r="7354">
      <c r="B7354" s="86" t="n"/>
    </row>
    <row r="7355">
      <c r="B7355" s="86" t="n"/>
    </row>
    <row r="7356">
      <c r="B7356" s="86" t="n"/>
    </row>
    <row r="7357">
      <c r="B7357" s="86" t="n"/>
    </row>
    <row r="7358">
      <c r="B7358" s="86" t="n"/>
    </row>
    <row r="7359">
      <c r="B7359" s="86" t="n"/>
    </row>
    <row r="7360">
      <c r="B7360" s="86" t="n"/>
    </row>
    <row r="7361">
      <c r="B7361" s="86" t="n"/>
    </row>
    <row r="7362">
      <c r="B7362" s="86" t="n"/>
    </row>
    <row r="7363">
      <c r="B7363" s="86" t="n"/>
    </row>
    <row r="7364">
      <c r="B7364" s="86" t="n"/>
    </row>
    <row r="7365">
      <c r="B7365" s="86" t="n"/>
    </row>
    <row r="7366">
      <c r="B7366" s="86" t="n"/>
    </row>
    <row r="7367">
      <c r="B7367" s="86" t="n"/>
    </row>
    <row r="7368">
      <c r="B7368" s="86" t="n"/>
    </row>
    <row r="7369">
      <c r="B7369" s="86" t="n"/>
    </row>
    <row r="7370">
      <c r="B7370" s="86" t="n"/>
    </row>
    <row r="7371">
      <c r="B7371" s="86" t="n"/>
    </row>
    <row r="7372">
      <c r="B7372" s="86" t="n"/>
    </row>
    <row r="7373">
      <c r="B7373" s="86" t="n"/>
    </row>
    <row r="7374">
      <c r="B7374" s="86" t="n"/>
    </row>
    <row r="7375">
      <c r="B7375" s="86" t="n"/>
    </row>
    <row r="7376">
      <c r="B7376" s="86" t="n"/>
    </row>
    <row r="7377">
      <c r="B7377" s="86" t="n"/>
    </row>
    <row r="7378">
      <c r="B7378" s="86" t="n"/>
    </row>
    <row r="7379">
      <c r="B7379" s="86" t="n"/>
    </row>
    <row r="7380">
      <c r="B7380" s="86" t="n"/>
    </row>
    <row r="7381">
      <c r="B7381" s="86" t="n"/>
    </row>
    <row r="7382">
      <c r="B7382" s="86" t="n"/>
    </row>
    <row r="7383">
      <c r="B7383" s="86" t="n"/>
    </row>
    <row r="7384">
      <c r="B7384" s="86" t="n"/>
    </row>
    <row r="7385">
      <c r="B7385" s="86" t="n"/>
    </row>
    <row r="7386">
      <c r="B7386" s="86" t="n"/>
    </row>
    <row r="7387">
      <c r="B7387" s="86" t="n"/>
    </row>
    <row r="7388">
      <c r="B7388" s="86" t="n"/>
    </row>
    <row r="7389">
      <c r="B7389" s="86" t="n"/>
    </row>
    <row r="7390">
      <c r="B7390" s="86" t="n"/>
    </row>
    <row r="7391">
      <c r="B7391" s="86" t="n"/>
    </row>
    <row r="7392">
      <c r="B7392" s="86" t="n"/>
    </row>
    <row r="7393">
      <c r="B7393" s="86" t="n"/>
    </row>
    <row r="7394">
      <c r="B7394" s="86" t="n"/>
    </row>
    <row r="7395">
      <c r="B7395" s="86" t="n"/>
    </row>
    <row r="7396">
      <c r="B7396" s="86" t="n"/>
    </row>
    <row r="7397">
      <c r="B7397" s="86" t="n"/>
    </row>
    <row r="7398">
      <c r="B7398" s="86" t="n"/>
    </row>
    <row r="7399">
      <c r="B7399" s="86" t="n"/>
    </row>
    <row r="7400">
      <c r="B7400" s="86" t="n"/>
    </row>
    <row r="7401">
      <c r="B7401" s="86" t="n"/>
    </row>
    <row r="7402">
      <c r="B7402" s="86" t="n"/>
    </row>
    <row r="7403">
      <c r="B7403" s="86" t="n"/>
    </row>
    <row r="7404">
      <c r="B7404" s="86" t="n"/>
    </row>
    <row r="7405">
      <c r="B7405" s="86" t="n"/>
    </row>
    <row r="7406">
      <c r="B7406" s="86" t="n"/>
    </row>
    <row r="7407">
      <c r="B7407" s="86" t="n"/>
    </row>
    <row r="7408">
      <c r="B7408" s="86" t="n"/>
    </row>
    <row r="7409">
      <c r="B7409" s="86" t="n"/>
    </row>
    <row r="7410">
      <c r="B7410" s="86" t="n"/>
    </row>
    <row r="7411">
      <c r="B7411" s="86" t="n"/>
    </row>
    <row r="7412">
      <c r="B7412" s="86" t="n"/>
    </row>
    <row r="7413">
      <c r="B7413" s="86" t="n"/>
    </row>
    <row r="7414">
      <c r="B7414" s="86" t="n"/>
    </row>
    <row r="7415">
      <c r="B7415" s="86" t="n"/>
    </row>
    <row r="7416">
      <c r="B7416" s="86" t="n"/>
    </row>
    <row r="7417">
      <c r="B7417" s="86" t="n"/>
    </row>
    <row r="7418">
      <c r="B7418" s="86" t="n"/>
    </row>
    <row r="7419">
      <c r="B7419" s="86" t="n"/>
    </row>
    <row r="7420">
      <c r="B7420" s="86" t="n"/>
    </row>
    <row r="7421">
      <c r="B7421" s="86" t="n"/>
    </row>
    <row r="7422">
      <c r="B7422" s="86" t="n"/>
    </row>
    <row r="7423">
      <c r="B7423" s="86" t="n"/>
    </row>
    <row r="7424">
      <c r="B7424" s="86" t="n"/>
    </row>
    <row r="7425">
      <c r="B7425" s="86" t="n"/>
    </row>
    <row r="7426">
      <c r="B7426" s="86" t="n"/>
    </row>
    <row r="7427">
      <c r="B7427" s="86" t="n"/>
    </row>
    <row r="7428">
      <c r="B7428" s="86" t="n"/>
    </row>
    <row r="7429">
      <c r="B7429" s="86" t="n"/>
    </row>
    <row r="7430">
      <c r="B7430" s="86" t="n"/>
    </row>
    <row r="7431">
      <c r="B7431" s="86" t="n"/>
    </row>
    <row r="7432">
      <c r="B7432" s="86" t="n"/>
    </row>
    <row r="7433">
      <c r="B7433" s="86" t="n"/>
    </row>
    <row r="7434">
      <c r="B7434" s="86" t="n"/>
    </row>
    <row r="7435">
      <c r="B7435" s="86" t="n"/>
    </row>
    <row r="7436">
      <c r="B7436" s="86" t="n"/>
    </row>
    <row r="7437">
      <c r="B7437" s="86" t="n"/>
    </row>
    <row r="7438">
      <c r="B7438" s="86" t="n"/>
    </row>
    <row r="7439">
      <c r="B7439" s="86" t="n"/>
    </row>
    <row r="7440">
      <c r="B7440" s="86" t="n"/>
    </row>
    <row r="7441">
      <c r="B7441" s="86" t="n"/>
    </row>
    <row r="7442">
      <c r="B7442" s="86" t="n"/>
    </row>
    <row r="7443">
      <c r="B7443" s="86" t="n"/>
    </row>
    <row r="7444">
      <c r="B7444" s="86" t="n"/>
    </row>
    <row r="7445">
      <c r="B7445" s="86" t="n"/>
    </row>
    <row r="7446">
      <c r="B7446" s="86" t="n"/>
    </row>
    <row r="7447">
      <c r="B7447" s="86" t="n"/>
    </row>
    <row r="7448">
      <c r="B7448" s="86" t="n"/>
    </row>
    <row r="7449">
      <c r="B7449" s="86" t="n"/>
    </row>
    <row r="7450">
      <c r="B7450" s="86" t="n"/>
    </row>
    <row r="7451">
      <c r="B7451" s="86" t="n"/>
    </row>
    <row r="7452">
      <c r="B7452" s="86" t="n"/>
    </row>
    <row r="7453">
      <c r="B7453" s="86" t="n"/>
    </row>
    <row r="7454">
      <c r="B7454" s="86" t="n"/>
    </row>
    <row r="7455">
      <c r="B7455" s="86" t="n"/>
    </row>
    <row r="7456">
      <c r="B7456" s="86" t="n"/>
    </row>
    <row r="7457">
      <c r="B7457" s="86" t="n"/>
    </row>
    <row r="7458">
      <c r="B7458" s="86" t="n"/>
    </row>
    <row r="7459">
      <c r="B7459" s="86" t="n"/>
    </row>
    <row r="7460">
      <c r="B7460" s="86" t="n"/>
    </row>
    <row r="7461">
      <c r="B7461" s="86" t="n"/>
    </row>
    <row r="7462">
      <c r="B7462" s="86" t="n"/>
    </row>
    <row r="7463">
      <c r="B7463" s="86" t="n"/>
    </row>
    <row r="7464">
      <c r="B7464" s="86" t="n"/>
    </row>
    <row r="7465">
      <c r="B7465" s="86" t="n"/>
    </row>
    <row r="7466">
      <c r="B7466" s="86" t="n"/>
    </row>
    <row r="7467">
      <c r="B7467" s="86" t="n"/>
    </row>
    <row r="7468">
      <c r="B7468" s="86" t="n"/>
    </row>
    <row r="7469">
      <c r="B7469" s="86" t="n"/>
    </row>
    <row r="7470">
      <c r="B7470" s="86" t="n"/>
    </row>
    <row r="7471">
      <c r="B7471" s="86" t="n"/>
    </row>
    <row r="7472">
      <c r="B7472" s="86" t="n"/>
    </row>
    <row r="7473">
      <c r="B7473" s="86" t="n"/>
    </row>
    <row r="7474">
      <c r="B7474" s="86" t="n"/>
    </row>
    <row r="7475">
      <c r="B7475" s="86" t="n"/>
    </row>
    <row r="7476">
      <c r="B7476" s="86" t="n"/>
    </row>
    <row r="7477">
      <c r="B7477" s="86" t="n"/>
    </row>
    <row r="7478">
      <c r="B7478" s="86" t="n"/>
    </row>
    <row r="7479">
      <c r="B7479" s="86" t="n"/>
    </row>
    <row r="7480">
      <c r="B7480" s="86" t="n"/>
    </row>
    <row r="7481">
      <c r="B7481" s="86" t="n"/>
    </row>
    <row r="7482">
      <c r="B7482" s="86" t="n"/>
    </row>
    <row r="7483">
      <c r="B7483" s="86" t="n"/>
    </row>
    <row r="7484">
      <c r="B7484" s="86" t="n"/>
    </row>
    <row r="7485">
      <c r="B7485" s="86" t="n"/>
    </row>
    <row r="7486">
      <c r="B7486" s="86" t="n"/>
    </row>
    <row r="7487">
      <c r="B7487" s="86" t="n"/>
    </row>
    <row r="7488">
      <c r="B7488" s="86" t="n"/>
    </row>
    <row r="7489">
      <c r="B7489" s="86" t="n"/>
    </row>
    <row r="7490">
      <c r="B7490" s="86" t="n"/>
    </row>
    <row r="7491">
      <c r="B7491" s="86" t="n"/>
    </row>
    <row r="7492">
      <c r="B7492" s="86" t="n"/>
    </row>
    <row r="7493">
      <c r="B7493" s="86" t="n"/>
    </row>
    <row r="7494">
      <c r="B7494" s="86" t="n"/>
    </row>
    <row r="7495">
      <c r="B7495" s="86" t="n"/>
    </row>
    <row r="7496">
      <c r="B7496" s="86" t="n"/>
    </row>
    <row r="7497">
      <c r="B7497" s="86" t="n"/>
    </row>
    <row r="7498">
      <c r="B7498" s="86" t="n"/>
    </row>
    <row r="7499">
      <c r="B7499" s="86" t="n"/>
    </row>
    <row r="7500">
      <c r="B7500" s="86" t="n"/>
    </row>
    <row r="7501">
      <c r="B7501" s="86" t="n"/>
    </row>
    <row r="7502">
      <c r="B7502" s="86" t="n"/>
    </row>
    <row r="7503">
      <c r="B7503" s="86" t="n"/>
    </row>
    <row r="7504">
      <c r="B7504" s="86" t="n"/>
    </row>
    <row r="7505">
      <c r="B7505" s="86" t="n"/>
    </row>
    <row r="7506">
      <c r="B7506" s="86" t="n"/>
    </row>
    <row r="7507">
      <c r="B7507" s="86" t="n"/>
    </row>
    <row r="7508">
      <c r="B7508" s="86" t="n"/>
    </row>
    <row r="7509">
      <c r="B7509" s="86" t="n"/>
    </row>
    <row r="7510">
      <c r="B7510" s="86" t="n"/>
    </row>
    <row r="7511">
      <c r="B7511" s="86" t="n"/>
    </row>
    <row r="7512">
      <c r="B7512" s="86" t="n"/>
    </row>
    <row r="7513">
      <c r="B7513" s="86" t="n"/>
    </row>
    <row r="7514">
      <c r="B7514" s="86" t="n"/>
    </row>
    <row r="7515">
      <c r="B7515" s="86" t="n"/>
    </row>
    <row r="7516">
      <c r="B7516" s="86" t="n"/>
    </row>
    <row r="7517">
      <c r="B7517" s="86" t="n"/>
    </row>
    <row r="7518">
      <c r="B7518" s="86" t="n"/>
    </row>
    <row r="7519">
      <c r="B7519" s="86" t="n"/>
    </row>
    <row r="7520">
      <c r="B7520" s="86" t="n"/>
    </row>
    <row r="7521">
      <c r="B7521" s="86" t="n"/>
    </row>
    <row r="7522">
      <c r="B7522" s="86" t="n"/>
    </row>
    <row r="7523">
      <c r="B7523" s="86" t="n"/>
    </row>
    <row r="7524">
      <c r="B7524" s="86" t="n"/>
    </row>
    <row r="7525">
      <c r="B7525" s="86" t="n"/>
    </row>
    <row r="7526">
      <c r="B7526" s="86" t="n"/>
    </row>
    <row r="7527">
      <c r="B7527" s="86" t="n"/>
    </row>
    <row r="7528">
      <c r="B7528" s="86" t="n"/>
    </row>
    <row r="7529">
      <c r="B7529" s="86" t="n"/>
    </row>
    <row r="7530">
      <c r="B7530" s="86" t="n"/>
    </row>
    <row r="7531">
      <c r="B7531" s="86" t="n"/>
    </row>
    <row r="7532">
      <c r="B7532" s="86" t="n"/>
    </row>
    <row r="7533">
      <c r="B7533" s="86" t="n"/>
    </row>
    <row r="7534">
      <c r="B7534" s="86" t="n"/>
    </row>
    <row r="7535">
      <c r="B7535" s="86" t="n"/>
    </row>
    <row r="7536">
      <c r="B7536" s="86" t="n"/>
    </row>
    <row r="7537">
      <c r="B7537" s="86" t="n"/>
    </row>
    <row r="7538">
      <c r="B7538" s="86" t="n"/>
    </row>
    <row r="7539">
      <c r="B7539" s="86" t="n"/>
    </row>
    <row r="7540">
      <c r="B7540" s="86" t="n"/>
    </row>
    <row r="7541">
      <c r="B7541" s="86" t="n"/>
    </row>
    <row r="7542">
      <c r="B7542" s="86" t="n"/>
    </row>
    <row r="7543">
      <c r="B7543" s="86" t="n"/>
    </row>
    <row r="7544">
      <c r="B7544" s="86" t="n"/>
    </row>
    <row r="7545">
      <c r="B7545" s="86" t="n"/>
    </row>
    <row r="7546">
      <c r="B7546" s="86" t="n"/>
    </row>
    <row r="7547">
      <c r="B7547" s="86" t="n"/>
    </row>
    <row r="7548">
      <c r="B7548" s="86" t="n"/>
    </row>
    <row r="7549">
      <c r="B7549" s="86" t="n"/>
    </row>
    <row r="7550">
      <c r="B7550" s="86" t="n"/>
    </row>
    <row r="7551">
      <c r="B7551" s="86" t="n"/>
    </row>
    <row r="7552">
      <c r="B7552" s="86" t="n"/>
    </row>
    <row r="7553">
      <c r="B7553" s="86" t="n"/>
    </row>
    <row r="7554">
      <c r="B7554" s="86" t="n"/>
    </row>
    <row r="7555">
      <c r="B7555" s="86" t="n"/>
    </row>
    <row r="7556">
      <c r="B7556" s="86" t="n"/>
    </row>
    <row r="7557">
      <c r="B7557" s="86" t="n"/>
    </row>
    <row r="7558">
      <c r="B7558" s="86" t="n"/>
    </row>
    <row r="7559">
      <c r="B7559" s="86" t="n"/>
    </row>
    <row r="7560">
      <c r="B7560" s="86" t="n"/>
    </row>
    <row r="7561">
      <c r="B7561" s="86" t="n"/>
    </row>
    <row r="7562">
      <c r="B7562" s="86" t="n"/>
    </row>
    <row r="7563">
      <c r="B7563" s="86" t="n"/>
    </row>
    <row r="7564">
      <c r="B7564" s="86" t="n"/>
    </row>
    <row r="7565">
      <c r="B7565" s="86" t="n"/>
    </row>
    <row r="7566">
      <c r="B7566" s="86" t="n"/>
    </row>
    <row r="7567">
      <c r="B7567" s="86" t="n"/>
    </row>
    <row r="7568">
      <c r="B7568" s="86" t="n"/>
    </row>
    <row r="7569">
      <c r="B7569" s="86" t="n"/>
    </row>
    <row r="7570">
      <c r="B7570" s="86" t="n"/>
    </row>
    <row r="7571">
      <c r="B7571" s="86" t="n"/>
    </row>
    <row r="7572">
      <c r="B7572" s="86" t="n"/>
    </row>
    <row r="7573">
      <c r="B7573" s="86" t="n"/>
    </row>
    <row r="7574">
      <c r="B7574" s="86" t="n"/>
    </row>
    <row r="7575">
      <c r="B7575" s="86" t="n"/>
    </row>
    <row r="7576">
      <c r="B7576" s="86" t="n"/>
    </row>
    <row r="7577">
      <c r="B7577" s="86" t="n"/>
    </row>
    <row r="7578">
      <c r="B7578" s="86" t="n"/>
    </row>
    <row r="7579">
      <c r="B7579" s="86" t="n"/>
    </row>
    <row r="7580">
      <c r="B7580" s="86" t="n"/>
    </row>
    <row r="7581">
      <c r="B7581" s="86" t="n"/>
    </row>
    <row r="7582">
      <c r="B7582" s="86" t="n"/>
    </row>
    <row r="7583">
      <c r="B7583" s="86" t="n"/>
    </row>
    <row r="7584">
      <c r="B7584" s="86" t="n"/>
    </row>
    <row r="7585">
      <c r="B7585" s="86" t="n"/>
    </row>
    <row r="7586">
      <c r="B7586" s="86" t="n"/>
    </row>
    <row r="7587">
      <c r="B7587" s="86" t="n"/>
    </row>
    <row r="7588">
      <c r="B7588" s="86" t="n"/>
    </row>
    <row r="7589">
      <c r="B7589" s="86" t="n"/>
    </row>
    <row r="7590">
      <c r="B7590" s="86" t="n"/>
    </row>
    <row r="7591">
      <c r="B7591" s="86" t="n"/>
    </row>
    <row r="7592">
      <c r="B7592" s="86" t="n"/>
    </row>
    <row r="7593">
      <c r="B7593" s="86" t="n"/>
    </row>
    <row r="7594">
      <c r="B7594" s="86" t="n"/>
    </row>
    <row r="7595">
      <c r="B7595" s="86" t="n"/>
    </row>
    <row r="7596">
      <c r="B7596" s="86" t="n"/>
    </row>
    <row r="7597">
      <c r="B7597" s="86" t="n"/>
    </row>
    <row r="7598">
      <c r="B7598" s="86" t="n"/>
    </row>
    <row r="7599">
      <c r="B7599" s="86" t="n"/>
    </row>
    <row r="7600">
      <c r="B7600" s="86" t="n"/>
    </row>
    <row r="7601">
      <c r="B7601" s="86" t="n"/>
    </row>
    <row r="7602">
      <c r="B7602" s="86" t="n"/>
    </row>
    <row r="7603">
      <c r="B7603" s="86" t="n"/>
    </row>
    <row r="7604">
      <c r="B7604" s="86" t="n"/>
    </row>
    <row r="7605">
      <c r="B7605" s="86" t="n"/>
    </row>
    <row r="7606">
      <c r="B7606" s="86" t="n"/>
    </row>
    <row r="7607">
      <c r="B7607" s="86" t="n"/>
    </row>
    <row r="7608">
      <c r="B7608" s="86" t="n"/>
    </row>
    <row r="7609">
      <c r="B7609" s="86" t="n"/>
    </row>
    <row r="7610">
      <c r="B7610" s="86" t="n"/>
    </row>
    <row r="7611">
      <c r="B7611" s="86" t="n"/>
    </row>
    <row r="7612">
      <c r="B7612" s="86" t="n"/>
    </row>
    <row r="7613">
      <c r="B7613" s="86" t="n"/>
    </row>
    <row r="7614">
      <c r="B7614" s="86" t="n"/>
    </row>
    <row r="7615">
      <c r="B7615" s="86" t="n"/>
    </row>
    <row r="7616">
      <c r="B7616" s="86" t="n"/>
    </row>
    <row r="7617">
      <c r="B7617" s="86" t="n"/>
    </row>
    <row r="7618">
      <c r="B7618" s="86" t="n"/>
    </row>
    <row r="7619">
      <c r="B7619" s="86" t="n"/>
    </row>
    <row r="7620">
      <c r="B7620" s="86" t="n"/>
    </row>
    <row r="7621">
      <c r="B7621" s="86" t="n"/>
    </row>
    <row r="7622">
      <c r="B7622" s="86" t="n"/>
    </row>
    <row r="7623">
      <c r="B7623" s="86" t="n"/>
    </row>
    <row r="7624">
      <c r="B7624" s="86" t="n"/>
    </row>
    <row r="7625">
      <c r="B7625" s="86" t="n"/>
    </row>
    <row r="7626">
      <c r="B7626" s="86" t="n"/>
    </row>
    <row r="7627">
      <c r="B7627" s="86" t="n"/>
    </row>
    <row r="7628">
      <c r="B7628" s="86" t="n"/>
    </row>
    <row r="7629">
      <c r="B7629" s="86" t="n"/>
    </row>
    <row r="7630">
      <c r="B7630" s="86" t="n"/>
    </row>
    <row r="7631">
      <c r="B7631" s="86" t="n"/>
    </row>
    <row r="7632">
      <c r="B7632" s="86" t="n"/>
    </row>
    <row r="7633">
      <c r="B7633" s="86" t="n"/>
    </row>
    <row r="7634">
      <c r="B7634" s="86" t="n"/>
    </row>
    <row r="7635">
      <c r="B7635" s="86" t="n"/>
    </row>
    <row r="7636">
      <c r="B7636" s="86" t="n"/>
    </row>
    <row r="7637">
      <c r="B7637" s="86" t="n"/>
    </row>
    <row r="7638">
      <c r="B7638" s="86" t="n"/>
    </row>
    <row r="7639">
      <c r="B7639" s="86" t="n"/>
    </row>
    <row r="7640">
      <c r="B7640" s="86" t="n"/>
    </row>
    <row r="7641">
      <c r="B7641" s="86" t="n"/>
    </row>
    <row r="7642">
      <c r="B7642" s="86" t="n"/>
    </row>
    <row r="7643">
      <c r="B7643" s="86" t="n"/>
    </row>
    <row r="7644">
      <c r="B7644" s="86" t="n"/>
    </row>
    <row r="7645">
      <c r="B7645" s="86" t="n"/>
    </row>
    <row r="7646">
      <c r="B7646" s="86" t="n"/>
    </row>
    <row r="7647">
      <c r="B7647" s="86" t="n"/>
    </row>
    <row r="7648">
      <c r="B7648" s="86" t="n"/>
    </row>
    <row r="7649">
      <c r="B7649" s="86" t="n"/>
    </row>
    <row r="7650">
      <c r="B7650" s="86" t="n"/>
    </row>
    <row r="7651">
      <c r="B7651" s="86" t="n"/>
    </row>
    <row r="7652">
      <c r="B7652" s="86" t="n"/>
    </row>
    <row r="7653">
      <c r="B7653" s="86" t="n"/>
    </row>
  </sheetData>
  <mergeCells count="12">
    <mergeCell ref="F3:G3"/>
    <mergeCell ref="F4:G4"/>
    <mergeCell ref="F2:G2"/>
    <mergeCell ref="L7:M7"/>
    <mergeCell ref="L6:M6"/>
    <mergeCell ref="I2:K4"/>
    <mergeCell ref="F5:G5"/>
    <mergeCell ref="L1:M1"/>
    <mergeCell ref="L5:M5"/>
    <mergeCell ref="F1:G1"/>
    <mergeCell ref="N4:O6"/>
    <mergeCell ref="P4:Q6"/>
  </mergeCells>
  <dataValidations count="1">
    <dataValidation sqref="G1:G1048576" showDropDown="0" showInputMessage="1" showErrorMessage="1" allowBlank="1" type="whole">
      <formula1>0</formula1>
      <formula2>10000</formula2>
    </dataValidation>
  </dataValidations>
  <hyperlinks>
    <hyperlink xmlns:r="http://schemas.openxmlformats.org/officeDocument/2006/relationships" ref="Q3" r:id="rId1"/>
  </hyperlinks>
  <pageMargins left="0.75" right="0.75" top="1" bottom="1" header="0.5" footer="0.5"/>
  <pageSetup orientation="portrait" paperSize="9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52"/>
  <sheetViews>
    <sheetView workbookViewId="0">
      <selection activeCell="A1" sqref="A1"/>
    </sheetView>
  </sheetViews>
  <sheetFormatPr baseColWidth="8" defaultRowHeight="12.75"/>
  <cols>
    <col width="31.5703125" customWidth="1" min="1" max="1"/>
    <col hidden="1" width="3.140625" customWidth="1" min="2" max="2"/>
  </cols>
  <sheetData>
    <row r="1">
      <c r="A1" s="40" t="inlineStr">
        <is>
          <t>Группа скидок / Cумма заказа от</t>
        </is>
      </c>
      <c r="B1" t="inlineStr">
        <is>
          <t>Название</t>
        </is>
      </c>
      <c r="C1" t="n">
        <v>20000</v>
      </c>
      <c r="D1" t="n">
        <v>30000</v>
      </c>
      <c r="E1" t="n">
        <v>40000</v>
      </c>
      <c r="F1" t="n">
        <v>50000</v>
      </c>
      <c r="G1" t="n">
        <v>60000</v>
      </c>
      <c r="H1" t="n">
        <v>70000</v>
      </c>
      <c r="I1" t="n">
        <v>80000</v>
      </c>
      <c r="J1" t="n">
        <v>90000</v>
      </c>
      <c r="K1" t="n">
        <v>100000</v>
      </c>
    </row>
    <row r="2">
      <c r="A2" t="n">
        <v>1</v>
      </c>
      <c r="C2" s="64" t="n">
        <v>4</v>
      </c>
      <c r="D2" s="64" t="n">
        <v>4</v>
      </c>
      <c r="E2" s="64" t="n">
        <v>8</v>
      </c>
      <c r="F2" s="64" t="n">
        <v>8</v>
      </c>
      <c r="G2" s="64" t="n">
        <v>12</v>
      </c>
      <c r="H2" s="64" t="n">
        <v>12</v>
      </c>
      <c r="I2" s="64" t="n">
        <v>16</v>
      </c>
      <c r="J2" s="64" t="n">
        <v>16</v>
      </c>
      <c r="K2" s="64" t="n">
        <v>20</v>
      </c>
      <c r="L2" s="64" t="n"/>
      <c r="M2" s="64" t="n"/>
      <c r="N2" s="64" t="n"/>
      <c r="O2" s="64" t="n"/>
      <c r="P2" s="64" t="n"/>
      <c r="Q2" s="64" t="n"/>
      <c r="R2" s="64" t="n"/>
      <c r="S2" s="64" t="n"/>
      <c r="T2" s="64" t="n"/>
      <c r="U2" s="64" t="n"/>
      <c r="V2" s="64" t="n"/>
      <c r="W2" s="64" t="n"/>
      <c r="X2" s="64" t="n"/>
      <c r="Y2" s="64" t="n"/>
      <c r="Z2" s="64" t="n"/>
    </row>
    <row r="3">
      <c r="A3" t="n">
        <v>2</v>
      </c>
      <c r="C3" s="64" t="n">
        <v>0</v>
      </c>
      <c r="D3" s="64" t="n">
        <v>0</v>
      </c>
      <c r="E3" s="64" t="n">
        <v>4</v>
      </c>
      <c r="F3" s="64" t="n">
        <v>5</v>
      </c>
      <c r="G3" s="64" t="n">
        <v>6</v>
      </c>
      <c r="H3" s="64" t="n">
        <v>6</v>
      </c>
      <c r="I3" s="64" t="n">
        <v>7</v>
      </c>
      <c r="J3" s="64" t="n">
        <v>7</v>
      </c>
      <c r="K3" s="64" t="n">
        <v>8</v>
      </c>
      <c r="L3" s="64" t="n"/>
      <c r="M3" s="64" t="n"/>
      <c r="N3" s="64" t="n"/>
      <c r="O3" s="64" t="n"/>
      <c r="P3" s="64" t="n"/>
      <c r="Q3" s="64" t="n"/>
      <c r="R3" s="64" t="n"/>
      <c r="S3" s="64" t="n"/>
      <c r="T3" s="64" t="n"/>
      <c r="U3" s="64" t="n"/>
      <c r="V3" s="64" t="n"/>
      <c r="W3" s="64" t="n"/>
      <c r="X3" s="64" t="n"/>
      <c r="Y3" s="64" t="n"/>
      <c r="Z3" s="64" t="n"/>
    </row>
    <row r="4">
      <c r="A4" t="n">
        <v>3</v>
      </c>
      <c r="C4" s="64" t="n">
        <v>6</v>
      </c>
      <c r="D4" s="64" t="n">
        <v>8</v>
      </c>
      <c r="E4" s="64" t="n">
        <v>10</v>
      </c>
      <c r="F4" s="64" t="n">
        <v>12</v>
      </c>
      <c r="G4" s="64" t="n">
        <v>14</v>
      </c>
      <c r="H4" s="64" t="n">
        <v>15</v>
      </c>
      <c r="I4" s="64" t="n">
        <v>15</v>
      </c>
      <c r="J4" s="64" t="n">
        <v>16</v>
      </c>
      <c r="K4" s="64" t="n">
        <v>17</v>
      </c>
      <c r="L4" s="64" t="n"/>
      <c r="M4" s="64" t="n"/>
      <c r="N4" s="64" t="n"/>
      <c r="O4" s="64" t="n"/>
      <c r="P4" s="64" t="n"/>
      <c r="Q4" s="64" t="n"/>
      <c r="R4" s="64" t="n"/>
      <c r="S4" s="64" t="n"/>
      <c r="T4" s="64" t="n"/>
      <c r="U4" s="64" t="n"/>
      <c r="V4" s="64" t="n"/>
      <c r="W4" s="64" t="n"/>
      <c r="X4" s="64" t="n"/>
      <c r="Y4" s="64" t="n"/>
      <c r="Z4" s="64" t="n"/>
    </row>
    <row r="5">
      <c r="A5" t="n">
        <v>4</v>
      </c>
      <c r="C5" s="64" t="n">
        <v>10</v>
      </c>
      <c r="D5" s="64" t="n">
        <v>12</v>
      </c>
      <c r="E5" s="64" t="n">
        <v>14</v>
      </c>
      <c r="F5" s="64" t="n">
        <v>15</v>
      </c>
      <c r="G5" s="64" t="n">
        <v>16</v>
      </c>
      <c r="H5" s="64" t="n">
        <v>18</v>
      </c>
      <c r="I5" s="64" t="n">
        <v>20</v>
      </c>
      <c r="J5" s="64" t="n">
        <v>22</v>
      </c>
      <c r="K5" s="64" t="n">
        <v>24</v>
      </c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</row>
    <row r="6">
      <c r="A6" t="n">
        <v>5</v>
      </c>
      <c r="C6" s="64" t="n">
        <v>0</v>
      </c>
      <c r="D6" s="64" t="n">
        <v>0</v>
      </c>
      <c r="E6" s="64" t="n">
        <v>1</v>
      </c>
      <c r="F6" s="64" t="n">
        <v>2</v>
      </c>
      <c r="G6" s="64" t="n">
        <v>3</v>
      </c>
      <c r="H6" s="64" t="n">
        <v>4</v>
      </c>
      <c r="I6" s="64" t="n">
        <v>5</v>
      </c>
      <c r="J6" s="64" t="n">
        <v>6</v>
      </c>
      <c r="K6" s="64" t="n">
        <v>7</v>
      </c>
      <c r="L6" s="64" t="n"/>
      <c r="M6" s="64" t="n"/>
      <c r="N6" s="64" t="n"/>
      <c r="O6" s="64" t="n"/>
      <c r="P6" s="64" t="n"/>
      <c r="Q6" s="64" t="n"/>
      <c r="R6" s="64" t="n"/>
      <c r="S6" s="64" t="n"/>
      <c r="T6" s="64" t="n"/>
      <c r="U6" s="64" t="n"/>
      <c r="V6" s="64" t="n"/>
      <c r="W6" s="64" t="n"/>
      <c r="X6" s="64" t="n"/>
      <c r="Y6" s="64" t="n"/>
      <c r="Z6" s="64" t="n"/>
    </row>
    <row r="7">
      <c r="A7" t="n">
        <v>6</v>
      </c>
      <c r="C7" s="64" t="n">
        <v>4</v>
      </c>
      <c r="D7" s="64" t="n">
        <v>6</v>
      </c>
      <c r="E7" s="64" t="n">
        <v>8</v>
      </c>
      <c r="F7" s="64" t="n">
        <v>8</v>
      </c>
      <c r="G7" s="64" t="n">
        <v>10</v>
      </c>
      <c r="H7" s="64" t="n">
        <v>10</v>
      </c>
      <c r="I7" s="64" t="n">
        <v>12</v>
      </c>
      <c r="J7" s="64" t="n">
        <v>12</v>
      </c>
      <c r="K7" s="64" t="n">
        <v>15</v>
      </c>
      <c r="L7" s="64" t="n"/>
      <c r="M7" s="64" t="n"/>
      <c r="N7" s="64" t="n"/>
      <c r="O7" s="64" t="n"/>
      <c r="P7" s="64" t="n"/>
      <c r="Q7" s="64" t="n"/>
      <c r="R7" s="64" t="n"/>
      <c r="S7" s="64" t="n"/>
      <c r="T7" s="64" t="n"/>
      <c r="U7" s="64" t="n"/>
      <c r="V7" s="64" t="n"/>
      <c r="W7" s="64" t="n"/>
      <c r="X7" s="64" t="n"/>
      <c r="Y7" s="64" t="n"/>
      <c r="Z7" s="64" t="n"/>
    </row>
    <row r="8">
      <c r="A8" t="n">
        <v>7</v>
      </c>
      <c r="C8" s="64" t="n">
        <v>4</v>
      </c>
      <c r="D8" s="64" t="n">
        <v>4</v>
      </c>
      <c r="E8" s="64" t="n">
        <v>6</v>
      </c>
      <c r="F8" s="64" t="n">
        <v>8</v>
      </c>
      <c r="G8" s="64" t="n">
        <v>10</v>
      </c>
      <c r="H8" s="64" t="n">
        <v>13</v>
      </c>
      <c r="I8" s="64" t="n">
        <v>16</v>
      </c>
      <c r="J8" s="64" t="n">
        <v>18</v>
      </c>
      <c r="K8" s="64" t="n">
        <v>20</v>
      </c>
      <c r="L8" s="64" t="n"/>
      <c r="M8" s="64" t="n"/>
      <c r="N8" s="64" t="n"/>
      <c r="O8" s="64" t="n"/>
      <c r="P8" s="64" t="n"/>
      <c r="Q8" s="64" t="n"/>
      <c r="R8" s="64" t="n"/>
      <c r="S8" s="64" t="n"/>
      <c r="T8" s="64" t="n"/>
      <c r="U8" s="64" t="n"/>
      <c r="V8" s="64" t="n"/>
      <c r="W8" s="64" t="n"/>
      <c r="X8" s="64" t="n"/>
      <c r="Y8" s="64" t="n"/>
      <c r="Z8" s="64" t="n"/>
    </row>
    <row r="9">
      <c r="A9" t="n">
        <v>8</v>
      </c>
      <c r="C9" s="64" t="n">
        <v>0</v>
      </c>
      <c r="D9" s="64" t="n">
        <v>0</v>
      </c>
      <c r="E9" s="64" t="n">
        <v>2</v>
      </c>
      <c r="F9" s="64" t="n">
        <v>2</v>
      </c>
      <c r="G9" s="64" t="n">
        <v>4</v>
      </c>
      <c r="H9" s="64" t="n">
        <v>4</v>
      </c>
      <c r="I9" s="64" t="n">
        <v>6</v>
      </c>
      <c r="J9" s="64" t="n">
        <v>6</v>
      </c>
      <c r="K9" s="64" t="n">
        <v>8</v>
      </c>
      <c r="L9" s="64" t="n"/>
      <c r="M9" s="64" t="n"/>
      <c r="N9" s="64" t="n"/>
      <c r="O9" s="64" t="n"/>
      <c r="P9" s="64" t="n"/>
      <c r="Q9" s="64" t="n"/>
      <c r="R9" s="64" t="n"/>
      <c r="S9" s="64" t="n"/>
      <c r="T9" s="64" t="n"/>
      <c r="U9" s="64" t="n"/>
      <c r="V9" s="64" t="n"/>
      <c r="W9" s="64" t="n"/>
      <c r="X9" s="64" t="n"/>
      <c r="Y9" s="64" t="n"/>
      <c r="Z9" s="64" t="n"/>
    </row>
    <row r="10">
      <c r="A10" t="n">
        <v>9</v>
      </c>
      <c r="C10" s="64" t="n">
        <v>2</v>
      </c>
      <c r="D10" s="64" t="n">
        <v>2</v>
      </c>
      <c r="E10" s="64" t="n">
        <v>4</v>
      </c>
      <c r="F10" s="64" t="n">
        <v>6</v>
      </c>
      <c r="G10" s="64" t="n">
        <v>6</v>
      </c>
      <c r="H10" s="64" t="n">
        <v>8</v>
      </c>
      <c r="I10" s="64" t="n">
        <v>10</v>
      </c>
      <c r="J10" s="64" t="n">
        <v>12</v>
      </c>
      <c r="K10" s="64" t="n">
        <v>14</v>
      </c>
      <c r="L10" s="64" t="n"/>
      <c r="M10" s="64" t="n"/>
      <c r="N10" s="64" t="n"/>
      <c r="O10" s="64" t="n"/>
      <c r="P10" s="64" t="n"/>
      <c r="Q10" s="64" t="n"/>
      <c r="R10" s="64" t="n"/>
      <c r="S10" s="64" t="n"/>
      <c r="T10" s="64" t="n"/>
      <c r="U10" s="64" t="n"/>
      <c r="V10" s="64" t="n"/>
      <c r="W10" s="64" t="n"/>
      <c r="X10" s="64" t="n"/>
      <c r="Y10" s="64" t="n"/>
      <c r="Z10" s="64" t="n"/>
    </row>
    <row r="11">
      <c r="A11" t="n">
        <v>10</v>
      </c>
      <c r="C11" s="64" t="n">
        <v>2</v>
      </c>
      <c r="D11" s="64" t="n">
        <v>4</v>
      </c>
      <c r="E11" s="64" t="n">
        <v>6</v>
      </c>
      <c r="F11" s="64" t="n">
        <v>8</v>
      </c>
      <c r="G11" s="64" t="n">
        <v>10</v>
      </c>
      <c r="H11" s="64" t="n">
        <v>12</v>
      </c>
      <c r="I11" s="64" t="n">
        <v>15</v>
      </c>
      <c r="J11" s="64" t="n">
        <v>18</v>
      </c>
      <c r="K11" s="64" t="n">
        <v>22</v>
      </c>
      <c r="L11" s="64" t="n"/>
      <c r="M11" s="64" t="n"/>
      <c r="N11" s="64" t="n"/>
      <c r="O11" s="64" t="n"/>
      <c r="P11" s="64" t="n"/>
      <c r="Q11" s="64" t="n"/>
      <c r="R11" s="64" t="n"/>
      <c r="S11" s="64" t="n"/>
      <c r="T11" s="64" t="n"/>
      <c r="U11" s="64" t="n"/>
      <c r="V11" s="64" t="n"/>
      <c r="W11" s="64" t="n"/>
      <c r="X11" s="64" t="n"/>
      <c r="Y11" s="64" t="n"/>
      <c r="Z11" s="64" t="n"/>
    </row>
    <row r="12">
      <c r="A12" t="n">
        <v>11</v>
      </c>
      <c r="C12" s="64" t="n">
        <v>0</v>
      </c>
      <c r="D12" s="64" t="n">
        <v>0</v>
      </c>
      <c r="E12" s="64" t="n">
        <v>2</v>
      </c>
      <c r="F12" s="64" t="n">
        <v>3</v>
      </c>
      <c r="G12" s="64" t="n">
        <v>4</v>
      </c>
      <c r="H12" s="64" t="n">
        <v>5</v>
      </c>
      <c r="I12" s="64" t="n">
        <v>6</v>
      </c>
      <c r="J12" s="64" t="n">
        <v>7</v>
      </c>
      <c r="K12" s="64" t="n">
        <v>8</v>
      </c>
      <c r="L12" s="64" t="n"/>
      <c r="M12" s="64" t="n"/>
      <c r="N12" s="64" t="n"/>
      <c r="O12" s="64" t="n"/>
      <c r="P12" s="64" t="n"/>
      <c r="Q12" s="64" t="n"/>
      <c r="R12" s="64" t="n"/>
      <c r="S12" s="64" t="n"/>
      <c r="T12" s="64" t="n"/>
      <c r="U12" s="64" t="n"/>
      <c r="V12" s="64" t="n"/>
      <c r="W12" s="64" t="n"/>
      <c r="X12" s="64" t="n"/>
      <c r="Y12" s="64" t="n"/>
      <c r="Z12" s="64" t="n"/>
    </row>
    <row r="13">
      <c r="A13" t="n">
        <v>12</v>
      </c>
      <c r="C13" s="64" t="n">
        <v>2</v>
      </c>
      <c r="D13" s="64" t="n">
        <v>2</v>
      </c>
      <c r="E13" s="64" t="n">
        <v>4</v>
      </c>
      <c r="F13" s="64" t="n">
        <v>4</v>
      </c>
      <c r="G13" s="64" t="n">
        <v>6</v>
      </c>
      <c r="H13" s="64" t="n">
        <v>6</v>
      </c>
      <c r="I13" s="64" t="n">
        <v>8</v>
      </c>
      <c r="J13" s="64" t="n">
        <v>8</v>
      </c>
      <c r="K13" s="64" t="n">
        <v>10</v>
      </c>
      <c r="L13" s="64" t="n"/>
      <c r="M13" s="64" t="n"/>
      <c r="N13" s="64" t="n"/>
      <c r="O13" s="64" t="n"/>
      <c r="P13" s="64" t="n"/>
      <c r="Q13" s="64" t="n"/>
      <c r="R13" s="64" t="n"/>
      <c r="S13" s="64" t="n"/>
      <c r="T13" s="64" t="n"/>
      <c r="U13" s="64" t="n"/>
      <c r="V13" s="64" t="n"/>
      <c r="W13" s="64" t="n"/>
      <c r="X13" s="64" t="n"/>
      <c r="Y13" s="64" t="n"/>
      <c r="Z13" s="64" t="n"/>
    </row>
    <row r="14">
      <c r="A14" t="n">
        <v>13</v>
      </c>
      <c r="C14" s="64" t="n">
        <v>2</v>
      </c>
      <c r="D14" s="64" t="n">
        <v>3</v>
      </c>
      <c r="E14" s="64" t="n">
        <v>4</v>
      </c>
      <c r="F14" s="64" t="n">
        <v>5</v>
      </c>
      <c r="G14" s="64" t="n">
        <v>6</v>
      </c>
      <c r="H14" s="64" t="n">
        <v>8</v>
      </c>
      <c r="I14" s="64" t="n">
        <v>10</v>
      </c>
      <c r="J14" s="64" t="n">
        <v>12</v>
      </c>
      <c r="K14" s="64" t="n">
        <v>15</v>
      </c>
      <c r="L14" s="64" t="n"/>
      <c r="M14" s="64" t="n"/>
      <c r="N14" s="64" t="n"/>
      <c r="O14" s="64" t="n"/>
      <c r="P14" s="64" t="n"/>
      <c r="Q14" s="64" t="n"/>
      <c r="R14" s="64" t="n"/>
      <c r="S14" s="64" t="n"/>
      <c r="T14" s="64" t="n"/>
      <c r="U14" s="64" t="n"/>
      <c r="V14" s="64" t="n"/>
      <c r="W14" s="64" t="n"/>
      <c r="X14" s="64" t="n"/>
      <c r="Y14" s="64" t="n"/>
      <c r="Z14" s="64" t="n"/>
    </row>
    <row r="15">
      <c r="C15" s="64" t="n"/>
      <c r="D15" s="64" t="n"/>
      <c r="E15" s="64" t="n"/>
      <c r="F15" s="64" t="n"/>
      <c r="G15" s="64" t="n"/>
      <c r="H15" s="64" t="n"/>
      <c r="I15" s="64" t="n"/>
      <c r="J15" s="64" t="n"/>
      <c r="K15" s="64" t="n"/>
      <c r="L15" s="64" t="n"/>
      <c r="M15" s="64" t="n"/>
      <c r="N15" s="64" t="n"/>
      <c r="O15" s="64" t="n"/>
      <c r="P15" s="64" t="n"/>
      <c r="Q15" s="64" t="n"/>
      <c r="R15" s="64" t="n"/>
      <c r="S15" s="64" t="n"/>
      <c r="T15" s="64" t="n"/>
      <c r="U15" s="64" t="n"/>
      <c r="V15" s="64" t="n"/>
      <c r="W15" s="64" t="n"/>
      <c r="X15" s="64" t="n"/>
      <c r="Y15" s="64" t="n"/>
      <c r="Z15" s="64" t="n"/>
    </row>
    <row r="16">
      <c r="C16" s="64" t="n"/>
      <c r="D16" s="64" t="n"/>
      <c r="E16" s="64" t="n"/>
      <c r="F16" s="64" t="n"/>
      <c r="G16" s="64" t="n"/>
      <c r="H16" s="64" t="n"/>
      <c r="I16" s="64" t="n"/>
      <c r="J16" s="64" t="n"/>
      <c r="K16" s="64" t="n"/>
      <c r="L16" s="64" t="n"/>
      <c r="M16" s="64" t="n"/>
      <c r="N16" s="64" t="n"/>
      <c r="O16" s="64" t="n"/>
      <c r="P16" s="64" t="n"/>
      <c r="Q16" s="64" t="n"/>
      <c r="R16" s="64" t="n"/>
      <c r="S16" s="64" t="n"/>
      <c r="T16" s="64" t="n"/>
      <c r="U16" s="64" t="n"/>
      <c r="V16" s="64" t="n"/>
      <c r="W16" s="64" t="n"/>
      <c r="X16" s="64" t="n"/>
      <c r="Y16" s="64" t="n"/>
      <c r="Z16" s="64" t="n"/>
    </row>
    <row r="17">
      <c r="C17" s="64" t="n"/>
      <c r="D17" s="64" t="n"/>
      <c r="E17" s="64" t="n"/>
      <c r="F17" s="64" t="n"/>
      <c r="G17" s="64" t="n"/>
      <c r="H17" s="64" t="n"/>
      <c r="I17" s="64" t="n"/>
      <c r="J17" s="64" t="n"/>
      <c r="K17" s="64" t="n"/>
      <c r="L17" s="64" t="n"/>
      <c r="M17" s="64" t="n"/>
      <c r="N17" s="64" t="n"/>
      <c r="O17" s="64" t="n"/>
      <c r="P17" s="64" t="n"/>
      <c r="Q17" s="64" t="n"/>
      <c r="R17" s="64" t="n"/>
      <c r="S17" s="64" t="n"/>
      <c r="T17" s="64" t="n"/>
      <c r="U17" s="64" t="n"/>
      <c r="V17" s="64" t="n"/>
      <c r="W17" s="64" t="n"/>
      <c r="X17" s="64" t="n"/>
      <c r="Y17" s="64" t="n"/>
      <c r="Z17" s="64" t="n"/>
    </row>
    <row r="18">
      <c r="C18" s="64" t="n"/>
      <c r="D18" s="64" t="n"/>
      <c r="E18" s="64" t="n"/>
      <c r="F18" s="64" t="n"/>
      <c r="G18" s="64" t="n"/>
      <c r="H18" s="64" t="n"/>
      <c r="I18" s="64" t="n"/>
      <c r="J18" s="64" t="n"/>
      <c r="K18" s="64" t="n"/>
      <c r="L18" s="64" t="n"/>
      <c r="M18" s="64" t="n"/>
      <c r="N18" s="64" t="n"/>
      <c r="O18" s="64" t="n"/>
      <c r="P18" s="64" t="n"/>
      <c r="Q18" s="64" t="n"/>
      <c r="R18" s="64" t="n"/>
      <c r="S18" s="64" t="n"/>
      <c r="T18" s="64" t="n"/>
      <c r="U18" s="64" t="n"/>
      <c r="V18" s="64" t="n"/>
      <c r="W18" s="64" t="n"/>
      <c r="X18" s="64" t="n"/>
      <c r="Y18" s="64" t="n"/>
      <c r="Z18" s="64" t="n"/>
    </row>
    <row r="19">
      <c r="C19" s="64" t="n"/>
      <c r="D19" s="64" t="n"/>
      <c r="E19" s="64" t="n"/>
      <c r="F19" s="64" t="n"/>
      <c r="G19" s="64" t="n"/>
      <c r="H19" s="64" t="n"/>
      <c r="I19" s="64" t="n"/>
      <c r="J19" s="64" t="n"/>
      <c r="K19" s="64" t="n"/>
      <c r="L19" s="64" t="n"/>
      <c r="M19" s="64" t="n"/>
      <c r="N19" s="64" t="n"/>
      <c r="O19" s="64" t="n"/>
      <c r="P19" s="64" t="n"/>
      <c r="Q19" s="64" t="n"/>
      <c r="R19" s="64" t="n"/>
      <c r="S19" s="64" t="n"/>
      <c r="T19" s="64" t="n"/>
      <c r="U19" s="64" t="n"/>
      <c r="V19" s="64" t="n"/>
      <c r="W19" s="64" t="n"/>
      <c r="X19" s="64" t="n"/>
      <c r="Y19" s="64" t="n"/>
      <c r="Z19" s="64" t="n"/>
    </row>
    <row r="20">
      <c r="C20" s="64" t="n"/>
      <c r="D20" s="64" t="n"/>
      <c r="E20" s="64" t="n"/>
      <c r="F20" s="64" t="n"/>
      <c r="G20" s="64" t="n"/>
      <c r="H20" s="64" t="n"/>
      <c r="I20" s="64" t="n"/>
      <c r="J20" s="64" t="n"/>
      <c r="K20" s="64" t="n"/>
      <c r="L20" s="64" t="n"/>
      <c r="M20" s="64" t="n"/>
      <c r="N20" s="64" t="n"/>
      <c r="O20" s="64" t="n"/>
      <c r="P20" s="64" t="n"/>
      <c r="Q20" s="64" t="n"/>
      <c r="R20" s="64" t="n"/>
      <c r="S20" s="64" t="n"/>
      <c r="T20" s="64" t="n"/>
      <c r="U20" s="64" t="n"/>
      <c r="V20" s="64" t="n"/>
      <c r="W20" s="64" t="n"/>
      <c r="X20" s="64" t="n"/>
      <c r="Y20" s="64" t="n"/>
      <c r="Z20" s="64" t="n"/>
    </row>
    <row r="21">
      <c r="C21" s="64" t="n"/>
      <c r="D21" s="64" t="n"/>
      <c r="E21" s="64" t="n"/>
      <c r="F21" s="64" t="n"/>
      <c r="G21" s="64" t="n"/>
      <c r="H21" s="64" t="n"/>
      <c r="I21" s="64" t="n"/>
      <c r="J21" s="64" t="n"/>
      <c r="K21" s="64" t="n"/>
      <c r="L21" s="64" t="n"/>
      <c r="M21" s="64" t="n"/>
      <c r="N21" s="64" t="n"/>
      <c r="O21" s="64" t="n"/>
      <c r="P21" s="64" t="n"/>
      <c r="Q21" s="64" t="n"/>
      <c r="R21" s="64" t="n"/>
      <c r="S21" s="64" t="n"/>
      <c r="T21" s="64" t="n"/>
      <c r="U21" s="64" t="n"/>
      <c r="V21" s="64" t="n"/>
      <c r="W21" s="64" t="n"/>
      <c r="X21" s="64" t="n"/>
      <c r="Y21" s="64" t="n"/>
      <c r="Z21" s="64" t="n"/>
    </row>
    <row r="22">
      <c r="C22" s="64" t="n"/>
      <c r="D22" s="64" t="n"/>
      <c r="E22" s="64" t="n"/>
      <c r="F22" s="64" t="n"/>
      <c r="G22" s="64" t="n"/>
      <c r="H22" s="64" t="n"/>
      <c r="I22" s="64" t="n"/>
      <c r="J22" s="64" t="n"/>
      <c r="K22" s="64" t="n"/>
      <c r="L22" s="64" t="n"/>
      <c r="M22" s="64" t="n"/>
      <c r="N22" s="64" t="n"/>
      <c r="O22" s="64" t="n"/>
      <c r="P22" s="64" t="n"/>
      <c r="Q22" s="64" t="n"/>
      <c r="R22" s="64" t="n"/>
      <c r="S22" s="64" t="n"/>
      <c r="T22" s="64" t="n"/>
      <c r="U22" s="64" t="n"/>
      <c r="V22" s="64" t="n"/>
      <c r="W22" s="64" t="n"/>
      <c r="X22" s="64" t="n"/>
      <c r="Y22" s="64" t="n"/>
      <c r="Z22" s="64" t="n"/>
    </row>
    <row r="23">
      <c r="C23" s="64" t="n"/>
      <c r="D23" s="64" t="n"/>
      <c r="E23" s="64" t="n"/>
      <c r="F23" s="64" t="n"/>
      <c r="G23" s="64" t="n"/>
      <c r="H23" s="64" t="n"/>
      <c r="I23" s="64" t="n"/>
      <c r="J23" s="64" t="n"/>
      <c r="K23" s="64" t="n"/>
      <c r="L23" s="64" t="n"/>
      <c r="M23" s="64" t="n"/>
      <c r="N23" s="64" t="n"/>
      <c r="O23" s="64" t="n"/>
      <c r="P23" s="64" t="n"/>
      <c r="Q23" s="64" t="n"/>
      <c r="R23" s="64" t="n"/>
      <c r="S23" s="64" t="n"/>
      <c r="T23" s="64" t="n"/>
      <c r="U23" s="64" t="n"/>
      <c r="V23" s="64" t="n"/>
      <c r="W23" s="64" t="n"/>
      <c r="X23" s="64" t="n"/>
      <c r="Y23" s="64" t="n"/>
      <c r="Z23" s="64" t="n"/>
    </row>
    <row r="24">
      <c r="C24" s="64" t="n"/>
      <c r="D24" s="64" t="n"/>
      <c r="E24" s="64" t="n"/>
      <c r="F24" s="64" t="n"/>
      <c r="G24" s="64" t="n"/>
      <c r="H24" s="64" t="n"/>
      <c r="I24" s="64" t="n"/>
      <c r="J24" s="64" t="n"/>
      <c r="K24" s="64" t="n"/>
      <c r="L24" s="64" t="n"/>
      <c r="M24" s="64" t="n"/>
      <c r="N24" s="64" t="n"/>
      <c r="O24" s="64" t="n"/>
      <c r="P24" s="64" t="n"/>
      <c r="Q24" s="64" t="n"/>
      <c r="R24" s="64" t="n"/>
      <c r="S24" s="64" t="n"/>
      <c r="T24" s="64" t="n"/>
      <c r="U24" s="64" t="n"/>
      <c r="V24" s="64" t="n"/>
      <c r="W24" s="64" t="n"/>
      <c r="X24" s="64" t="n"/>
      <c r="Y24" s="64" t="n"/>
      <c r="Z24" s="64" t="n"/>
    </row>
    <row r="25">
      <c r="C25" s="64" t="n"/>
      <c r="D25" s="64" t="n"/>
      <c r="E25" s="64" t="n"/>
      <c r="F25" s="64" t="n"/>
      <c r="G25" s="64" t="n"/>
      <c r="H25" s="64" t="n"/>
      <c r="I25" s="64" t="n"/>
      <c r="J25" s="64" t="n"/>
      <c r="K25" s="64" t="n"/>
      <c r="L25" s="64" t="n"/>
      <c r="M25" s="64" t="n"/>
      <c r="N25" s="64" t="n"/>
      <c r="O25" s="64" t="n"/>
      <c r="P25" s="64" t="n"/>
      <c r="Q25" s="64" t="n"/>
      <c r="R25" s="64" t="n"/>
      <c r="S25" s="64" t="n"/>
      <c r="T25" s="64" t="n"/>
      <c r="U25" s="64" t="n"/>
      <c r="V25" s="64" t="n"/>
      <c r="W25" s="64" t="n"/>
      <c r="X25" s="64" t="n"/>
      <c r="Y25" s="64" t="n"/>
      <c r="Z25" s="64" t="n"/>
    </row>
    <row r="26">
      <c r="C26" s="64" t="n"/>
      <c r="D26" s="64" t="n"/>
      <c r="E26" s="64" t="n"/>
      <c r="F26" s="64" t="n"/>
      <c r="G26" s="64" t="n"/>
      <c r="H26" s="64" t="n"/>
      <c r="I26" s="64" t="n"/>
      <c r="J26" s="64" t="n"/>
      <c r="K26" s="64" t="n"/>
      <c r="L26" s="64" t="n"/>
      <c r="M26" s="64" t="n"/>
      <c r="N26" s="64" t="n"/>
      <c r="O26" s="64" t="n"/>
      <c r="P26" s="64" t="n"/>
      <c r="Q26" s="64" t="n"/>
      <c r="R26" s="64" t="n"/>
      <c r="S26" s="64" t="n"/>
      <c r="T26" s="64" t="n"/>
      <c r="U26" s="64" t="n"/>
      <c r="V26" s="64" t="n"/>
      <c r="W26" s="64" t="n"/>
      <c r="X26" s="64" t="n"/>
      <c r="Y26" s="64" t="n"/>
      <c r="Z26" s="64" t="n"/>
    </row>
    <row r="27">
      <c r="C27" s="64" t="n"/>
      <c r="D27" s="64" t="n"/>
      <c r="E27" s="64" t="n"/>
      <c r="F27" s="64" t="n"/>
      <c r="G27" s="64" t="n"/>
      <c r="H27" s="64" t="n"/>
      <c r="I27" s="64" t="n"/>
      <c r="J27" s="64" t="n"/>
      <c r="K27" s="64" t="n"/>
      <c r="L27" s="64" t="n"/>
      <c r="M27" s="64" t="n"/>
      <c r="N27" s="64" t="n"/>
      <c r="O27" s="64" t="n"/>
      <c r="P27" s="64" t="n"/>
      <c r="Q27" s="64" t="n"/>
      <c r="R27" s="64" t="n"/>
      <c r="S27" s="64" t="n"/>
      <c r="T27" s="64" t="n"/>
      <c r="U27" s="64" t="n"/>
      <c r="V27" s="64" t="n"/>
      <c r="W27" s="64" t="n"/>
      <c r="X27" s="64" t="n"/>
      <c r="Y27" s="64" t="n"/>
      <c r="Z27" s="64" t="n"/>
    </row>
    <row r="28">
      <c r="C28" s="64" t="n"/>
      <c r="D28" s="64" t="n"/>
      <c r="E28" s="64" t="n"/>
      <c r="F28" s="64" t="n"/>
      <c r="G28" s="64" t="n"/>
      <c r="H28" s="64" t="n"/>
      <c r="I28" s="64" t="n"/>
      <c r="J28" s="64" t="n"/>
      <c r="K28" s="64" t="n"/>
      <c r="L28" s="64" t="n"/>
      <c r="M28" s="64" t="n"/>
      <c r="N28" s="64" t="n"/>
      <c r="O28" s="64" t="n"/>
      <c r="P28" s="64" t="n"/>
      <c r="Q28" s="64" t="n"/>
      <c r="R28" s="64" t="n"/>
      <c r="S28" s="64" t="n"/>
      <c r="T28" s="64" t="n"/>
      <c r="U28" s="64" t="n"/>
      <c r="V28" s="64" t="n"/>
      <c r="W28" s="64" t="n"/>
      <c r="X28" s="64" t="n"/>
      <c r="Y28" s="64" t="n"/>
      <c r="Z28" s="64" t="n"/>
    </row>
    <row r="29">
      <c r="C29" s="64" t="n"/>
      <c r="D29" s="64" t="n"/>
      <c r="E29" s="64" t="n"/>
      <c r="F29" s="64" t="n"/>
      <c r="G29" s="64" t="n"/>
      <c r="H29" s="64" t="n"/>
      <c r="I29" s="64" t="n"/>
      <c r="J29" s="64" t="n"/>
      <c r="K29" s="64" t="n"/>
      <c r="L29" s="64" t="n"/>
      <c r="M29" s="64" t="n"/>
      <c r="N29" s="64" t="n"/>
      <c r="O29" s="64" t="n"/>
      <c r="P29" s="64" t="n"/>
      <c r="Q29" s="64" t="n"/>
      <c r="R29" s="64" t="n"/>
      <c r="S29" s="64" t="n"/>
      <c r="T29" s="64" t="n"/>
      <c r="U29" s="64" t="n"/>
      <c r="V29" s="64" t="n"/>
      <c r="W29" s="64" t="n"/>
      <c r="X29" s="64" t="n"/>
      <c r="Y29" s="64" t="n"/>
      <c r="Z29" s="64" t="n"/>
    </row>
    <row r="30">
      <c r="C30" s="64" t="n"/>
      <c r="D30" s="64" t="n"/>
      <c r="E30" s="64" t="n"/>
      <c r="F30" s="64" t="n"/>
      <c r="G30" s="64" t="n"/>
      <c r="H30" s="64" t="n"/>
      <c r="I30" s="64" t="n"/>
      <c r="J30" s="64" t="n"/>
      <c r="K30" s="64" t="n"/>
      <c r="L30" s="64" t="n"/>
      <c r="M30" s="64" t="n"/>
      <c r="N30" s="64" t="n"/>
      <c r="O30" s="64" t="n"/>
      <c r="P30" s="64" t="n"/>
      <c r="Q30" s="64" t="n"/>
      <c r="R30" s="64" t="n"/>
      <c r="S30" s="64" t="n"/>
      <c r="T30" s="64" t="n"/>
      <c r="U30" s="64" t="n"/>
      <c r="V30" s="64" t="n"/>
      <c r="W30" s="64" t="n"/>
      <c r="X30" s="64" t="n"/>
      <c r="Y30" s="64" t="n"/>
      <c r="Z30" s="64" t="n"/>
    </row>
    <row r="31">
      <c r="C31" s="64" t="n"/>
      <c r="D31" s="64" t="n"/>
      <c r="E31" s="64" t="n"/>
      <c r="F31" s="64" t="n"/>
      <c r="G31" s="64" t="n"/>
      <c r="H31" s="64" t="n"/>
      <c r="I31" s="64" t="n"/>
      <c r="J31" s="64" t="n"/>
      <c r="K31" s="64" t="n"/>
      <c r="L31" s="64" t="n"/>
      <c r="M31" s="64" t="n"/>
      <c r="N31" s="64" t="n"/>
      <c r="O31" s="64" t="n"/>
      <c r="P31" s="64" t="n"/>
      <c r="Q31" s="64" t="n"/>
      <c r="R31" s="64" t="n"/>
      <c r="S31" s="64" t="n"/>
      <c r="T31" s="64" t="n"/>
      <c r="U31" s="64" t="n"/>
      <c r="V31" s="64" t="n"/>
      <c r="W31" s="64" t="n"/>
      <c r="X31" s="64" t="n"/>
      <c r="Y31" s="64" t="n"/>
      <c r="Z31" s="64" t="n"/>
    </row>
    <row r="32">
      <c r="C32" s="64" t="n"/>
      <c r="D32" s="64" t="n"/>
      <c r="E32" s="64" t="n"/>
      <c r="F32" s="64" t="n"/>
      <c r="G32" s="64" t="n"/>
      <c r="H32" s="64" t="n"/>
      <c r="I32" s="64" t="n"/>
      <c r="J32" s="64" t="n"/>
      <c r="K32" s="64" t="n"/>
      <c r="L32" s="64" t="n"/>
      <c r="M32" s="64" t="n"/>
      <c r="N32" s="64" t="n"/>
      <c r="O32" s="64" t="n"/>
      <c r="P32" s="64" t="n"/>
      <c r="Q32" s="64" t="n"/>
      <c r="R32" s="64" t="n"/>
      <c r="S32" s="64" t="n"/>
      <c r="T32" s="64" t="n"/>
      <c r="U32" s="64" t="n"/>
      <c r="V32" s="64" t="n"/>
      <c r="W32" s="64" t="n"/>
      <c r="X32" s="64" t="n"/>
      <c r="Y32" s="64" t="n"/>
      <c r="Z32" s="64" t="n"/>
    </row>
    <row r="33">
      <c r="C33" s="64" t="n"/>
      <c r="D33" s="64" t="n"/>
      <c r="E33" s="64" t="n"/>
      <c r="F33" s="64" t="n"/>
      <c r="G33" s="64" t="n"/>
      <c r="H33" s="64" t="n"/>
      <c r="I33" s="64" t="n"/>
      <c r="J33" s="64" t="n"/>
      <c r="K33" s="64" t="n"/>
      <c r="L33" s="64" t="n"/>
      <c r="M33" s="64" t="n"/>
      <c r="N33" s="64" t="n"/>
      <c r="O33" s="64" t="n"/>
      <c r="P33" s="64" t="n"/>
      <c r="Q33" s="64" t="n"/>
      <c r="R33" s="64" t="n"/>
      <c r="S33" s="64" t="n"/>
      <c r="T33" s="64" t="n"/>
      <c r="U33" s="64" t="n"/>
      <c r="V33" s="64" t="n"/>
      <c r="W33" s="64" t="n"/>
      <c r="X33" s="64" t="n"/>
      <c r="Y33" s="64" t="n"/>
      <c r="Z33" s="64" t="n"/>
    </row>
    <row r="34">
      <c r="C34" s="64" t="n"/>
      <c r="D34" s="64" t="n"/>
      <c r="E34" s="64" t="n"/>
      <c r="F34" s="64" t="n"/>
      <c r="G34" s="64" t="n"/>
      <c r="H34" s="64" t="n"/>
      <c r="I34" s="64" t="n"/>
      <c r="J34" s="64" t="n"/>
      <c r="K34" s="64" t="n"/>
      <c r="L34" s="64" t="n"/>
      <c r="M34" s="64" t="n"/>
      <c r="N34" s="64" t="n"/>
      <c r="O34" s="64" t="n"/>
      <c r="P34" s="64" t="n"/>
      <c r="Q34" s="64" t="n"/>
      <c r="R34" s="64" t="n"/>
      <c r="S34" s="64" t="n"/>
      <c r="T34" s="64" t="n"/>
      <c r="U34" s="64" t="n"/>
      <c r="V34" s="64" t="n"/>
      <c r="W34" s="64" t="n"/>
      <c r="X34" s="64" t="n"/>
      <c r="Y34" s="64" t="n"/>
      <c r="Z34" s="64" t="n"/>
    </row>
    <row r="35">
      <c r="C35" s="64" t="n"/>
      <c r="D35" s="64" t="n"/>
      <c r="E35" s="64" t="n"/>
      <c r="F35" s="64" t="n"/>
      <c r="G35" s="64" t="n"/>
      <c r="H35" s="64" t="n"/>
      <c r="I35" s="64" t="n"/>
      <c r="J35" s="64" t="n"/>
      <c r="K35" s="64" t="n"/>
      <c r="L35" s="64" t="n"/>
      <c r="M35" s="64" t="n"/>
      <c r="N35" s="64" t="n"/>
      <c r="O35" s="64" t="n"/>
      <c r="P35" s="64" t="n"/>
      <c r="Q35" s="64" t="n"/>
      <c r="R35" s="64" t="n"/>
      <c r="S35" s="64" t="n"/>
      <c r="T35" s="64" t="n"/>
      <c r="U35" s="64" t="n"/>
      <c r="V35" s="64" t="n"/>
      <c r="W35" s="64" t="n"/>
      <c r="X35" s="64" t="n"/>
      <c r="Y35" s="64" t="n"/>
      <c r="Z35" s="64" t="n"/>
    </row>
    <row r="36">
      <c r="C36" s="64" t="n"/>
      <c r="D36" s="64" t="n"/>
      <c r="E36" s="64" t="n"/>
      <c r="F36" s="64" t="n"/>
      <c r="G36" s="64" t="n"/>
      <c r="H36" s="64" t="n"/>
      <c r="I36" s="64" t="n"/>
      <c r="J36" s="64" t="n"/>
      <c r="K36" s="64" t="n"/>
      <c r="L36" s="64" t="n"/>
      <c r="M36" s="64" t="n"/>
      <c r="N36" s="64" t="n"/>
      <c r="O36" s="64" t="n"/>
      <c r="P36" s="64" t="n"/>
      <c r="Q36" s="64" t="n"/>
      <c r="R36" s="64" t="n"/>
      <c r="S36" s="64" t="n"/>
      <c r="T36" s="64" t="n"/>
      <c r="U36" s="64" t="n"/>
      <c r="V36" s="64" t="n"/>
      <c r="W36" s="64" t="n"/>
      <c r="X36" s="64" t="n"/>
      <c r="Y36" s="64" t="n"/>
      <c r="Z36" s="64" t="n"/>
    </row>
    <row r="37">
      <c r="C37" s="64" t="n"/>
      <c r="D37" s="64" t="n"/>
      <c r="E37" s="64" t="n"/>
      <c r="F37" s="64" t="n"/>
      <c r="G37" s="64" t="n"/>
      <c r="H37" s="64" t="n"/>
      <c r="I37" s="64" t="n"/>
      <c r="J37" s="64" t="n"/>
      <c r="K37" s="64" t="n"/>
      <c r="L37" s="64" t="n"/>
      <c r="M37" s="64" t="n"/>
      <c r="N37" s="64" t="n"/>
      <c r="O37" s="64" t="n"/>
      <c r="P37" s="64" t="n"/>
      <c r="Q37" s="64" t="n"/>
      <c r="R37" s="64" t="n"/>
      <c r="S37" s="64" t="n"/>
      <c r="T37" s="64" t="n"/>
      <c r="U37" s="64" t="n"/>
      <c r="V37" s="64" t="n"/>
      <c r="W37" s="64" t="n"/>
      <c r="X37" s="64" t="n"/>
      <c r="Y37" s="64" t="n"/>
      <c r="Z37" s="64" t="n"/>
    </row>
    <row r="38">
      <c r="C38" s="64" t="n"/>
      <c r="D38" s="64" t="n"/>
      <c r="E38" s="64" t="n"/>
      <c r="F38" s="64" t="n"/>
      <c r="G38" s="64" t="n"/>
      <c r="H38" s="64" t="n"/>
      <c r="I38" s="64" t="n"/>
      <c r="J38" s="64" t="n"/>
      <c r="K38" s="64" t="n"/>
      <c r="L38" s="64" t="n"/>
      <c r="M38" s="64" t="n"/>
      <c r="N38" s="64" t="n"/>
      <c r="O38" s="64" t="n"/>
      <c r="P38" s="64" t="n"/>
      <c r="Q38" s="64" t="n"/>
      <c r="R38" s="64" t="n"/>
      <c r="S38" s="64" t="n"/>
      <c r="T38" s="64" t="n"/>
      <c r="U38" s="64" t="n"/>
      <c r="V38" s="64" t="n"/>
      <c r="W38" s="64" t="n"/>
      <c r="X38" s="64" t="n"/>
      <c r="Y38" s="64" t="n"/>
      <c r="Z38" s="64" t="n"/>
    </row>
    <row r="39">
      <c r="C39" s="64" t="n"/>
      <c r="D39" s="64" t="n"/>
      <c r="E39" s="64" t="n"/>
      <c r="F39" s="64" t="n"/>
      <c r="G39" s="64" t="n"/>
      <c r="H39" s="64" t="n"/>
      <c r="I39" s="64" t="n"/>
      <c r="J39" s="64" t="n"/>
      <c r="K39" s="64" t="n"/>
      <c r="L39" s="64" t="n"/>
      <c r="M39" s="64" t="n"/>
      <c r="N39" s="64" t="n"/>
      <c r="O39" s="64" t="n"/>
      <c r="P39" s="64" t="n"/>
      <c r="Q39" s="64" t="n"/>
      <c r="R39" s="64" t="n"/>
      <c r="S39" s="64" t="n"/>
      <c r="T39" s="64" t="n"/>
      <c r="U39" s="64" t="n"/>
      <c r="V39" s="64" t="n"/>
      <c r="W39" s="64" t="n"/>
      <c r="X39" s="64" t="n"/>
      <c r="Y39" s="64" t="n"/>
      <c r="Z39" s="64" t="n"/>
    </row>
    <row r="40">
      <c r="C40" s="64" t="n"/>
      <c r="D40" s="64" t="n"/>
      <c r="E40" s="64" t="n"/>
      <c r="F40" s="64" t="n"/>
      <c r="G40" s="64" t="n"/>
      <c r="H40" s="64" t="n"/>
      <c r="I40" s="64" t="n"/>
      <c r="J40" s="64" t="n"/>
      <c r="K40" s="64" t="n"/>
      <c r="L40" s="64" t="n"/>
      <c r="M40" s="64" t="n"/>
      <c r="N40" s="64" t="n"/>
      <c r="O40" s="64" t="n"/>
      <c r="P40" s="64" t="n"/>
      <c r="Q40" s="64" t="n"/>
      <c r="R40" s="64" t="n"/>
      <c r="S40" s="64" t="n"/>
      <c r="T40" s="64" t="n"/>
      <c r="U40" s="64" t="n"/>
      <c r="V40" s="64" t="n"/>
      <c r="W40" s="64" t="n"/>
      <c r="X40" s="64" t="n"/>
      <c r="Y40" s="64" t="n"/>
      <c r="Z40" s="64" t="n"/>
    </row>
    <row r="41">
      <c r="C41" s="64" t="n"/>
      <c r="D41" s="64" t="n"/>
      <c r="E41" s="64" t="n"/>
      <c r="F41" s="64" t="n"/>
      <c r="G41" s="64" t="n"/>
      <c r="H41" s="64" t="n"/>
      <c r="I41" s="64" t="n"/>
      <c r="J41" s="64" t="n"/>
      <c r="K41" s="64" t="n"/>
      <c r="L41" s="64" t="n"/>
      <c r="M41" s="64" t="n"/>
      <c r="N41" s="64" t="n"/>
      <c r="O41" s="64" t="n"/>
      <c r="P41" s="64" t="n"/>
      <c r="Q41" s="64" t="n"/>
      <c r="R41" s="64" t="n"/>
      <c r="S41" s="64" t="n"/>
      <c r="T41" s="64" t="n"/>
      <c r="U41" s="64" t="n"/>
      <c r="V41" s="64" t="n"/>
      <c r="W41" s="64" t="n"/>
      <c r="X41" s="64" t="n"/>
      <c r="Y41" s="64" t="n"/>
      <c r="Z41" s="64" t="n"/>
    </row>
    <row r="42">
      <c r="C42" s="64" t="n"/>
      <c r="D42" s="64" t="n"/>
      <c r="E42" s="64" t="n"/>
      <c r="F42" s="64" t="n"/>
      <c r="G42" s="64" t="n"/>
      <c r="H42" s="64" t="n"/>
      <c r="I42" s="64" t="n"/>
      <c r="J42" s="64" t="n"/>
      <c r="K42" s="64" t="n"/>
      <c r="L42" s="64" t="n"/>
      <c r="M42" s="64" t="n"/>
      <c r="N42" s="64" t="n"/>
      <c r="O42" s="64" t="n"/>
      <c r="P42" s="64" t="n"/>
      <c r="Q42" s="64" t="n"/>
      <c r="R42" s="64" t="n"/>
      <c r="S42" s="64" t="n"/>
      <c r="T42" s="64" t="n"/>
      <c r="U42" s="64" t="n"/>
      <c r="V42" s="64" t="n"/>
      <c r="W42" s="64" t="n"/>
      <c r="X42" s="64" t="n"/>
      <c r="Y42" s="64" t="n"/>
      <c r="Z42" s="64" t="n"/>
    </row>
    <row r="43"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</row>
    <row r="44">
      <c r="C44" s="64" t="n"/>
      <c r="D44" s="64" t="n"/>
      <c r="E44" s="64" t="n"/>
      <c r="F44" s="64" t="n"/>
      <c r="G44" s="64" t="n"/>
      <c r="H44" s="64" t="n"/>
      <c r="I44" s="64" t="n"/>
      <c r="J44" s="64" t="n"/>
      <c r="K44" s="64" t="n"/>
      <c r="L44" s="64" t="n"/>
      <c r="M44" s="64" t="n"/>
      <c r="N44" s="64" t="n"/>
      <c r="O44" s="64" t="n"/>
      <c r="P44" s="64" t="n"/>
      <c r="Q44" s="64" t="n"/>
      <c r="R44" s="64" t="n"/>
      <c r="S44" s="64" t="n"/>
      <c r="T44" s="64" t="n"/>
      <c r="U44" s="64" t="n"/>
      <c r="V44" s="64" t="n"/>
      <c r="W44" s="64" t="n"/>
      <c r="X44" s="64" t="n"/>
      <c r="Y44" s="64" t="n"/>
      <c r="Z44" s="64" t="n"/>
    </row>
    <row r="45">
      <c r="C45" s="64" t="n"/>
      <c r="D45" s="64" t="n"/>
      <c r="E45" s="64" t="n"/>
      <c r="F45" s="64" t="n"/>
      <c r="G45" s="64" t="n"/>
      <c r="H45" s="64" t="n"/>
      <c r="I45" s="64" t="n"/>
      <c r="J45" s="64" t="n"/>
      <c r="K45" s="64" t="n"/>
      <c r="L45" s="64" t="n"/>
      <c r="M45" s="64" t="n"/>
      <c r="N45" s="64" t="n"/>
      <c r="O45" s="64" t="n"/>
      <c r="P45" s="64" t="n"/>
      <c r="Q45" s="64" t="n"/>
      <c r="R45" s="64" t="n"/>
      <c r="S45" s="64" t="n"/>
      <c r="T45" s="64" t="n"/>
      <c r="U45" s="64" t="n"/>
      <c r="V45" s="64" t="n"/>
      <c r="W45" s="64" t="n"/>
      <c r="X45" s="64" t="n"/>
      <c r="Y45" s="64" t="n"/>
      <c r="Z45" s="64" t="n"/>
    </row>
    <row r="46">
      <c r="C46" s="64" t="n"/>
      <c r="D46" s="64" t="n"/>
      <c r="E46" s="64" t="n"/>
      <c r="F46" s="64" t="n"/>
      <c r="G46" s="64" t="n"/>
      <c r="H46" s="64" t="n"/>
      <c r="I46" s="64" t="n"/>
      <c r="J46" s="64" t="n"/>
      <c r="K46" s="64" t="n"/>
      <c r="L46" s="64" t="n"/>
      <c r="M46" s="64" t="n"/>
      <c r="N46" s="64" t="n"/>
      <c r="O46" s="64" t="n"/>
      <c r="P46" s="64" t="n"/>
      <c r="Q46" s="64" t="n"/>
      <c r="R46" s="64" t="n"/>
      <c r="S46" s="64" t="n"/>
      <c r="T46" s="64" t="n"/>
      <c r="U46" s="64" t="n"/>
      <c r="V46" s="64" t="n"/>
      <c r="W46" s="64" t="n"/>
      <c r="X46" s="64" t="n"/>
      <c r="Y46" s="64" t="n"/>
      <c r="Z46" s="64" t="n"/>
    </row>
    <row r="47">
      <c r="C47" s="64" t="n"/>
      <c r="D47" s="64" t="n"/>
      <c r="E47" s="64" t="n"/>
      <c r="F47" s="64" t="n"/>
      <c r="G47" s="64" t="n"/>
      <c r="H47" s="64" t="n"/>
      <c r="I47" s="64" t="n"/>
      <c r="J47" s="64" t="n"/>
      <c r="K47" s="64" t="n"/>
      <c r="L47" s="64" t="n"/>
      <c r="M47" s="64" t="n"/>
      <c r="N47" s="64" t="n"/>
      <c r="O47" s="64" t="n"/>
      <c r="P47" s="64" t="n"/>
      <c r="Q47" s="64" t="n"/>
      <c r="R47" s="64" t="n"/>
      <c r="S47" s="64" t="n"/>
      <c r="T47" s="64" t="n"/>
      <c r="U47" s="64" t="n"/>
      <c r="V47" s="64" t="n"/>
      <c r="W47" s="64" t="n"/>
      <c r="X47" s="64" t="n"/>
      <c r="Y47" s="64" t="n"/>
      <c r="Z47" s="64" t="n"/>
    </row>
    <row r="48">
      <c r="C48" s="64" t="n"/>
      <c r="D48" s="64" t="n"/>
      <c r="E48" s="64" t="n"/>
      <c r="F48" s="64" t="n"/>
      <c r="G48" s="64" t="n"/>
      <c r="H48" s="64" t="n"/>
      <c r="I48" s="64" t="n"/>
      <c r="J48" s="64" t="n"/>
      <c r="K48" s="64" t="n"/>
      <c r="L48" s="64" t="n"/>
      <c r="M48" s="64" t="n"/>
      <c r="N48" s="64" t="n"/>
      <c r="O48" s="64" t="n"/>
      <c r="P48" s="64" t="n"/>
      <c r="Q48" s="64" t="n"/>
      <c r="R48" s="64" t="n"/>
      <c r="S48" s="64" t="n"/>
      <c r="T48" s="64" t="n"/>
      <c r="U48" s="64" t="n"/>
      <c r="V48" s="64" t="n"/>
      <c r="W48" s="64" t="n"/>
      <c r="X48" s="64" t="n"/>
      <c r="Y48" s="64" t="n"/>
      <c r="Z48" s="64" t="n"/>
    </row>
    <row r="49">
      <c r="C49" s="64" t="n"/>
      <c r="D49" s="64" t="n"/>
      <c r="E49" s="64" t="n"/>
      <c r="F49" s="64" t="n"/>
      <c r="G49" s="64" t="n"/>
      <c r="H49" s="64" t="n"/>
      <c r="I49" s="64" t="n"/>
      <c r="J49" s="64" t="n"/>
      <c r="K49" s="64" t="n"/>
      <c r="L49" s="64" t="n"/>
      <c r="M49" s="64" t="n"/>
      <c r="N49" s="64" t="n"/>
      <c r="O49" s="64" t="n"/>
      <c r="P49" s="64" t="n"/>
      <c r="Q49" s="64" t="n"/>
      <c r="R49" s="64" t="n"/>
      <c r="S49" s="64" t="n"/>
      <c r="T49" s="64" t="n"/>
      <c r="U49" s="64" t="n"/>
      <c r="V49" s="64" t="n"/>
      <c r="W49" s="64" t="n"/>
      <c r="X49" s="64" t="n"/>
      <c r="Y49" s="64" t="n"/>
      <c r="Z49" s="64" t="n"/>
    </row>
    <row r="50">
      <c r="C50" s="64" t="n"/>
      <c r="D50" s="64" t="n"/>
      <c r="E50" s="64" t="n"/>
      <c r="F50" s="64" t="n"/>
      <c r="G50" s="64" t="n"/>
      <c r="H50" s="64" t="n"/>
      <c r="I50" s="64" t="n"/>
      <c r="J50" s="64" t="n"/>
      <c r="K50" s="64" t="n"/>
      <c r="L50" s="64" t="n"/>
      <c r="M50" s="64" t="n"/>
      <c r="N50" s="64" t="n"/>
      <c r="O50" s="64" t="n"/>
      <c r="P50" s="64" t="n"/>
      <c r="Q50" s="64" t="n"/>
      <c r="R50" s="64" t="n"/>
      <c r="S50" s="64" t="n"/>
      <c r="T50" s="64" t="n"/>
      <c r="U50" s="64" t="n"/>
      <c r="V50" s="64" t="n"/>
      <c r="W50" s="64" t="n"/>
      <c r="X50" s="64" t="n"/>
      <c r="Y50" s="64" t="n"/>
      <c r="Z50" s="64" t="n"/>
    </row>
    <row r="51">
      <c r="C51" s="64" t="n"/>
      <c r="D51" s="64" t="n"/>
      <c r="E51" s="64" t="n"/>
      <c r="F51" s="64" t="n"/>
      <c r="G51" s="64" t="n"/>
      <c r="H51" s="64" t="n"/>
      <c r="I51" s="64" t="n"/>
      <c r="J51" s="64" t="n"/>
      <c r="K51" s="64" t="n"/>
      <c r="L51" s="64" t="n"/>
      <c r="M51" s="64" t="n"/>
      <c r="N51" s="64" t="n"/>
      <c r="O51" s="64" t="n"/>
      <c r="P51" s="64" t="n"/>
      <c r="Q51" s="64" t="n"/>
      <c r="R51" s="64" t="n"/>
      <c r="S51" s="64" t="n"/>
      <c r="T51" s="64" t="n"/>
      <c r="U51" s="64" t="n"/>
      <c r="V51" s="64" t="n"/>
      <c r="W51" s="64" t="n"/>
      <c r="X51" s="64" t="n"/>
      <c r="Y51" s="64" t="n"/>
      <c r="Z51" s="64" t="n"/>
    </row>
    <row r="52">
      <c r="C52" s="64" t="n"/>
      <c r="D52" s="64" t="n"/>
      <c r="E52" s="64" t="n"/>
      <c r="F52" s="64" t="n"/>
      <c r="G52" s="64" t="n"/>
      <c r="H52" s="64" t="n"/>
      <c r="I52" s="64" t="n"/>
      <c r="J52" s="64" t="n"/>
      <c r="K52" s="64" t="n"/>
      <c r="L52" s="64" t="n"/>
      <c r="M52" s="64" t="n"/>
      <c r="N52" s="64" t="n"/>
      <c r="O52" s="64" t="n"/>
      <c r="P52" s="64" t="n"/>
      <c r="Q52" s="64" t="n"/>
      <c r="R52" s="64" t="n"/>
      <c r="S52" s="64" t="n"/>
      <c r="T52" s="64" t="n"/>
      <c r="U52" s="64" t="n"/>
      <c r="V52" s="64" t="n"/>
      <c r="W52" s="64" t="n"/>
      <c r="X52" s="64" t="n"/>
      <c r="Y52" s="64" t="n"/>
      <c r="Z52" s="6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 Corporation</dc:creator>
  <dcterms:created xsi:type="dcterms:W3CDTF">1996-10-08T23:32:33Z</dcterms:created>
  <dcterms:modified xsi:type="dcterms:W3CDTF">2026-10-15T06:11:54Z</dcterms:modified>
  <cp:lastModifiedBy>maria.k@mnogoknig.eu</cp:lastModifiedBy>
</cp:coreProperties>
</file>