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richData/rdrichvaluestructure.xml" ContentType="application/vnd.ms-excel.rdrichvaluestructure+xml"/>
  <Override PartName="/xl/richData/rdrichvalue.xml" ContentType="application/vnd.ms-excel.rdrichvalue+xml"/>
  <Override PartName="/xl/richData/rdRichValueTypes.xml" ContentType="application/vnd.ms-excel.rdrichvaluetypes+xml"/>
  <Override PartName="/xl/richData/richValueRel.xml" ContentType="application/vnd.ms-excel.richvaluerel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Kors 161\Desktop\"/>
    </mc:Choice>
  </mc:AlternateContent>
  <xr:revisionPtr revIDLastSave="0" documentId="8_{4D1FEC97-A330-4BD2-88F4-16DDFEE1C4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птовый прайс KRAAV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" i="2" l="1"/>
  <c r="I18" i="2"/>
  <c r="J18" i="2" s="1"/>
  <c r="L18" i="2"/>
  <c r="M18" i="2"/>
  <c r="N18" i="2"/>
  <c r="P18" i="2"/>
  <c r="Q18" i="2"/>
  <c r="R18" i="2" s="1"/>
  <c r="H33" i="2"/>
  <c r="I33" i="2"/>
  <c r="J33" i="2" s="1"/>
  <c r="M33" i="2"/>
  <c r="N33" i="2" s="1"/>
  <c r="Q33" i="2"/>
  <c r="R33" i="2" s="1"/>
  <c r="Q48" i="2"/>
  <c r="R48" i="2" s="1"/>
  <c r="Q49" i="2"/>
  <c r="Q50" i="2"/>
  <c r="Q51" i="2"/>
  <c r="T51" i="2" s="1"/>
  <c r="Q52" i="2"/>
  <c r="R52" i="2" s="1"/>
  <c r="Q47" i="2"/>
  <c r="M48" i="2"/>
  <c r="M49" i="2"/>
  <c r="P49" i="2" s="1"/>
  <c r="M50" i="2"/>
  <c r="N50" i="2" s="1"/>
  <c r="M51" i="2"/>
  <c r="M52" i="2"/>
  <c r="M47" i="2"/>
  <c r="N47" i="2" s="1"/>
  <c r="I47" i="2"/>
  <c r="I48" i="2"/>
  <c r="I49" i="2"/>
  <c r="I50" i="2"/>
  <c r="J50" i="2" s="1"/>
  <c r="I51" i="2"/>
  <c r="J51" i="2" s="1"/>
  <c r="I52" i="2"/>
  <c r="J52" i="2" s="1"/>
  <c r="Q42" i="2"/>
  <c r="T42" i="2" s="1"/>
  <c r="Q43" i="2"/>
  <c r="R43" i="2" s="1"/>
  <c r="Q44" i="2"/>
  <c r="Q45" i="2"/>
  <c r="R45" i="2" s="1"/>
  <c r="Q41" i="2"/>
  <c r="T41" i="2" s="1"/>
  <c r="M42" i="2"/>
  <c r="N42" i="2" s="1"/>
  <c r="M43" i="2"/>
  <c r="P43" i="2" s="1"/>
  <c r="M44" i="2"/>
  <c r="M45" i="2"/>
  <c r="M41" i="2"/>
  <c r="P41" i="2" s="1"/>
  <c r="I42" i="2"/>
  <c r="I43" i="2"/>
  <c r="I44" i="2"/>
  <c r="I45" i="2"/>
  <c r="L45" i="2" s="1"/>
  <c r="I41" i="2"/>
  <c r="L41" i="2" s="1"/>
  <c r="Q36" i="2"/>
  <c r="Q37" i="2"/>
  <c r="R37" i="2" s="1"/>
  <c r="Q38" i="2"/>
  <c r="R38" i="2" s="1"/>
  <c r="Q39" i="2"/>
  <c r="T39" i="2" s="1"/>
  <c r="Q35" i="2"/>
  <c r="T35" i="2" s="1"/>
  <c r="M36" i="2"/>
  <c r="N36" i="2" s="1"/>
  <c r="M37" i="2"/>
  <c r="P37" i="2" s="1"/>
  <c r="M38" i="2"/>
  <c r="P38" i="2" s="1"/>
  <c r="M39" i="2"/>
  <c r="M35" i="2"/>
  <c r="P35" i="2" s="1"/>
  <c r="I36" i="2"/>
  <c r="J36" i="2" s="1"/>
  <c r="I37" i="2"/>
  <c r="I38" i="2"/>
  <c r="L38" i="2" s="1"/>
  <c r="I39" i="2"/>
  <c r="L39" i="2" s="1"/>
  <c r="I35" i="2"/>
  <c r="J35" i="2" s="1"/>
  <c r="Q29" i="2"/>
  <c r="R29" i="2" s="1"/>
  <c r="Q30" i="2"/>
  <c r="T30" i="2" s="1"/>
  <c r="Q31" i="2"/>
  <c r="T31" i="2" s="1"/>
  <c r="Q32" i="2"/>
  <c r="T32" i="2" s="1"/>
  <c r="Q28" i="2"/>
  <c r="M29" i="2"/>
  <c r="P29" i="2" s="1"/>
  <c r="M30" i="2"/>
  <c r="P30" i="2" s="1"/>
  <c r="M31" i="2"/>
  <c r="N31" i="2" s="1"/>
  <c r="M32" i="2"/>
  <c r="N32" i="2" s="1"/>
  <c r="M28" i="2"/>
  <c r="I29" i="2"/>
  <c r="J29" i="2" s="1"/>
  <c r="I30" i="2"/>
  <c r="L30" i="2" s="1"/>
  <c r="I31" i="2"/>
  <c r="I32" i="2"/>
  <c r="L32" i="2" s="1"/>
  <c r="I28" i="2"/>
  <c r="L28" i="2" s="1"/>
  <c r="Q21" i="2"/>
  <c r="R21" i="2" s="1"/>
  <c r="Q22" i="2"/>
  <c r="R22" i="2" s="1"/>
  <c r="Q23" i="2"/>
  <c r="Q24" i="2"/>
  <c r="T24" i="2" s="1"/>
  <c r="Q25" i="2"/>
  <c r="T25" i="2" s="1"/>
  <c r="Q26" i="2"/>
  <c r="T26" i="2" s="1"/>
  <c r="M21" i="2"/>
  <c r="N21" i="2" s="1"/>
  <c r="M22" i="2"/>
  <c r="N22" i="2" s="1"/>
  <c r="M23" i="2"/>
  <c r="P23" i="2" s="1"/>
  <c r="M24" i="2"/>
  <c r="P24" i="2" s="1"/>
  <c r="M25" i="2"/>
  <c r="N25" i="2" s="1"/>
  <c r="M26" i="2"/>
  <c r="P26" i="2" s="1"/>
  <c r="I21" i="2"/>
  <c r="L21" i="2" s="1"/>
  <c r="I22" i="2"/>
  <c r="I23" i="2"/>
  <c r="L23" i="2" s="1"/>
  <c r="I24" i="2"/>
  <c r="J24" i="2" s="1"/>
  <c r="I25" i="2"/>
  <c r="L25" i="2" s="1"/>
  <c r="I26" i="2"/>
  <c r="L26" i="2" s="1"/>
  <c r="Q20" i="2"/>
  <c r="M20" i="2"/>
  <c r="N20" i="2" s="1"/>
  <c r="I20" i="2"/>
  <c r="J20" i="2" s="1"/>
  <c r="I17" i="2"/>
  <c r="Q13" i="2"/>
  <c r="T13" i="2" s="1"/>
  <c r="Q14" i="2"/>
  <c r="T14" i="2" s="1"/>
  <c r="Q15" i="2"/>
  <c r="T15" i="2" s="1"/>
  <c r="Q16" i="2"/>
  <c r="R16" i="2" s="1"/>
  <c r="Q17" i="2"/>
  <c r="R17" i="2" s="1"/>
  <c r="Q12" i="2"/>
  <c r="T12" i="2" s="1"/>
  <c r="M13" i="2"/>
  <c r="P13" i="2" s="1"/>
  <c r="M14" i="2"/>
  <c r="M15" i="2"/>
  <c r="N15" i="2" s="1"/>
  <c r="M16" i="2"/>
  <c r="N16" i="2" s="1"/>
  <c r="M17" i="2"/>
  <c r="N17" i="2" s="1"/>
  <c r="M12" i="2"/>
  <c r="P12" i="2" s="1"/>
  <c r="I12" i="2"/>
  <c r="I13" i="2"/>
  <c r="J13" i="2" s="1"/>
  <c r="I14" i="2"/>
  <c r="J14" i="2" s="1"/>
  <c r="I15" i="2"/>
  <c r="J15" i="2" s="1"/>
  <c r="I16" i="2"/>
  <c r="L16" i="2" s="1"/>
  <c r="J17" i="2"/>
  <c r="O53" i="2"/>
  <c r="K53" i="2"/>
  <c r="S53" i="2"/>
  <c r="N52" i="2"/>
  <c r="P52" i="2"/>
  <c r="H52" i="2"/>
  <c r="N51" i="2"/>
  <c r="P51" i="2"/>
  <c r="H51" i="2"/>
  <c r="N43" i="2"/>
  <c r="J43" i="2"/>
  <c r="L43" i="2"/>
  <c r="H43" i="2"/>
  <c r="R50" i="2"/>
  <c r="T49" i="2"/>
  <c r="T50" i="2"/>
  <c r="T47" i="2"/>
  <c r="T44" i="2"/>
  <c r="T45" i="2"/>
  <c r="T36" i="2"/>
  <c r="T29" i="2"/>
  <c r="T28" i="2"/>
  <c r="R49" i="2"/>
  <c r="R47" i="2"/>
  <c r="R42" i="2"/>
  <c r="R44" i="2"/>
  <c r="R36" i="2"/>
  <c r="R35" i="2"/>
  <c r="R30" i="2"/>
  <c r="R31" i="2"/>
  <c r="R28" i="2"/>
  <c r="P48" i="2"/>
  <c r="P42" i="2"/>
  <c r="P44" i="2"/>
  <c r="P45" i="2"/>
  <c r="P36" i="2"/>
  <c r="P39" i="2"/>
  <c r="P31" i="2"/>
  <c r="P28" i="2"/>
  <c r="N48" i="2"/>
  <c r="N49" i="2"/>
  <c r="N44" i="2"/>
  <c r="N45" i="2"/>
  <c r="N38" i="2"/>
  <c r="N39" i="2"/>
  <c r="N29" i="2"/>
  <c r="N30" i="2"/>
  <c r="N28" i="2"/>
  <c r="L48" i="2"/>
  <c r="L49" i="2"/>
  <c r="L50" i="2"/>
  <c r="L47" i="2"/>
  <c r="L42" i="2"/>
  <c r="L44" i="2"/>
  <c r="L37" i="2"/>
  <c r="L35" i="2"/>
  <c r="L29" i="2"/>
  <c r="L31" i="2"/>
  <c r="J48" i="2"/>
  <c r="J49" i="2"/>
  <c r="J47" i="2"/>
  <c r="J42" i="2"/>
  <c r="J44" i="2"/>
  <c r="J45" i="2"/>
  <c r="J37" i="2"/>
  <c r="J31" i="2"/>
  <c r="J41" i="2"/>
  <c r="H48" i="2"/>
  <c r="H49" i="2"/>
  <c r="H50" i="2"/>
  <c r="H47" i="2"/>
  <c r="H42" i="2"/>
  <c r="H44" i="2"/>
  <c r="H45" i="2"/>
  <c r="H41" i="2"/>
  <c r="H36" i="2"/>
  <c r="H37" i="2"/>
  <c r="H38" i="2"/>
  <c r="H39" i="2"/>
  <c r="H35" i="2"/>
  <c r="H29" i="2"/>
  <c r="H30" i="2"/>
  <c r="H31" i="2"/>
  <c r="H32" i="2"/>
  <c r="H28" i="2"/>
  <c r="T23" i="2"/>
  <c r="T20" i="2"/>
  <c r="P21" i="2"/>
  <c r="P25" i="2"/>
  <c r="P20" i="2"/>
  <c r="R23" i="2"/>
  <c r="R26" i="2"/>
  <c r="R20" i="2"/>
  <c r="R13" i="2"/>
  <c r="R14" i="2"/>
  <c r="N14" i="2"/>
  <c r="N12" i="2"/>
  <c r="J21" i="2"/>
  <c r="J22" i="2"/>
  <c r="J23" i="2"/>
  <c r="J16" i="2"/>
  <c r="J12" i="2"/>
  <c r="H21" i="2"/>
  <c r="H22" i="2"/>
  <c r="H23" i="2"/>
  <c r="H24" i="2"/>
  <c r="H25" i="2"/>
  <c r="H26" i="2"/>
  <c r="H20" i="2"/>
  <c r="T16" i="2"/>
  <c r="T17" i="2"/>
  <c r="P14" i="2"/>
  <c r="P15" i="2"/>
  <c r="L22" i="2"/>
  <c r="H13" i="2"/>
  <c r="H14" i="2"/>
  <c r="H15" i="2"/>
  <c r="H16" i="2"/>
  <c r="H17" i="2"/>
  <c r="H12" i="2"/>
  <c r="L17" i="2"/>
  <c r="L12" i="2"/>
  <c r="T18" i="2" l="1"/>
  <c r="T38" i="2"/>
  <c r="T43" i="2"/>
  <c r="L14" i="2"/>
  <c r="N41" i="2"/>
  <c r="T37" i="2"/>
  <c r="T48" i="2"/>
  <c r="L20" i="2"/>
  <c r="J30" i="2"/>
  <c r="L36" i="2"/>
  <c r="P47" i="2"/>
  <c r="P50" i="2"/>
  <c r="R51" i="2"/>
  <c r="N13" i="2"/>
  <c r="R25" i="2"/>
  <c r="J26" i="2"/>
  <c r="N26" i="2"/>
  <c r="T22" i="2"/>
  <c r="T21" i="2"/>
  <c r="R15" i="2"/>
  <c r="R41" i="2"/>
  <c r="L33" i="2"/>
  <c r="T33" i="2"/>
  <c r="P33" i="2"/>
  <c r="P17" i="2"/>
  <c r="P53" i="2" s="1"/>
  <c r="J39" i="2"/>
  <c r="N35" i="2"/>
  <c r="P16" i="2"/>
  <c r="N23" i="2"/>
  <c r="P22" i="2"/>
  <c r="J38" i="2"/>
  <c r="J28" i="2"/>
  <c r="R24" i="2"/>
  <c r="J32" i="2"/>
  <c r="N37" i="2"/>
  <c r="L13" i="2"/>
  <c r="L24" i="2"/>
  <c r="R12" i="2"/>
  <c r="T52" i="2"/>
  <c r="L52" i="2"/>
  <c r="L51" i="2"/>
  <c r="R39" i="2"/>
  <c r="R32" i="2"/>
  <c r="P32" i="2"/>
  <c r="N24" i="2"/>
  <c r="J25" i="2"/>
  <c r="T53" i="2"/>
  <c r="L15" i="2"/>
  <c r="L53" i="2" l="1"/>
</calcChain>
</file>

<file path=xl/metadata.xml><?xml version="1.0" encoding="utf-8"?>
<metadata xmlns="http://schemas.openxmlformats.org/spreadsheetml/2006/main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xmlns:xlrd="http://schemas.microsoft.com/office/spreadsheetml/2017/richdata" uri="{3e2802c4-a4d2-4d8b-9148-e3be6c30e623}">
          <xlrd:rvb i="0"/>
        </ext>
      </extLst>
    </bk>
    <bk>
      <extLst>
        <ext xmlns:xlrd="http://schemas.microsoft.com/office/spreadsheetml/2017/richdata"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<sst xmlns="http://schemas.openxmlformats.org/spreadsheetml/2006/main" count="182" uniqueCount="154">
  <si>
    <t>Наименование товара</t>
  </si>
  <si>
    <t>Артикул</t>
  </si>
  <si>
    <t>Скидка</t>
  </si>
  <si>
    <t>Многоразовые тетради с заданиями</t>
  </si>
  <si>
    <t>ТЕТ01</t>
  </si>
  <si>
    <t>ТЕТ02</t>
  </si>
  <si>
    <t>ТЕТ03</t>
  </si>
  <si>
    <t>ТЕТ04</t>
  </si>
  <si>
    <t>ТЕТ05</t>
  </si>
  <si>
    <t>Книжечки-вырезалки</t>
  </si>
  <si>
    <t>ТЕТ10</t>
  </si>
  <si>
    <t>ТЕТ11</t>
  </si>
  <si>
    <t>ТЕТ12</t>
  </si>
  <si>
    <t>ТЕТ14</t>
  </si>
  <si>
    <t>ТЕТ20</t>
  </si>
  <si>
    <t>ТЕТ21</t>
  </si>
  <si>
    <t>ТЕТ22</t>
  </si>
  <si>
    <t>RAS01</t>
  </si>
  <si>
    <t>RAS02</t>
  </si>
  <si>
    <t>RAS03</t>
  </si>
  <si>
    <t>RAS04</t>
  </si>
  <si>
    <t>Аппликации</t>
  </si>
  <si>
    <t>ТЕТ15</t>
  </si>
  <si>
    <t>ТЕТ16</t>
  </si>
  <si>
    <t>ТЕТ17</t>
  </si>
  <si>
    <t>ТЕТ18</t>
  </si>
  <si>
    <t>ТЕТ19</t>
  </si>
  <si>
    <t>Игры на липучках</t>
  </si>
  <si>
    <t>ALB001</t>
  </si>
  <si>
    <t>Я изучаю мир</t>
  </si>
  <si>
    <t>ALB002</t>
  </si>
  <si>
    <t>IGR006</t>
  </si>
  <si>
    <t>ТЕТ06</t>
  </si>
  <si>
    <t>ALB004</t>
  </si>
  <si>
    <t>RAS05</t>
  </si>
  <si>
    <t>KART01</t>
  </si>
  <si>
    <t>KART02</t>
  </si>
  <si>
    <t>KART04</t>
  </si>
  <si>
    <t>KART06</t>
  </si>
  <si>
    <t>Настольные карточные игры</t>
  </si>
  <si>
    <t>KRAAV — это российский бренд развивающих игр для детей и творческих пособий.</t>
  </si>
  <si>
    <t>ИП Кравец Юрий Александрович</t>
  </si>
  <si>
    <t>ИНН 780418351283</t>
  </si>
  <si>
    <t>РРЦ (руб)</t>
  </si>
  <si>
    <t>Ссылка</t>
  </si>
  <si>
    <t>https://kraav.ru/</t>
  </si>
  <si>
    <t>НДС 5%</t>
  </si>
  <si>
    <t>Цена</t>
  </si>
  <si>
    <t>Шт.</t>
  </si>
  <si>
    <t>Сумма</t>
  </si>
  <si>
    <t>Фото</t>
  </si>
  <si>
    <t>https://kraav.ru/product/многоразовая-развивающая-тетрадь-бу/</t>
  </si>
  <si>
    <t>https://kraav.ru/product/многоразовая-развивающая-тетрадь-дл-2/</t>
  </si>
  <si>
    <t>https://kraav.ru/product/многоразовая-развивающая-тетрадь-ци/</t>
  </si>
  <si>
    <t>https://kraav.ru/product/многоразовая-развивающая-тетрадь-дл/</t>
  </si>
  <si>
    <t>https://kraav.ru/product/развивающая-тетрадь-мои-первые-линии/</t>
  </si>
  <si>
    <t>https://kraav.ru/product/развивающая-многоразовая-тетрадь-ле/</t>
  </si>
  <si>
    <t>Адрес склада: г.Санкт-Петербург, Кондратьевский проспект, д.75к2, офис 1Н</t>
  </si>
  <si>
    <t xml:space="preserve">Эл.почта: 8404344@gmail.com </t>
  </si>
  <si>
    <t>Комплектация</t>
  </si>
  <si>
    <t>Раскраски для детей и взрослых</t>
  </si>
  <si>
    <t>https://kraav.ru/product/вырезалки-для-девочки/</t>
  </si>
  <si>
    <t>https://kraav.ru/product/вырезалки-для-мальчиков/</t>
  </si>
  <si>
    <t>https://kraav.ru/product/мои-первые-вырезалки-вырезалка-для-де/</t>
  </si>
  <si>
    <t>https://kraav.ru/product/учимся-вырезать-фигуры-вырезалка-для/</t>
  </si>
  <si>
    <t>https://kraav.ru/product/вырезалка-для-детей-подбери-заплатку/</t>
  </si>
  <si>
    <t>https://kraav.ru/product/раскраска-антистресс-взрослая-для-же/</t>
  </si>
  <si>
    <t>https://kraav.ru/product/развивающая-книга-аппликации-веселы/</t>
  </si>
  <si>
    <t>https://kraav.ru/product/развивающая-книга-аппликации-веселы-2/</t>
  </si>
  <si>
    <t>https://kraav.ru/product/мои-первые-аппликации-для-детей-от-3-лет/</t>
  </si>
  <si>
    <t>https://kraav.ru/product/аппликации-транспорт-для-детей-от-3-лет/</t>
  </si>
  <si>
    <t>https://kraav.ru/product/аппликации-животные-для-детей-от-3-лет/</t>
  </si>
  <si>
    <t>https://kraav.ru/product/развивающий-набор-игр-на-липучках-пер/</t>
  </si>
  <si>
    <t>https://kraav.ru/product/развивающий-набор-игр-на-липучках-я-из/</t>
  </si>
  <si>
    <t>https://kraav.ru/product/развивающая-игра-на-липучках-изучаем-2/</t>
  </si>
  <si>
    <t>https://kraav.ru/product/фразовый-конструктор-на-липучках-сос/</t>
  </si>
  <si>
    <t>https://kraav.ru/product/настольная-карточная-игра-для-детей-д/</t>
  </si>
  <si>
    <t>https://kraav.ru/product/настольная-карточная-игра-для-детей-ц/</t>
  </si>
  <si>
    <t>https://kraav.ru/product/настольная-карточная-игра-для-детей-с/</t>
  </si>
  <si>
    <t>https://kraav.ru/product/настольная-карточная-игра-для-детей-у/</t>
  </si>
  <si>
    <t>Раскраска на пружине 1шт</t>
  </si>
  <si>
    <t>Карточный набор 40 карточек + правила</t>
  </si>
  <si>
    <t>Карточный набор 74 карточки + правила</t>
  </si>
  <si>
    <t>Набор 7 игр, 45 деталей на липучках</t>
  </si>
  <si>
    <t>Набор 8 игр, 52 детали на липучках</t>
  </si>
  <si>
    <t>Набор 6 игр, 36 деталей на липучках</t>
  </si>
  <si>
    <t xml:space="preserve">Набор для развития речи на липучках 6 персонажей, 15 глаголов, 39 существительных </t>
  </si>
  <si>
    <t>https://kraav.ru/product/прописи-для-дошкольников-развивающа/</t>
  </si>
  <si>
    <t>https://kraav.ru/product/учимся-рисовать-развивающая-книга-ра/</t>
  </si>
  <si>
    <t>https://kraav.ru/product/рисуем-по-точкам-развивающая-книга-ра/</t>
  </si>
  <si>
    <t>https://kraav.ru/product/раскраска-по-номерам-для-детей-развив/</t>
  </si>
  <si>
    <t>Тетрадь пиши-стирай 1шт, 4 маркера</t>
  </si>
  <si>
    <t>Развиваем мышление для детей 2-3 лет</t>
  </si>
  <si>
    <t>Учимся считать и писать Цифры для детей 4-6 лет</t>
  </si>
  <si>
    <t>Учимся писать Буквы для детей 5-7 лет</t>
  </si>
  <si>
    <t>Мои первые линии для детей 1-3 лет</t>
  </si>
  <si>
    <t>Развиваем мышление для детей 3-4 лет</t>
  </si>
  <si>
    <t>Пластилиновые заплатки для детей 1-3 лет</t>
  </si>
  <si>
    <t>Мои первые вырезалки для детей 2-3 лет</t>
  </si>
  <si>
    <t>Учимся вырезать фигуры для детей 2-3 лет</t>
  </si>
  <si>
    <t>Подбери заплатку для детей 3-5 лет</t>
  </si>
  <si>
    <t>Вырезалки для мальчиков для детей 3-7 лет</t>
  </si>
  <si>
    <t>Вырезалки для девочек для детей 3-7 лет</t>
  </si>
  <si>
    <t>Обводилки раскраски для детей 4+</t>
  </si>
  <si>
    <t>Учимся рисовать для детей 5+</t>
  </si>
  <si>
    <t>Рисуем по точкам для детей 5+</t>
  </si>
  <si>
    <t>Раскраска по номерам для детей 5+</t>
  </si>
  <si>
    <t>Раскраска антистресс Успокоин для взрослых</t>
  </si>
  <si>
    <t>Развивающая тетрадь 1шт</t>
  </si>
  <si>
    <t>Аппликации Цифры для детей 4-6 лет</t>
  </si>
  <si>
    <t>Аппликации Алфавит для детей 5-7 лет</t>
  </si>
  <si>
    <t>Мои первые аппликации для детей 3+</t>
  </si>
  <si>
    <t>Аппликации Транспорт для детей 3+</t>
  </si>
  <si>
    <t>Аппликации Животные для детей 3+</t>
  </si>
  <si>
    <t>Тетрадь аппликации 1шт</t>
  </si>
  <si>
    <t>Первый набор малыша</t>
  </si>
  <si>
    <t xml:space="preserve">Изучаем животных мир </t>
  </si>
  <si>
    <t xml:space="preserve">Составь предложение </t>
  </si>
  <si>
    <t>Домашний переполох для детей 4+</t>
  </si>
  <si>
    <t>Цирковые звери для детей 3+</t>
  </si>
  <si>
    <t>Счетные пчелки для детей 4+</t>
  </si>
  <si>
    <t>Учимся читать по слогам для детей 5+</t>
  </si>
  <si>
    <t>Итого:</t>
  </si>
  <si>
    <t>Телефон: +7(951)663-60-21</t>
  </si>
  <si>
    <r>
      <t xml:space="preserve">Закупочная цена при заказе </t>
    </r>
    <r>
      <rPr>
        <b/>
        <sz val="14"/>
        <color theme="1"/>
        <rFont val="Aptos Narrow"/>
        <family val="2"/>
        <scheme val="minor"/>
      </rPr>
      <t>30-60к</t>
    </r>
    <r>
      <rPr>
        <sz val="14"/>
        <color theme="1"/>
        <rFont val="Aptos Narrow"/>
        <family val="2"/>
        <scheme val="minor"/>
      </rPr>
      <t xml:space="preserve"> руб</t>
    </r>
  </si>
  <si>
    <r>
      <t xml:space="preserve">Закупочная цена при заказе </t>
    </r>
    <r>
      <rPr>
        <b/>
        <sz val="14"/>
        <color theme="1"/>
        <rFont val="Aptos Narrow"/>
        <family val="2"/>
        <scheme val="minor"/>
      </rPr>
      <t>60-120к</t>
    </r>
    <r>
      <rPr>
        <sz val="14"/>
        <color theme="1"/>
        <rFont val="Aptos Narrow"/>
        <family val="2"/>
        <scheme val="minor"/>
      </rPr>
      <t xml:space="preserve"> руб</t>
    </r>
  </si>
  <si>
    <r>
      <t xml:space="preserve">Закупочная цена при заказе </t>
    </r>
    <r>
      <rPr>
        <b/>
        <sz val="14"/>
        <color theme="1"/>
        <rFont val="Aptos Narrow"/>
        <family val="2"/>
        <scheme val="minor"/>
      </rPr>
      <t>120к+</t>
    </r>
    <r>
      <rPr>
        <sz val="14"/>
        <color theme="1"/>
        <rFont val="Aptos Narrow"/>
        <family val="2"/>
        <scheme val="minor"/>
      </rPr>
      <t xml:space="preserve"> руб</t>
    </r>
  </si>
  <si>
    <t>ALB003</t>
  </si>
  <si>
    <t>KART07</t>
  </si>
  <si>
    <t>KART08</t>
  </si>
  <si>
    <t>Книжка-игрушка на липучках Изучаем цвета</t>
  </si>
  <si>
    <t>https://www.wildberries.ru/catalog/183161621/detail.aspx</t>
  </si>
  <si>
    <t>Книжка с липучками на пружине 5 страниц, 56 деталей</t>
  </si>
  <si>
    <t>Моя первая вырезалка Учимся вырезать фигуры и по контуру</t>
  </si>
  <si>
    <t>Тетрадь-вырезалка 1шт (20 листов)</t>
  </si>
  <si>
    <t>Тетрадь-вырезалка 1шт (50 листов на пружине)</t>
  </si>
  <si>
    <t>Тетрадь пиши-стирай 1шт, Набор пластилина 12 цветов</t>
  </si>
  <si>
    <t>Моя первая вырезалка Подбери по контуру</t>
  </si>
  <si>
    <t>https://www.wildberries.ru/catalog/161875124/detail.aspx</t>
  </si>
  <si>
    <t>https://www.wildberries.ru/catalog/85267362/detail.aspx</t>
  </si>
  <si>
    <t>https://www.wildberries.ru/catalog/525809235/detail.aspx</t>
  </si>
  <si>
    <t>https://www.wildberries.ru/catalog/453809194/detail.aspx</t>
  </si>
  <si>
    <t>Набор карточек Словобой 5+</t>
  </si>
  <si>
    <t>Карточная игра Хрюшка-Свинюшка 3+</t>
  </si>
  <si>
    <t>Карточный набор 72 карточки + правила</t>
  </si>
  <si>
    <t>Карточная игра 50 карточек + правила</t>
  </si>
  <si>
    <t>RAS06</t>
  </si>
  <si>
    <t>Раскраска антистресс Успокоин для Мам</t>
  </si>
  <si>
    <t>https://www.wildberries.ru/catalog/993617132/detail.aspx</t>
  </si>
  <si>
    <t>ПС01</t>
  </si>
  <si>
    <t>Многоразовая тетрадь для детей 2-3 лет</t>
  </si>
  <si>
    <t>https://www.wildberries.ru/catalog/1013265460/detail.aspx</t>
  </si>
  <si>
    <t>Тетрадь пиши-стирай B5 формата 1шт, 8 маркеров</t>
  </si>
  <si>
    <t>Прайс-лист от 01.07.2026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</si>
</sst>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Aptos Narrow"/>
      <scheme val="minor"/>
    </font>
    <font>
      <u/>
      <sz val="12"/>
      <color theme="10"/>
      <name val="Aptos Narrow"/>
      <scheme val="minor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6"/>
      <color theme="1"/>
      <name val="Calibri"/>
      <family val="2"/>
    </font>
    <font>
      <sz val="16"/>
      <color theme="1"/>
      <name val="Aptos Narrow"/>
      <family val="2"/>
      <scheme val="minor"/>
    </font>
    <font>
      <sz val="16"/>
      <color theme="1"/>
      <name val="Calibri"/>
      <family val="2"/>
      <charset val="204"/>
    </font>
    <font>
      <b/>
      <sz val="16"/>
      <color theme="1"/>
      <name val="Calibri"/>
      <family val="2"/>
      <charset val="204"/>
    </font>
    <font>
      <u/>
      <sz val="11"/>
      <color theme="10"/>
      <name val="Aptos Narrow"/>
      <family val="2"/>
      <scheme val="minor"/>
    </font>
    <font>
      <u/>
      <sz val="14"/>
      <color theme="10"/>
      <name val="Aptos Narrow"/>
      <family val="2"/>
      <scheme val="minor"/>
    </font>
    <font>
      <sz val="8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39">
    <xf numFmtId="0" fontId="0" fillId="0" borderId="0" xfId="0"/>
    <xf numFmtId="0" fontId="0" fillId="0" borderId="1" xfId="0" applyBorder="1"/>
    <xf numFmtId="0" fontId="4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4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/>
    <xf numFmtId="0" fontId="2" fillId="0" borderId="0" xfId="0" applyFont="1"/>
    <xf numFmtId="0" fontId="10" fillId="0" borderId="1" xfId="1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 shrinkToFit="1"/>
    </xf>
    <xf numFmtId="0" fontId="8" fillId="0" borderId="0" xfId="0" applyFont="1"/>
    <xf numFmtId="0" fontId="8" fillId="0" borderId="0" xfId="0" applyFont="1" applyAlignment="1">
      <alignment horizontal="left" wrapText="1"/>
    </xf>
    <xf numFmtId="0" fontId="5" fillId="0" borderId="0" xfId="0" applyFont="1"/>
    <xf numFmtId="0" fontId="5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11" fillId="0" borderId="0" xfId="1" applyFont="1"/>
    <xf numFmtId="0" fontId="11" fillId="0" borderId="0" xfId="1" applyFont="1" applyAlignment="1">
      <alignment horizontal="left" wrapText="1"/>
    </xf>
    <xf numFmtId="0" fontId="0" fillId="0" borderId="1" xfId="0" applyBorder="1" applyAlignment="1">
      <alignment wrapText="1"/>
    </xf>
    <xf numFmtId="2" fontId="8" fillId="0" borderId="0" xfId="0" applyNumberFormat="1" applyFont="1"/>
    <xf numFmtId="0" fontId="4" fillId="2" borderId="1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left"/>
    </xf>
    <xf numFmtId="0" fontId="9" fillId="3" borderId="8" xfId="0" applyFont="1" applyFill="1" applyBorder="1" applyAlignment="1">
      <alignment horizontal="left"/>
    </xf>
    <xf numFmtId="0" fontId="9" fillId="3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left"/>
    </xf>
    <xf numFmtId="0" fontId="9" fillId="3" borderId="5" xfId="0" applyFont="1" applyFill="1" applyBorder="1" applyAlignment="1">
      <alignment horizontal="left"/>
    </xf>
    <xf numFmtId="0" fontId="9" fillId="3" borderId="6" xfId="0" applyFont="1" applyFill="1" applyBorder="1" applyAlignment="1">
      <alignment horizontal="left"/>
    </xf>
    <xf numFmtId="0" fontId="9" fillId="3" borderId="9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10" Type="http://schemas.microsoft.com/office/2017/06/relationships/rdRichValueTypes" Target="richData/rdRichValueTypes.xml"/><Relationship Id="rId4" Type="http://schemas.openxmlformats.org/officeDocument/2006/relationships/sharedStrings" Target="sharedStrings.xml"/><Relationship Id="rId9" Type="http://schemas.microsoft.com/office/2022/10/relationships/richValueRel" Target="richData/richValueRel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jpe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5" Type="http://schemas.openxmlformats.org/officeDocument/2006/relationships/image" Target="../media/image5.png"/><Relationship Id="rId15" Type="http://schemas.openxmlformats.org/officeDocument/2006/relationships/image" Target="../media/image15.jpe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14319</xdr:colOff>
      <xdr:row>5</xdr:row>
      <xdr:rowOff>187729</xdr:rowOff>
    </xdr:to>
    <xdr:pic>
      <xdr:nvPicPr>
        <xdr:cNvPr id="2" name="Рисунок 1" descr="KRAAV.RU">
          <a:extLst>
            <a:ext uri="{FF2B5EF4-FFF2-40B4-BE49-F238E27FC236}">
              <a16:creationId xmlns:a16="http://schemas.microsoft.com/office/drawing/2014/main" id="{C713AD5B-867C-A43D-4FE9-9A2B9138A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48740" cy="13487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332509</xdr:colOff>
      <xdr:row>49</xdr:row>
      <xdr:rowOff>62352</xdr:rowOff>
    </xdr:from>
    <xdr:to>
      <xdr:col>3</xdr:col>
      <xdr:colOff>1277389</xdr:colOff>
      <xdr:row>49</xdr:row>
      <xdr:rowOff>1006226</xdr:rowOff>
    </xdr:to>
    <xdr:pic>
      <xdr:nvPicPr>
        <xdr:cNvPr id="7" name="Рисунок 6" descr="Настольная карточная игра для детей &quot;Учимся читать по слогам&quot; - изображение 1">
          <a:extLst>
            <a:ext uri="{FF2B5EF4-FFF2-40B4-BE49-F238E27FC236}">
              <a16:creationId xmlns:a16="http://schemas.microsoft.com/office/drawing/2014/main" id="{5CEB7075-E243-6629-962C-BC04D17DA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5836" y="42006988"/>
          <a:ext cx="944880" cy="9438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332509</xdr:colOff>
      <xdr:row>48</xdr:row>
      <xdr:rowOff>62352</xdr:rowOff>
    </xdr:from>
    <xdr:to>
      <xdr:col>3</xdr:col>
      <xdr:colOff>1277389</xdr:colOff>
      <xdr:row>48</xdr:row>
      <xdr:rowOff>1005723</xdr:rowOff>
    </xdr:to>
    <xdr:pic>
      <xdr:nvPicPr>
        <xdr:cNvPr id="9" name="Рисунок 8" descr="Настольная карточная игра для детей &quot;Счетные пчелки&quot; - изображение 1">
          <a:extLst>
            <a:ext uri="{FF2B5EF4-FFF2-40B4-BE49-F238E27FC236}">
              <a16:creationId xmlns:a16="http://schemas.microsoft.com/office/drawing/2014/main" id="{D7C12C94-BC7D-86AA-C1A5-3133BB262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5836" y="39928807"/>
          <a:ext cx="944880" cy="9433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332509</xdr:colOff>
      <xdr:row>47</xdr:row>
      <xdr:rowOff>62352</xdr:rowOff>
    </xdr:from>
    <xdr:to>
      <xdr:col>3</xdr:col>
      <xdr:colOff>1277389</xdr:colOff>
      <xdr:row>47</xdr:row>
      <xdr:rowOff>1005974</xdr:rowOff>
    </xdr:to>
    <xdr:pic>
      <xdr:nvPicPr>
        <xdr:cNvPr id="11" name="Рисунок 10" descr="Настольная карточная игра для детей &quot;Цирковы звери&quot; - изображение 1">
          <a:extLst>
            <a:ext uri="{FF2B5EF4-FFF2-40B4-BE49-F238E27FC236}">
              <a16:creationId xmlns:a16="http://schemas.microsoft.com/office/drawing/2014/main" id="{5180CD53-0B61-F7BC-CD5A-B045B579D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5836" y="37878334"/>
          <a:ext cx="944880" cy="9436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332509</xdr:colOff>
      <xdr:row>46</xdr:row>
      <xdr:rowOff>62352</xdr:rowOff>
    </xdr:from>
    <xdr:to>
      <xdr:col>3</xdr:col>
      <xdr:colOff>1277389</xdr:colOff>
      <xdr:row>46</xdr:row>
      <xdr:rowOff>1006477</xdr:rowOff>
    </xdr:to>
    <xdr:pic>
      <xdr:nvPicPr>
        <xdr:cNvPr id="12" name="Рисунок 11" descr="Настольная карточная игра для детей &quot;Домашний переполох&quot; - изображение 1">
          <a:extLst>
            <a:ext uri="{FF2B5EF4-FFF2-40B4-BE49-F238E27FC236}">
              <a16:creationId xmlns:a16="http://schemas.microsoft.com/office/drawing/2014/main" id="{0443870C-1CAF-5581-FF39-B9B0A42F1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5836" y="36846170"/>
          <a:ext cx="944880" cy="944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332509</xdr:colOff>
      <xdr:row>44</xdr:row>
      <xdr:rowOff>228600</xdr:rowOff>
    </xdr:from>
    <xdr:to>
      <xdr:col>3</xdr:col>
      <xdr:colOff>1277389</xdr:colOff>
      <xdr:row>44</xdr:row>
      <xdr:rowOff>1173480</xdr:rowOff>
    </xdr:to>
    <xdr:pic>
      <xdr:nvPicPr>
        <xdr:cNvPr id="13" name="Рисунок 12" descr="Фразовый конструктор на липучках &quot;Составь преложение&quot; - изображение 1">
          <a:extLst>
            <a:ext uri="{FF2B5EF4-FFF2-40B4-BE49-F238E27FC236}">
              <a16:creationId xmlns:a16="http://schemas.microsoft.com/office/drawing/2014/main" id="{85A16C2E-C9E4-5C8B-0123-21D47D44E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5836" y="35349873"/>
          <a:ext cx="944880" cy="944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332509</xdr:colOff>
      <xdr:row>43</xdr:row>
      <xdr:rowOff>228600</xdr:rowOff>
    </xdr:from>
    <xdr:to>
      <xdr:col>3</xdr:col>
      <xdr:colOff>1277389</xdr:colOff>
      <xdr:row>43</xdr:row>
      <xdr:rowOff>1173228</xdr:rowOff>
    </xdr:to>
    <xdr:pic>
      <xdr:nvPicPr>
        <xdr:cNvPr id="14" name="Рисунок 13" descr="Развивающая игра на липучках &quot;Изучаем животный мир&quot; - изображение 1">
          <a:extLst>
            <a:ext uri="{FF2B5EF4-FFF2-40B4-BE49-F238E27FC236}">
              <a16:creationId xmlns:a16="http://schemas.microsoft.com/office/drawing/2014/main" id="{E6C12E44-E2EA-30DE-04BD-CC2CF26DF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5836" y="34005982"/>
          <a:ext cx="944880" cy="9446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332509</xdr:colOff>
      <xdr:row>41</xdr:row>
      <xdr:rowOff>228600</xdr:rowOff>
    </xdr:from>
    <xdr:to>
      <xdr:col>3</xdr:col>
      <xdr:colOff>1277389</xdr:colOff>
      <xdr:row>41</xdr:row>
      <xdr:rowOff>1173732</xdr:rowOff>
    </xdr:to>
    <xdr:pic>
      <xdr:nvPicPr>
        <xdr:cNvPr id="15" name="Рисунок 14" descr="Развивающий набор игр на липучках &quot;Я изучаю мир&quot; - изображение 1">
          <a:extLst>
            <a:ext uri="{FF2B5EF4-FFF2-40B4-BE49-F238E27FC236}">
              <a16:creationId xmlns:a16="http://schemas.microsoft.com/office/drawing/2014/main" id="{3B944AEC-1DBB-D74A-80AB-BA46FCC7A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5836" y="32592818"/>
          <a:ext cx="944880" cy="9451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332509</xdr:colOff>
      <xdr:row>40</xdr:row>
      <xdr:rowOff>228600</xdr:rowOff>
    </xdr:from>
    <xdr:to>
      <xdr:col>3</xdr:col>
      <xdr:colOff>1277389</xdr:colOff>
      <xdr:row>40</xdr:row>
      <xdr:rowOff>1173983</xdr:rowOff>
    </xdr:to>
    <xdr:pic>
      <xdr:nvPicPr>
        <xdr:cNvPr id="16" name="Рисунок 15" descr="Развивающий набор игр на липучках &quot;Первый набор малыша&quot; - изображение 1">
          <a:extLst>
            <a:ext uri="{FF2B5EF4-FFF2-40B4-BE49-F238E27FC236}">
              <a16:creationId xmlns:a16="http://schemas.microsoft.com/office/drawing/2014/main" id="{5C7D14B4-046C-5E30-1254-6E7B94DA4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5836" y="31207364"/>
          <a:ext cx="944880" cy="9453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332509</xdr:colOff>
      <xdr:row>38</xdr:row>
      <xdr:rowOff>69278</xdr:rowOff>
    </xdr:from>
    <xdr:to>
      <xdr:col>3</xdr:col>
      <xdr:colOff>1277389</xdr:colOff>
      <xdr:row>38</xdr:row>
      <xdr:rowOff>1014661</xdr:rowOff>
    </xdr:to>
    <xdr:pic>
      <xdr:nvPicPr>
        <xdr:cNvPr id="17" name="Рисунок 16" descr="Аппликации Животные для детей от 3 лет - изображение 1">
          <a:extLst>
            <a:ext uri="{FF2B5EF4-FFF2-40B4-BE49-F238E27FC236}">
              <a16:creationId xmlns:a16="http://schemas.microsoft.com/office/drawing/2014/main" id="{B0142EFD-20C8-A1CE-7D83-B64A2E788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5836" y="29738787"/>
          <a:ext cx="944880" cy="9453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332509</xdr:colOff>
      <xdr:row>37</xdr:row>
      <xdr:rowOff>69278</xdr:rowOff>
    </xdr:from>
    <xdr:to>
      <xdr:col>3</xdr:col>
      <xdr:colOff>1277389</xdr:colOff>
      <xdr:row>37</xdr:row>
      <xdr:rowOff>1014661</xdr:rowOff>
    </xdr:to>
    <xdr:pic>
      <xdr:nvPicPr>
        <xdr:cNvPr id="18" name="Рисунок 17" descr="Аппликации Транспорт для детей от 3 лет - изображение 1">
          <a:extLst>
            <a:ext uri="{FF2B5EF4-FFF2-40B4-BE49-F238E27FC236}">
              <a16:creationId xmlns:a16="http://schemas.microsoft.com/office/drawing/2014/main" id="{F0946213-E0AB-7F19-8C0F-B5319FF9D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5836" y="28706623"/>
          <a:ext cx="944880" cy="9453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332509</xdr:colOff>
      <xdr:row>36</xdr:row>
      <xdr:rowOff>69278</xdr:rowOff>
    </xdr:from>
    <xdr:to>
      <xdr:col>3</xdr:col>
      <xdr:colOff>1277389</xdr:colOff>
      <xdr:row>37</xdr:row>
      <xdr:rowOff>10710</xdr:rowOff>
    </xdr:to>
    <xdr:pic>
      <xdr:nvPicPr>
        <xdr:cNvPr id="19" name="Рисунок 18" descr="Мои первые Аппликации для детей от 3 лет - изображение 1">
          <a:extLst>
            <a:ext uri="{FF2B5EF4-FFF2-40B4-BE49-F238E27FC236}">
              <a16:creationId xmlns:a16="http://schemas.microsoft.com/office/drawing/2014/main" id="{3380AC87-592B-5BF9-3D85-4C7C0D5BD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5836" y="27702169"/>
          <a:ext cx="944880" cy="945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332509</xdr:colOff>
      <xdr:row>35</xdr:row>
      <xdr:rowOff>69278</xdr:rowOff>
    </xdr:from>
    <xdr:to>
      <xdr:col>3</xdr:col>
      <xdr:colOff>1277389</xdr:colOff>
      <xdr:row>35</xdr:row>
      <xdr:rowOff>1015919</xdr:rowOff>
    </xdr:to>
    <xdr:pic>
      <xdr:nvPicPr>
        <xdr:cNvPr id="20" name="Рисунок 19" descr="Развивающая книга Аппликации Веселый Алфавит для детей 5-7 лет - изображение 1">
          <a:extLst>
            <a:ext uri="{FF2B5EF4-FFF2-40B4-BE49-F238E27FC236}">
              <a16:creationId xmlns:a16="http://schemas.microsoft.com/office/drawing/2014/main" id="{B495CA58-3859-D116-5837-8254FB9D9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5836" y="26670005"/>
          <a:ext cx="944880" cy="9466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332509</xdr:colOff>
      <xdr:row>34</xdr:row>
      <xdr:rowOff>69278</xdr:rowOff>
    </xdr:from>
    <xdr:to>
      <xdr:col>3</xdr:col>
      <xdr:colOff>1277389</xdr:colOff>
      <xdr:row>35</xdr:row>
      <xdr:rowOff>5040</xdr:rowOff>
    </xdr:to>
    <xdr:pic>
      <xdr:nvPicPr>
        <xdr:cNvPr id="21" name="Рисунок 20" descr="Развивающая книга Аппликации Веселые Цифры для детей 4-6 лет - изображение 1">
          <a:extLst>
            <a:ext uri="{FF2B5EF4-FFF2-40B4-BE49-F238E27FC236}">
              <a16:creationId xmlns:a16="http://schemas.microsoft.com/office/drawing/2014/main" id="{8073D615-43A2-B17D-1831-B54BB732F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5836" y="25658623"/>
          <a:ext cx="944880" cy="9471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259938</xdr:colOff>
      <xdr:row>31</xdr:row>
      <xdr:rowOff>51135</xdr:rowOff>
    </xdr:from>
    <xdr:to>
      <xdr:col>3</xdr:col>
      <xdr:colOff>1204818</xdr:colOff>
      <xdr:row>31</xdr:row>
      <xdr:rowOff>998028</xdr:rowOff>
    </xdr:to>
    <xdr:pic>
      <xdr:nvPicPr>
        <xdr:cNvPr id="22" name="Рисунок 21" descr="Раскраска антистресс взрослая для женщин - изображение 1">
          <a:extLst>
            <a:ext uri="{FF2B5EF4-FFF2-40B4-BE49-F238E27FC236}">
              <a16:creationId xmlns:a16="http://schemas.microsoft.com/office/drawing/2014/main" id="{B79013B9-97BD-E8D2-FA9C-8A95FDE59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39081" y="24852421"/>
          <a:ext cx="944880" cy="9468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332509</xdr:colOff>
      <xdr:row>30</xdr:row>
      <xdr:rowOff>69278</xdr:rowOff>
    </xdr:from>
    <xdr:to>
      <xdr:col>3</xdr:col>
      <xdr:colOff>1163933</xdr:colOff>
      <xdr:row>30</xdr:row>
      <xdr:rowOff>1174908</xdr:rowOff>
    </xdr:to>
    <xdr:pic>
      <xdr:nvPicPr>
        <xdr:cNvPr id="23" name="Рисунок 22" descr="Раскраска по номерам для детей 5-6-7 лет - изображение 1">
          <a:extLst>
            <a:ext uri="{FF2B5EF4-FFF2-40B4-BE49-F238E27FC236}">
              <a16:creationId xmlns:a16="http://schemas.microsoft.com/office/drawing/2014/main" id="{86ED9B68-926A-D5A6-870A-0C342876F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5836" y="23005478"/>
          <a:ext cx="831424" cy="11056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332509</xdr:colOff>
      <xdr:row>29</xdr:row>
      <xdr:rowOff>69278</xdr:rowOff>
    </xdr:from>
    <xdr:to>
      <xdr:col>3</xdr:col>
      <xdr:colOff>1162675</xdr:colOff>
      <xdr:row>29</xdr:row>
      <xdr:rowOff>1170380</xdr:rowOff>
    </xdr:to>
    <xdr:pic>
      <xdr:nvPicPr>
        <xdr:cNvPr id="24" name="Рисунок 23" descr="Рисуем по точкам развивающая книга развивашка для детей - изображение 1">
          <a:extLst>
            <a:ext uri="{FF2B5EF4-FFF2-40B4-BE49-F238E27FC236}">
              <a16:creationId xmlns:a16="http://schemas.microsoft.com/office/drawing/2014/main" id="{C56B52CF-116A-F726-DC98-52C2D05EB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5836" y="21661587"/>
          <a:ext cx="830166" cy="110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332509</xdr:colOff>
      <xdr:row>28</xdr:row>
      <xdr:rowOff>69278</xdr:rowOff>
    </xdr:from>
    <xdr:to>
      <xdr:col>3</xdr:col>
      <xdr:colOff>1160159</xdr:colOff>
      <xdr:row>28</xdr:row>
      <xdr:rowOff>1168367</xdr:rowOff>
    </xdr:to>
    <xdr:pic>
      <xdr:nvPicPr>
        <xdr:cNvPr id="25" name="Рисунок 24" descr="Учимся рисовать развивающая книга развивашка для детей - изображение 1">
          <a:extLst>
            <a:ext uri="{FF2B5EF4-FFF2-40B4-BE49-F238E27FC236}">
              <a16:creationId xmlns:a16="http://schemas.microsoft.com/office/drawing/2014/main" id="{BCF888B8-8DB5-A6C4-FB67-ECFC4ADA0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5836" y="20317696"/>
          <a:ext cx="827650" cy="10990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332509</xdr:colOff>
      <xdr:row>27</xdr:row>
      <xdr:rowOff>69278</xdr:rowOff>
    </xdr:from>
    <xdr:to>
      <xdr:col>3</xdr:col>
      <xdr:colOff>1157644</xdr:colOff>
      <xdr:row>27</xdr:row>
      <xdr:rowOff>1157299</xdr:rowOff>
    </xdr:to>
    <xdr:pic>
      <xdr:nvPicPr>
        <xdr:cNvPr id="26" name="Рисунок 25" descr="Прописи для дошкольников развивающая тетрадь для детей 4+ - изображение 1">
          <a:extLst>
            <a:ext uri="{FF2B5EF4-FFF2-40B4-BE49-F238E27FC236}">
              <a16:creationId xmlns:a16="http://schemas.microsoft.com/office/drawing/2014/main" id="{0E91B60C-2039-4424-B01E-72CFA1891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5836" y="18973805"/>
          <a:ext cx="825135" cy="1088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332509</xdr:colOff>
      <xdr:row>25</xdr:row>
      <xdr:rowOff>76202</xdr:rowOff>
    </xdr:from>
    <xdr:to>
      <xdr:col>3</xdr:col>
      <xdr:colOff>1277389</xdr:colOff>
      <xdr:row>25</xdr:row>
      <xdr:rowOff>1021082</xdr:rowOff>
    </xdr:to>
    <xdr:pic>
      <xdr:nvPicPr>
        <xdr:cNvPr id="27" name="Рисунок 26" descr="Вырезалки для девочки - изображение 1">
          <a:extLst>
            <a:ext uri="{FF2B5EF4-FFF2-40B4-BE49-F238E27FC236}">
              <a16:creationId xmlns:a16="http://schemas.microsoft.com/office/drawing/2014/main" id="{0B9492DC-73D4-CA4C-2DEA-8613A622E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5836" y="17678402"/>
          <a:ext cx="944880" cy="944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332509</xdr:colOff>
      <xdr:row>24</xdr:row>
      <xdr:rowOff>76202</xdr:rowOff>
    </xdr:from>
    <xdr:to>
      <xdr:col>3</xdr:col>
      <xdr:colOff>1277389</xdr:colOff>
      <xdr:row>25</xdr:row>
      <xdr:rowOff>30230</xdr:rowOff>
    </xdr:to>
    <xdr:pic>
      <xdr:nvPicPr>
        <xdr:cNvPr id="28" name="Рисунок 27" descr="Вырезалки для мальчиков - изображение 1">
          <a:extLst>
            <a:ext uri="{FF2B5EF4-FFF2-40B4-BE49-F238E27FC236}">
              <a16:creationId xmlns:a16="http://schemas.microsoft.com/office/drawing/2014/main" id="{9657A8B0-FB40-CC48-71F7-F27ED1089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5836" y="16687802"/>
          <a:ext cx="944880" cy="9446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332509</xdr:colOff>
      <xdr:row>23</xdr:row>
      <xdr:rowOff>76202</xdr:rowOff>
    </xdr:from>
    <xdr:to>
      <xdr:col>3</xdr:col>
      <xdr:colOff>1277389</xdr:colOff>
      <xdr:row>24</xdr:row>
      <xdr:rowOff>16879</xdr:rowOff>
    </xdr:to>
    <xdr:pic>
      <xdr:nvPicPr>
        <xdr:cNvPr id="29" name="Рисунок 28" descr="Вырезалка для детей. Подбери заплатку. Вырезай и клей. - изображение 1">
          <a:extLst>
            <a:ext uri="{FF2B5EF4-FFF2-40B4-BE49-F238E27FC236}">
              <a16:creationId xmlns:a16="http://schemas.microsoft.com/office/drawing/2014/main" id="{AB07C541-9F15-27C1-0772-D6180F269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5836" y="15683347"/>
          <a:ext cx="944880" cy="9451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296223</xdr:colOff>
      <xdr:row>20</xdr:row>
      <xdr:rowOff>39916</xdr:rowOff>
    </xdr:from>
    <xdr:to>
      <xdr:col>3</xdr:col>
      <xdr:colOff>1241103</xdr:colOff>
      <xdr:row>20</xdr:row>
      <xdr:rowOff>985299</xdr:rowOff>
    </xdr:to>
    <xdr:pic>
      <xdr:nvPicPr>
        <xdr:cNvPr id="32" name="Рисунок 31" descr="Учимся вырезать фигуры. Вырезалка для детей - изображение 1">
          <a:extLst>
            <a:ext uri="{FF2B5EF4-FFF2-40B4-BE49-F238E27FC236}">
              <a16:creationId xmlns:a16="http://schemas.microsoft.com/office/drawing/2014/main" id="{91A47167-7ECF-B16C-D2AB-9E2B938AC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75366" y="12576630"/>
          <a:ext cx="944880" cy="9453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332509</xdr:colOff>
      <xdr:row>19</xdr:row>
      <xdr:rowOff>76202</xdr:rowOff>
    </xdr:from>
    <xdr:to>
      <xdr:col>3</xdr:col>
      <xdr:colOff>1277389</xdr:colOff>
      <xdr:row>20</xdr:row>
      <xdr:rowOff>10204</xdr:rowOff>
    </xdr:to>
    <xdr:pic>
      <xdr:nvPicPr>
        <xdr:cNvPr id="33" name="Рисунок 32" descr="Мои первые вырезалки. Вырезалка для детей - изображение 1">
          <a:extLst>
            <a:ext uri="{FF2B5EF4-FFF2-40B4-BE49-F238E27FC236}">
              <a16:creationId xmlns:a16="http://schemas.microsoft.com/office/drawing/2014/main" id="{6E06A8D8-E3E7-BD1B-14D7-ACADFF1AF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5836" y="11596257"/>
          <a:ext cx="944880" cy="9453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332509</xdr:colOff>
      <xdr:row>16</xdr:row>
      <xdr:rowOff>228600</xdr:rowOff>
    </xdr:from>
    <xdr:to>
      <xdr:col>3</xdr:col>
      <xdr:colOff>1277389</xdr:colOff>
      <xdr:row>16</xdr:row>
      <xdr:rowOff>1174989</xdr:rowOff>
    </xdr:to>
    <xdr:pic>
      <xdr:nvPicPr>
        <xdr:cNvPr id="34" name="Рисунок 33" descr="Развивающая многоразовая тетрадь Лепим заплатки из воздушного пластилина - изображение 1">
          <a:extLst>
            <a:ext uri="{FF2B5EF4-FFF2-40B4-BE49-F238E27FC236}">
              <a16:creationId xmlns:a16="http://schemas.microsoft.com/office/drawing/2014/main" id="{CE1B7441-B26E-6EE1-5D96-65FFB8BC8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5836" y="10086109"/>
          <a:ext cx="944880" cy="9463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332509</xdr:colOff>
      <xdr:row>15</xdr:row>
      <xdr:rowOff>228600</xdr:rowOff>
    </xdr:from>
    <xdr:to>
      <xdr:col>3</xdr:col>
      <xdr:colOff>1277389</xdr:colOff>
      <xdr:row>15</xdr:row>
      <xdr:rowOff>1174989</xdr:rowOff>
    </xdr:to>
    <xdr:pic>
      <xdr:nvPicPr>
        <xdr:cNvPr id="35" name="Рисунок 34" descr="Многоразовая развивающая тетрадь для детей 3-4 года - изображение 1">
          <a:extLst>
            <a:ext uri="{FF2B5EF4-FFF2-40B4-BE49-F238E27FC236}">
              <a16:creationId xmlns:a16="http://schemas.microsoft.com/office/drawing/2014/main" id="{784D0774-2B4D-99C8-C052-4B2DCFA0B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5836" y="8666018"/>
          <a:ext cx="944880" cy="9463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332509</xdr:colOff>
      <xdr:row>14</xdr:row>
      <xdr:rowOff>228600</xdr:rowOff>
    </xdr:from>
    <xdr:to>
      <xdr:col>3</xdr:col>
      <xdr:colOff>1277389</xdr:colOff>
      <xdr:row>14</xdr:row>
      <xdr:rowOff>1174989</xdr:rowOff>
    </xdr:to>
    <xdr:pic>
      <xdr:nvPicPr>
        <xdr:cNvPr id="36" name="Рисунок 35" descr="Развивающая тетрадь Мои первые линии для детей 1-3 лет - изображение 1">
          <a:extLst>
            <a:ext uri="{FF2B5EF4-FFF2-40B4-BE49-F238E27FC236}">
              <a16:creationId xmlns:a16="http://schemas.microsoft.com/office/drawing/2014/main" id="{6FB59DD1-0995-DF28-A490-059AA5145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5836" y="7245927"/>
          <a:ext cx="944880" cy="9463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332509</xdr:colOff>
      <xdr:row>13</xdr:row>
      <xdr:rowOff>228600</xdr:rowOff>
    </xdr:from>
    <xdr:to>
      <xdr:col>3</xdr:col>
      <xdr:colOff>1277389</xdr:colOff>
      <xdr:row>13</xdr:row>
      <xdr:rowOff>1174989</xdr:rowOff>
    </xdr:to>
    <xdr:pic>
      <xdr:nvPicPr>
        <xdr:cNvPr id="37" name="Рисунок 36" descr="Многоразовая развивающая тетрадь Буквы для детей 5-7 лет - изображение 1">
          <a:extLst>
            <a:ext uri="{FF2B5EF4-FFF2-40B4-BE49-F238E27FC236}">
              <a16:creationId xmlns:a16="http://schemas.microsoft.com/office/drawing/2014/main" id="{1A6044F7-421A-6E8F-FEE7-79C8FFC5D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5836" y="5825836"/>
          <a:ext cx="944880" cy="9463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332509</xdr:colOff>
      <xdr:row>12</xdr:row>
      <xdr:rowOff>228600</xdr:rowOff>
    </xdr:from>
    <xdr:to>
      <xdr:col>3</xdr:col>
      <xdr:colOff>1277389</xdr:colOff>
      <xdr:row>12</xdr:row>
      <xdr:rowOff>1174738</xdr:rowOff>
    </xdr:to>
    <xdr:pic>
      <xdr:nvPicPr>
        <xdr:cNvPr id="38" name="Рисунок 37" descr="Многоразовая развивающая тетрадь Цифры для детей 4-6 лет - изображение 1">
          <a:extLst>
            <a:ext uri="{FF2B5EF4-FFF2-40B4-BE49-F238E27FC236}">
              <a16:creationId xmlns:a16="http://schemas.microsoft.com/office/drawing/2014/main" id="{A9D450D1-6637-D7F7-C313-9B09083B3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5836" y="4433455"/>
          <a:ext cx="944880" cy="9461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332509</xdr:colOff>
      <xdr:row>11</xdr:row>
      <xdr:rowOff>228600</xdr:rowOff>
    </xdr:from>
    <xdr:to>
      <xdr:col>3</xdr:col>
      <xdr:colOff>1277389</xdr:colOff>
      <xdr:row>11</xdr:row>
      <xdr:rowOff>1175241</xdr:rowOff>
    </xdr:to>
    <xdr:pic>
      <xdr:nvPicPr>
        <xdr:cNvPr id="39" name="Рисунок 38" descr="Многоразовая развивающая тетрадь для детей 2-3 лет - изображение 1">
          <a:extLst>
            <a:ext uri="{FF2B5EF4-FFF2-40B4-BE49-F238E27FC236}">
              <a16:creationId xmlns:a16="http://schemas.microsoft.com/office/drawing/2014/main" id="{9C2F7FA1-6592-9834-AA35-572E5EF18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5836" y="3020291"/>
          <a:ext cx="944880" cy="9466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344714</xdr:colOff>
      <xdr:row>21</xdr:row>
      <xdr:rowOff>90715</xdr:rowOff>
    </xdr:from>
    <xdr:to>
      <xdr:col>3</xdr:col>
      <xdr:colOff>1215572</xdr:colOff>
      <xdr:row>21</xdr:row>
      <xdr:rowOff>1258621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8FF22A8B-2FDD-F1AB-022D-A21CEECB99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23857" y="13661572"/>
          <a:ext cx="870858" cy="1167906"/>
        </a:xfrm>
        <a:prstGeom prst="rect">
          <a:avLst/>
        </a:prstGeom>
      </xdr:spPr>
    </xdr:pic>
    <xdr:clientData/>
  </xdr:twoCellAnchor>
  <xdr:twoCellAnchor editAs="oneCell">
    <xdr:from>
      <xdr:col>3</xdr:col>
      <xdr:colOff>344713</xdr:colOff>
      <xdr:row>51</xdr:row>
      <xdr:rowOff>144052</xdr:rowOff>
    </xdr:from>
    <xdr:to>
      <xdr:col>3</xdr:col>
      <xdr:colOff>1240969</xdr:colOff>
      <xdr:row>51</xdr:row>
      <xdr:rowOff>1269551</xdr:rowOff>
    </xdr:to>
    <xdr:pic>
      <xdr:nvPicPr>
        <xdr:cNvPr id="40" name="Рисунок 39">
          <a:extLst>
            <a:ext uri="{FF2B5EF4-FFF2-40B4-BE49-F238E27FC236}">
              <a16:creationId xmlns:a16="http://schemas.microsoft.com/office/drawing/2014/main" id="{F1B3583C-BC9A-603D-7CE8-C66DA93EB1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23856" y="43759481"/>
          <a:ext cx="896256" cy="1125499"/>
        </a:xfrm>
        <a:prstGeom prst="rect">
          <a:avLst/>
        </a:prstGeom>
      </xdr:spPr>
    </xdr:pic>
    <xdr:clientData/>
  </xdr:twoCellAnchor>
  <xdr:twoCellAnchor editAs="oneCell">
    <xdr:from>
      <xdr:col>3</xdr:col>
      <xdr:colOff>318122</xdr:colOff>
      <xdr:row>50</xdr:row>
      <xdr:rowOff>54428</xdr:rowOff>
    </xdr:from>
    <xdr:to>
      <xdr:col>3</xdr:col>
      <xdr:colOff>1281813</xdr:colOff>
      <xdr:row>51</xdr:row>
      <xdr:rowOff>72572</xdr:rowOff>
    </xdr:to>
    <xdr:pic>
      <xdr:nvPicPr>
        <xdr:cNvPr id="42" name="Рисунок 41">
          <a:extLst>
            <a:ext uri="{FF2B5EF4-FFF2-40B4-BE49-F238E27FC236}">
              <a16:creationId xmlns:a16="http://schemas.microsoft.com/office/drawing/2014/main" id="{361AEEC2-DFB2-A5BE-B08B-4FFAA2B13C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7265" y="42653857"/>
          <a:ext cx="963691" cy="1034144"/>
        </a:xfrm>
        <a:prstGeom prst="rect">
          <a:avLst/>
        </a:prstGeom>
      </xdr:spPr>
    </xdr:pic>
    <xdr:clientData/>
  </xdr:twoCellAnchor>
  <xdr:twoCellAnchor editAs="oneCell">
    <xdr:from>
      <xdr:col>3</xdr:col>
      <xdr:colOff>308429</xdr:colOff>
      <xdr:row>42</xdr:row>
      <xdr:rowOff>86360</xdr:rowOff>
    </xdr:from>
    <xdr:to>
      <xdr:col>3</xdr:col>
      <xdr:colOff>1318193</xdr:colOff>
      <xdr:row>42</xdr:row>
      <xdr:rowOff>1378858</xdr:rowOff>
    </xdr:to>
    <xdr:pic>
      <xdr:nvPicPr>
        <xdr:cNvPr id="44" name="Рисунок 43">
          <a:extLst>
            <a:ext uri="{FF2B5EF4-FFF2-40B4-BE49-F238E27FC236}">
              <a16:creationId xmlns:a16="http://schemas.microsoft.com/office/drawing/2014/main" id="{C3DA4631-494E-0055-F2DC-216279BAF2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87572" y="34158646"/>
          <a:ext cx="1009764" cy="1292498"/>
        </a:xfrm>
        <a:prstGeom prst="rect">
          <a:avLst/>
        </a:prstGeom>
      </xdr:spPr>
    </xdr:pic>
    <xdr:clientData/>
  </xdr:twoCellAnchor>
  <xdr:twoCellAnchor editAs="oneCell">
    <xdr:from>
      <xdr:col>3</xdr:col>
      <xdr:colOff>399143</xdr:colOff>
      <xdr:row>22</xdr:row>
      <xdr:rowOff>58697</xdr:rowOff>
    </xdr:from>
    <xdr:to>
      <xdr:col>3</xdr:col>
      <xdr:colOff>1269357</xdr:colOff>
      <xdr:row>22</xdr:row>
      <xdr:rowOff>1215570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2BAA29BA-6E93-3DFD-22BD-A59E1D48FA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8286" y="14953983"/>
          <a:ext cx="870214" cy="1156873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image" Target="../media/image15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kraav.ru/product/&#1088;&#1072;&#1079;&#1074;&#1080;&#1074;&#1072;&#1102;&#1097;&#1072;&#1103;-&#1084;&#1085;&#1086;&#1075;&#1086;&#1088;&#1072;&#1079;&#1086;&#1074;&#1072;&#1103;-&#1090;&#1077;&#1090;&#1088;&#1072;&#1076;&#1100;-&#1083;&#1077;/" TargetMode="External"/><Relationship Id="rId13" Type="http://schemas.openxmlformats.org/officeDocument/2006/relationships/hyperlink" Target="https://kraav.ru/product/&#1074;&#1099;&#1088;&#1077;&#1079;&#1072;&#1083;&#1082;&#1072;-&#1076;&#1083;&#1103;-&#1076;&#1077;&#1090;&#1077;&#1081;-&#1087;&#1086;&#1076;&#1073;&#1077;&#1088;&#1080;-&#1079;&#1072;&#1087;&#1083;&#1072;&#1090;&#1082;&#1091;/" TargetMode="External"/><Relationship Id="rId18" Type="http://schemas.openxmlformats.org/officeDocument/2006/relationships/hyperlink" Target="https://kraav.ru/product/&#1072;&#1087;&#1087;&#1083;&#1080;&#1082;&#1072;&#1094;&#1080;&#1080;-&#1090;&#1088;&#1072;&#1085;&#1089;&#1087;&#1086;&#1088;&#1090;-&#1076;&#1083;&#1103;-&#1076;&#1077;&#1090;&#1077;&#1081;-&#1086;&#1090;-3-&#1083;&#1077;&#1090;/" TargetMode="External"/><Relationship Id="rId26" Type="http://schemas.openxmlformats.org/officeDocument/2006/relationships/hyperlink" Target="https://kraav.ru/product/&#1085;&#1072;&#1089;&#1090;&#1086;&#1083;&#1100;&#1085;&#1072;&#1103;-&#1082;&#1072;&#1088;&#1090;&#1086;&#1095;&#1085;&#1072;&#1103;-&#1080;&#1075;&#1088;&#1072;-&#1076;&#1083;&#1103;-&#1076;&#1077;&#1090;&#1077;&#1081;-&#1089;/" TargetMode="External"/><Relationship Id="rId39" Type="http://schemas.openxmlformats.org/officeDocument/2006/relationships/printerSettings" Target="../printerSettings/printerSettings1.bin"/><Relationship Id="rId3" Type="http://schemas.openxmlformats.org/officeDocument/2006/relationships/hyperlink" Target="https://kraav.ru/product/&#1084;&#1085;&#1086;&#1075;&#1086;&#1088;&#1072;&#1079;&#1086;&#1074;&#1072;&#1103;-&#1088;&#1072;&#1079;&#1074;&#1080;&#1074;&#1072;&#1102;&#1097;&#1072;&#1103;-&#1090;&#1077;&#1090;&#1088;&#1072;&#1076;&#1100;-&#1073;&#1091;/" TargetMode="External"/><Relationship Id="rId21" Type="http://schemas.openxmlformats.org/officeDocument/2006/relationships/hyperlink" Target="https://kraav.ru/product/&#1088;&#1072;&#1079;&#1074;&#1080;&#1074;&#1072;&#1102;&#1097;&#1080;&#1081;-&#1085;&#1072;&#1073;&#1086;&#1088;-&#1080;&#1075;&#1088;-&#1085;&#1072;-&#1083;&#1080;&#1087;&#1091;&#1095;&#1082;&#1072;&#1093;-&#1103;-&#1080;&#1079;/" TargetMode="External"/><Relationship Id="rId34" Type="http://schemas.openxmlformats.org/officeDocument/2006/relationships/hyperlink" Target="https://www.wildberries.ru/catalog/85267362/detail.aspx" TargetMode="External"/><Relationship Id="rId7" Type="http://schemas.openxmlformats.org/officeDocument/2006/relationships/hyperlink" Target="https://kraav.ru/product/&#1088;&#1072;&#1079;&#1074;&#1080;&#1074;&#1072;&#1102;&#1097;&#1072;&#1103;-&#1090;&#1077;&#1090;&#1088;&#1072;&#1076;&#1100;-&#1084;&#1086;&#1080;-&#1087;&#1077;&#1088;&#1074;&#1099;&#1077;-&#1083;&#1080;&#1085;&#1080;&#1080;/" TargetMode="External"/><Relationship Id="rId12" Type="http://schemas.openxmlformats.org/officeDocument/2006/relationships/hyperlink" Target="https://kraav.ru/product/&#1091;&#1095;&#1080;&#1084;&#1089;&#1103;-&#1074;&#1099;&#1088;&#1077;&#1079;&#1072;&#1090;&#1100;-&#1092;&#1080;&#1075;&#1091;&#1088;&#1099;-&#1074;&#1099;&#1088;&#1077;&#1079;&#1072;&#1083;&#1082;&#1072;-&#1076;&#1083;&#1103;/" TargetMode="External"/><Relationship Id="rId17" Type="http://schemas.openxmlformats.org/officeDocument/2006/relationships/hyperlink" Target="https://kraav.ru/product/&#1084;&#1086;&#1080;-&#1087;&#1077;&#1088;&#1074;&#1099;&#1077;-&#1072;&#1087;&#1087;&#1083;&#1080;&#1082;&#1072;&#1094;&#1080;&#1080;-&#1076;&#1083;&#1103;-&#1076;&#1077;&#1090;&#1077;&#1081;-&#1086;&#1090;-3-&#1083;&#1077;&#1090;/" TargetMode="External"/><Relationship Id="rId25" Type="http://schemas.openxmlformats.org/officeDocument/2006/relationships/hyperlink" Target="https://kraav.ru/product/&#1085;&#1072;&#1089;&#1090;&#1086;&#1083;&#1100;&#1085;&#1072;&#1103;-&#1082;&#1072;&#1088;&#1090;&#1086;&#1095;&#1085;&#1072;&#1103;-&#1080;&#1075;&#1088;&#1072;-&#1076;&#1083;&#1103;-&#1076;&#1077;&#1090;&#1077;&#1081;-&#1094;/" TargetMode="External"/><Relationship Id="rId33" Type="http://schemas.openxmlformats.org/officeDocument/2006/relationships/hyperlink" Target="https://www.wildberries.ru/catalog/161875124/detail.aspx" TargetMode="External"/><Relationship Id="rId38" Type="http://schemas.openxmlformats.org/officeDocument/2006/relationships/hyperlink" Target="https://www.wildberries.ru/catalog/1013265460/detail.aspx" TargetMode="External"/><Relationship Id="rId2" Type="http://schemas.openxmlformats.org/officeDocument/2006/relationships/hyperlink" Target="https://kraav.ru/" TargetMode="External"/><Relationship Id="rId16" Type="http://schemas.openxmlformats.org/officeDocument/2006/relationships/hyperlink" Target="https://kraav.ru/product/&#1088;&#1072;&#1079;&#1074;&#1080;&#1074;&#1072;&#1102;&#1097;&#1072;&#1103;-&#1082;&#1085;&#1080;&#1075;&#1072;-&#1072;&#1087;&#1087;&#1083;&#1080;&#1082;&#1072;&#1094;&#1080;&#1080;-&#1074;&#1077;&#1089;&#1077;&#1083;&#1099;-2/" TargetMode="External"/><Relationship Id="rId20" Type="http://schemas.openxmlformats.org/officeDocument/2006/relationships/hyperlink" Target="https://kraav.ru/product/&#1088;&#1072;&#1079;&#1074;&#1080;&#1074;&#1072;&#1102;&#1097;&#1080;&#1081;-&#1085;&#1072;&#1073;&#1086;&#1088;-&#1080;&#1075;&#1088;-&#1085;&#1072;-&#1083;&#1080;&#1087;&#1091;&#1095;&#1082;&#1072;&#1093;-&#1087;&#1077;&#1088;/" TargetMode="External"/><Relationship Id="rId29" Type="http://schemas.openxmlformats.org/officeDocument/2006/relationships/hyperlink" Target="https://kraav.ru/product/&#1091;&#1095;&#1080;&#1084;&#1089;&#1103;-&#1088;&#1080;&#1089;&#1086;&#1074;&#1072;&#1090;&#1100;-&#1088;&#1072;&#1079;&#1074;&#1080;&#1074;&#1072;&#1102;&#1097;&#1072;&#1103;-&#1082;&#1085;&#1080;&#1075;&#1072;-&#1088;&#1072;/" TargetMode="External"/><Relationship Id="rId1" Type="http://schemas.openxmlformats.org/officeDocument/2006/relationships/hyperlink" Target="mailto:8404344@gmail.com" TargetMode="External"/><Relationship Id="rId6" Type="http://schemas.openxmlformats.org/officeDocument/2006/relationships/hyperlink" Target="https://kraav.ru/product/&#1084;&#1085;&#1086;&#1075;&#1086;&#1088;&#1072;&#1079;&#1086;&#1074;&#1072;&#1103;-&#1088;&#1072;&#1079;&#1074;&#1080;&#1074;&#1072;&#1102;&#1097;&#1072;&#1103;-&#1090;&#1077;&#1090;&#1088;&#1072;&#1076;&#1100;-&#1076;&#1083;/" TargetMode="External"/><Relationship Id="rId11" Type="http://schemas.openxmlformats.org/officeDocument/2006/relationships/hyperlink" Target="https://kraav.ru/product/&#1084;&#1086;&#1080;-&#1087;&#1077;&#1088;&#1074;&#1099;&#1077;-&#1074;&#1099;&#1088;&#1077;&#1079;&#1072;&#1083;&#1082;&#1080;-&#1074;&#1099;&#1088;&#1077;&#1079;&#1072;&#1083;&#1082;&#1072;-&#1076;&#1083;&#1103;-&#1076;&#1077;/" TargetMode="External"/><Relationship Id="rId24" Type="http://schemas.openxmlformats.org/officeDocument/2006/relationships/hyperlink" Target="https://kraav.ru/product/&#1085;&#1072;&#1089;&#1090;&#1086;&#1083;&#1100;&#1085;&#1072;&#1103;-&#1082;&#1072;&#1088;&#1090;&#1086;&#1095;&#1085;&#1072;&#1103;-&#1080;&#1075;&#1088;&#1072;-&#1076;&#1083;&#1103;-&#1076;&#1077;&#1090;&#1077;&#1081;-&#1076;/" TargetMode="External"/><Relationship Id="rId32" Type="http://schemas.openxmlformats.org/officeDocument/2006/relationships/hyperlink" Target="https://www.wildberries.ru/catalog/183161621/detail.aspx" TargetMode="External"/><Relationship Id="rId37" Type="http://schemas.openxmlformats.org/officeDocument/2006/relationships/hyperlink" Target="https://www.wildberries.ru/catalog/993617132/detail.aspx" TargetMode="External"/><Relationship Id="rId40" Type="http://schemas.openxmlformats.org/officeDocument/2006/relationships/drawing" Target="../drawings/drawing1.xml"/><Relationship Id="rId5" Type="http://schemas.openxmlformats.org/officeDocument/2006/relationships/hyperlink" Target="https://kraav.ru/product/&#1084;&#1085;&#1086;&#1075;&#1086;&#1088;&#1072;&#1079;&#1086;&#1074;&#1072;&#1103;-&#1088;&#1072;&#1079;&#1074;&#1080;&#1074;&#1072;&#1102;&#1097;&#1072;&#1103;-&#1090;&#1077;&#1090;&#1088;&#1072;&#1076;&#1100;-&#1094;&#1080;/" TargetMode="External"/><Relationship Id="rId15" Type="http://schemas.openxmlformats.org/officeDocument/2006/relationships/hyperlink" Target="https://kraav.ru/product/&#1088;&#1072;&#1079;&#1074;&#1080;&#1074;&#1072;&#1102;&#1097;&#1072;&#1103;-&#1082;&#1085;&#1080;&#1075;&#1072;-&#1072;&#1087;&#1087;&#1083;&#1080;&#1082;&#1072;&#1094;&#1080;&#1080;-&#1074;&#1077;&#1089;&#1077;&#1083;&#1099;/" TargetMode="External"/><Relationship Id="rId23" Type="http://schemas.openxmlformats.org/officeDocument/2006/relationships/hyperlink" Target="https://kraav.ru/product/&#1092;&#1088;&#1072;&#1079;&#1086;&#1074;&#1099;&#1081;-&#1082;&#1086;&#1085;&#1089;&#1090;&#1088;&#1091;&#1082;&#1090;&#1086;&#1088;-&#1085;&#1072;-&#1083;&#1080;&#1087;&#1091;&#1095;&#1082;&#1072;&#1093;-&#1089;&#1086;&#1089;/" TargetMode="External"/><Relationship Id="rId28" Type="http://schemas.openxmlformats.org/officeDocument/2006/relationships/hyperlink" Target="https://kraav.ru/product/&#1087;&#1088;&#1086;&#1087;&#1080;&#1089;&#1080;-&#1076;&#1083;&#1103;-&#1076;&#1086;&#1096;&#1082;&#1086;&#1083;&#1100;&#1085;&#1080;&#1082;&#1086;&#1074;-&#1088;&#1072;&#1079;&#1074;&#1080;&#1074;&#1072;&#1102;&#1097;&#1072;/" TargetMode="External"/><Relationship Id="rId36" Type="http://schemas.openxmlformats.org/officeDocument/2006/relationships/hyperlink" Target="https://www.wildberries.ru/catalog/453809194/detail.aspx" TargetMode="External"/><Relationship Id="rId10" Type="http://schemas.openxmlformats.org/officeDocument/2006/relationships/hyperlink" Target="https://kraav.ru/product/&#1074;&#1099;&#1088;&#1077;&#1079;&#1072;&#1083;&#1082;&#1080;-&#1076;&#1083;&#1103;-&#1084;&#1072;&#1083;&#1100;&#1095;&#1080;&#1082;&#1086;&#1074;/" TargetMode="External"/><Relationship Id="rId19" Type="http://schemas.openxmlformats.org/officeDocument/2006/relationships/hyperlink" Target="https://kraav.ru/product/&#1072;&#1087;&#1087;&#1083;&#1080;&#1082;&#1072;&#1094;&#1080;&#1080;-&#1078;&#1080;&#1074;&#1086;&#1090;&#1085;&#1099;&#1077;-&#1076;&#1083;&#1103;-&#1076;&#1077;&#1090;&#1077;&#1081;-&#1086;&#1090;-3-&#1083;&#1077;&#1090;/" TargetMode="External"/><Relationship Id="rId31" Type="http://schemas.openxmlformats.org/officeDocument/2006/relationships/hyperlink" Target="https://kraav.ru/product/&#1088;&#1072;&#1089;&#1082;&#1088;&#1072;&#1089;&#1082;&#1072;-&#1087;&#1086;-&#1085;&#1086;&#1084;&#1077;&#1088;&#1072;&#1084;-&#1076;&#1083;&#1103;-&#1076;&#1077;&#1090;&#1077;&#1081;-&#1088;&#1072;&#1079;&#1074;&#1080;&#1074;/" TargetMode="External"/><Relationship Id="rId4" Type="http://schemas.openxmlformats.org/officeDocument/2006/relationships/hyperlink" Target="https://kraav.ru/product/&#1084;&#1085;&#1086;&#1075;&#1086;&#1088;&#1072;&#1079;&#1086;&#1074;&#1072;&#1103;-&#1088;&#1072;&#1079;&#1074;&#1080;&#1074;&#1072;&#1102;&#1097;&#1072;&#1103;-&#1090;&#1077;&#1090;&#1088;&#1072;&#1076;&#1100;-&#1076;&#1083;-2/" TargetMode="External"/><Relationship Id="rId9" Type="http://schemas.openxmlformats.org/officeDocument/2006/relationships/hyperlink" Target="https://kraav.ru/product/&#1074;&#1099;&#1088;&#1077;&#1079;&#1072;&#1083;&#1082;&#1080;-&#1076;&#1083;&#1103;-&#1076;&#1077;&#1074;&#1086;&#1095;&#1082;&#1080;/" TargetMode="External"/><Relationship Id="rId14" Type="http://schemas.openxmlformats.org/officeDocument/2006/relationships/hyperlink" Target="https://kraav.ru/product/&#1088;&#1072;&#1089;&#1082;&#1088;&#1072;&#1089;&#1082;&#1072;-&#1072;&#1085;&#1090;&#1080;&#1089;&#1090;&#1088;&#1077;&#1089;&#1089;-&#1074;&#1079;&#1088;&#1086;&#1089;&#1083;&#1072;&#1103;-&#1076;&#1083;&#1103;-&#1078;&#1077;/" TargetMode="External"/><Relationship Id="rId22" Type="http://schemas.openxmlformats.org/officeDocument/2006/relationships/hyperlink" Target="https://kraav.ru/product/&#1088;&#1072;&#1079;&#1074;&#1080;&#1074;&#1072;&#1102;&#1097;&#1072;&#1103;-&#1080;&#1075;&#1088;&#1072;-&#1085;&#1072;-&#1083;&#1080;&#1087;&#1091;&#1095;&#1082;&#1072;&#1093;-&#1080;&#1079;&#1091;&#1095;&#1072;&#1077;&#1084;-2/" TargetMode="External"/><Relationship Id="rId27" Type="http://schemas.openxmlformats.org/officeDocument/2006/relationships/hyperlink" Target="https://kraav.ru/product/&#1085;&#1072;&#1089;&#1090;&#1086;&#1083;&#1100;&#1085;&#1072;&#1103;-&#1082;&#1072;&#1088;&#1090;&#1086;&#1095;&#1085;&#1072;&#1103;-&#1080;&#1075;&#1088;&#1072;-&#1076;&#1083;&#1103;-&#1076;&#1077;&#1090;&#1077;&#1081;-&#1091;/" TargetMode="External"/><Relationship Id="rId30" Type="http://schemas.openxmlformats.org/officeDocument/2006/relationships/hyperlink" Target="https://kraav.ru/product/&#1088;&#1080;&#1089;&#1091;&#1077;&#1084;-&#1087;&#1086;-&#1090;&#1086;&#1095;&#1082;&#1072;&#1084;-&#1088;&#1072;&#1079;&#1074;&#1080;&#1074;&#1072;&#1102;&#1097;&#1072;&#1103;-&#1082;&#1085;&#1080;&#1075;&#1072;-&#1088;&#1072;/" TargetMode="External"/><Relationship Id="rId35" Type="http://schemas.openxmlformats.org/officeDocument/2006/relationships/hyperlink" Target="https://www.wildberries.ru/catalog/525809235/detail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1D8FE-2167-480E-9A3F-90517AB488F5}">
  <sheetPr>
    <pageSetUpPr fitToPage="1"/>
  </sheetPr>
  <dimension ref="B1:Z53"/>
  <sheetViews>
    <sheetView tabSelected="1" zoomScale="70" zoomScaleNormal="70" workbookViewId="0">
      <selection activeCell="C9" sqref="C9:C10"/>
    </sheetView>
  </sheetViews>
  <sheetFormatPr defaultColWidth="8.875" defaultRowHeight="15.75" x14ac:dyDescent="0.25"/>
  <cols>
    <col min="1" max="2" width="8.875" customWidth="1"/>
    <col min="3" max="3" width="54.375" customWidth="1"/>
    <col min="4" max="4" width="20.875" customWidth="1"/>
    <col min="5" max="5" width="16.125" style="11" customWidth="1"/>
    <col min="6" max="6" width="28.875" style="13" customWidth="1"/>
    <col min="7" max="7" width="16.5" customWidth="1"/>
    <col min="8" max="8" width="9.625" customWidth="1"/>
    <col min="9" max="9" width="10.375" customWidth="1"/>
    <col min="10" max="12" width="9.875" customWidth="1"/>
    <col min="13" max="13" width="10.125" customWidth="1"/>
    <col min="14" max="16" width="10.375" customWidth="1"/>
    <col min="17" max="18" width="10" customWidth="1"/>
    <col min="19" max="19" width="12" customWidth="1"/>
    <col min="20" max="20" width="12.125" customWidth="1"/>
    <col min="24" max="24" width="9.5" bestFit="1" customWidth="1"/>
    <col min="26" max="26" width="9.5" bestFit="1" customWidth="1"/>
  </cols>
  <sheetData>
    <row r="1" spans="2:26" s="3" customFormat="1" ht="18.75" x14ac:dyDescent="0.3">
      <c r="C1" s="18" t="s">
        <v>40</v>
      </c>
      <c r="D1" s="18"/>
      <c r="E1" s="18"/>
      <c r="F1" s="19"/>
      <c r="G1" s="18"/>
    </row>
    <row r="2" spans="2:26" s="3" customFormat="1" ht="18.75" x14ac:dyDescent="0.3">
      <c r="C2" s="3" t="s">
        <v>41</v>
      </c>
      <c r="F2" s="20"/>
    </row>
    <row r="3" spans="2:26" s="3" customFormat="1" ht="18.75" x14ac:dyDescent="0.3">
      <c r="C3" s="3" t="s">
        <v>42</v>
      </c>
      <c r="F3" s="20"/>
    </row>
    <row r="4" spans="2:26" s="3" customFormat="1" ht="18.75" x14ac:dyDescent="0.3">
      <c r="C4" s="3" t="s">
        <v>57</v>
      </c>
      <c r="F4" s="20"/>
    </row>
    <row r="5" spans="2:26" s="3" customFormat="1" ht="18.75" x14ac:dyDescent="0.3">
      <c r="C5" s="3" t="s">
        <v>58</v>
      </c>
      <c r="D5" s="21"/>
      <c r="E5" s="21"/>
      <c r="F5" s="22"/>
      <c r="G5" s="21"/>
    </row>
    <row r="6" spans="2:26" s="3" customFormat="1" ht="18.75" x14ac:dyDescent="0.3">
      <c r="C6" s="3" t="s">
        <v>123</v>
      </c>
      <c r="D6" s="21"/>
      <c r="F6" s="20"/>
    </row>
    <row r="7" spans="2:26" s="3" customFormat="1" ht="18.75" x14ac:dyDescent="0.3">
      <c r="C7" s="21" t="s">
        <v>45</v>
      </c>
      <c r="F7" s="20"/>
    </row>
    <row r="8" spans="2:26" s="3" customFormat="1" ht="18.75" x14ac:dyDescent="0.3">
      <c r="C8" s="3" t="s">
        <v>153</v>
      </c>
      <c r="F8" s="20"/>
    </row>
    <row r="9" spans="2:26" s="3" customFormat="1" ht="32.1" customHeight="1" x14ac:dyDescent="0.3">
      <c r="B9" s="37" t="s">
        <v>1</v>
      </c>
      <c r="C9" s="38" t="s">
        <v>0</v>
      </c>
      <c r="D9" s="30" t="s">
        <v>50</v>
      </c>
      <c r="E9" s="29" t="s">
        <v>44</v>
      </c>
      <c r="F9" s="25" t="s">
        <v>59</v>
      </c>
      <c r="G9" s="38" t="s">
        <v>43</v>
      </c>
      <c r="H9" s="38" t="s">
        <v>46</v>
      </c>
      <c r="I9" s="36" t="s">
        <v>124</v>
      </c>
      <c r="J9" s="36"/>
      <c r="K9" s="2"/>
      <c r="L9" s="2"/>
      <c r="M9" s="36" t="s">
        <v>125</v>
      </c>
      <c r="N9" s="36"/>
      <c r="O9" s="2"/>
      <c r="P9" s="2"/>
      <c r="Q9" s="36" t="s">
        <v>126</v>
      </c>
      <c r="R9" s="36"/>
      <c r="S9" s="2"/>
      <c r="T9" s="2"/>
    </row>
    <row r="10" spans="2:26" s="3" customFormat="1" ht="18.75" x14ac:dyDescent="0.3">
      <c r="B10" s="37"/>
      <c r="C10" s="38"/>
      <c r="D10" s="31"/>
      <c r="E10" s="29"/>
      <c r="F10" s="25"/>
      <c r="G10" s="38"/>
      <c r="H10" s="38"/>
      <c r="I10" s="4" t="s">
        <v>47</v>
      </c>
      <c r="J10" s="4" t="s">
        <v>46</v>
      </c>
      <c r="K10" s="4" t="s">
        <v>48</v>
      </c>
      <c r="L10" s="4" t="s">
        <v>49</v>
      </c>
      <c r="M10" s="4" t="s">
        <v>2</v>
      </c>
      <c r="N10" s="4" t="s">
        <v>46</v>
      </c>
      <c r="O10" s="4" t="s">
        <v>48</v>
      </c>
      <c r="P10" s="4" t="s">
        <v>49</v>
      </c>
      <c r="Q10" s="4" t="s">
        <v>2</v>
      </c>
      <c r="R10" s="4" t="s">
        <v>46</v>
      </c>
      <c r="S10" s="4" t="s">
        <v>48</v>
      </c>
      <c r="T10" s="4" t="s">
        <v>49</v>
      </c>
    </row>
    <row r="11" spans="2:26" s="10" customFormat="1" ht="21" x14ac:dyDescent="0.35">
      <c r="B11" s="32" t="s">
        <v>3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</row>
    <row r="12" spans="2:26" s="6" customFormat="1" ht="111" customHeight="1" x14ac:dyDescent="0.35">
      <c r="B12" s="5" t="s">
        <v>4</v>
      </c>
      <c r="C12" s="14" t="s">
        <v>92</v>
      </c>
      <c r="D12" s="1"/>
      <c r="E12" s="12" t="s">
        <v>52</v>
      </c>
      <c r="F12" s="14" t="s">
        <v>91</v>
      </c>
      <c r="G12" s="5">
        <v>364</v>
      </c>
      <c r="H12" s="7">
        <f>G12*5%</f>
        <v>18.2</v>
      </c>
      <c r="I12" s="7">
        <f>G12-(G12*10%)</f>
        <v>327.60000000000002</v>
      </c>
      <c r="J12" s="7">
        <f>I12/105*5</f>
        <v>15.600000000000001</v>
      </c>
      <c r="K12" s="8"/>
      <c r="L12" s="8">
        <f>I12*K12</f>
        <v>0</v>
      </c>
      <c r="M12" s="7">
        <f>G12-(G12*20%)</f>
        <v>291.2</v>
      </c>
      <c r="N12" s="7">
        <f>M12/105*5</f>
        <v>13.866666666666667</v>
      </c>
      <c r="O12" s="8"/>
      <c r="P12" s="8">
        <f>M12*O12</f>
        <v>0</v>
      </c>
      <c r="Q12" s="7">
        <f>G12-(G12*30%)</f>
        <v>254.8</v>
      </c>
      <c r="R12" s="7">
        <f>Q12/105*5</f>
        <v>12.133333333333333</v>
      </c>
      <c r="S12" s="9"/>
      <c r="T12" s="9">
        <f>Q12*S12</f>
        <v>0</v>
      </c>
      <c r="V12" s="10"/>
      <c r="W12" s="10"/>
      <c r="X12" s="10"/>
      <c r="Y12" s="10"/>
      <c r="Z12" s="10"/>
    </row>
    <row r="13" spans="2:26" s="6" customFormat="1" ht="110.1" customHeight="1" x14ac:dyDescent="0.35">
      <c r="B13" s="5" t="s">
        <v>5</v>
      </c>
      <c r="C13" s="14" t="s">
        <v>93</v>
      </c>
      <c r="D13" s="1"/>
      <c r="E13" s="12" t="s">
        <v>53</v>
      </c>
      <c r="F13" s="14" t="s">
        <v>91</v>
      </c>
      <c r="G13" s="5">
        <v>364</v>
      </c>
      <c r="H13" s="7">
        <f t="shared" ref="H13:H18" si="0">G13*5%</f>
        <v>18.2</v>
      </c>
      <c r="I13" s="7">
        <f t="shared" ref="I13:I16" si="1">G13-(G13*10%)</f>
        <v>327.60000000000002</v>
      </c>
      <c r="J13" s="7">
        <f t="shared" ref="J13:J18" si="2">I13/105*5</f>
        <v>15.600000000000001</v>
      </c>
      <c r="K13" s="8"/>
      <c r="L13" s="8">
        <f t="shared" ref="L13:L18" si="3">I13*K13</f>
        <v>0</v>
      </c>
      <c r="M13" s="7">
        <f t="shared" ref="M13:M18" si="4">G13-(G13*20%)</f>
        <v>291.2</v>
      </c>
      <c r="N13" s="7">
        <f t="shared" ref="N13:N18" si="5">M13/105*5</f>
        <v>13.866666666666667</v>
      </c>
      <c r="O13" s="8"/>
      <c r="P13" s="8">
        <f t="shared" ref="P13:P18" si="6">M13*O13</f>
        <v>0</v>
      </c>
      <c r="Q13" s="7">
        <f t="shared" ref="Q13:Q18" si="7">G13-(G13*30%)</f>
        <v>254.8</v>
      </c>
      <c r="R13" s="7">
        <f t="shared" ref="R13:R18" si="8">Q13/105*5</f>
        <v>12.133333333333333</v>
      </c>
      <c r="S13" s="9"/>
      <c r="T13" s="9">
        <f t="shared" ref="T13:T18" si="9">Q13*S13</f>
        <v>0</v>
      </c>
      <c r="V13" s="10"/>
      <c r="W13" s="10"/>
      <c r="X13" s="10"/>
      <c r="Y13" s="10"/>
      <c r="Z13" s="10"/>
    </row>
    <row r="14" spans="2:26" s="6" customFormat="1" ht="111.95" customHeight="1" x14ac:dyDescent="0.35">
      <c r="B14" s="5" t="s">
        <v>6</v>
      </c>
      <c r="C14" s="14" t="s">
        <v>94</v>
      </c>
      <c r="D14" s="1"/>
      <c r="E14" s="12" t="s">
        <v>51</v>
      </c>
      <c r="F14" s="14" t="s">
        <v>91</v>
      </c>
      <c r="G14" s="5">
        <v>364</v>
      </c>
      <c r="H14" s="7">
        <f t="shared" si="0"/>
        <v>18.2</v>
      </c>
      <c r="I14" s="7">
        <f t="shared" si="1"/>
        <v>327.60000000000002</v>
      </c>
      <c r="J14" s="7">
        <f t="shared" si="2"/>
        <v>15.600000000000001</v>
      </c>
      <c r="K14" s="8"/>
      <c r="L14" s="8">
        <f t="shared" si="3"/>
        <v>0</v>
      </c>
      <c r="M14" s="7">
        <f t="shared" si="4"/>
        <v>291.2</v>
      </c>
      <c r="N14" s="7">
        <f t="shared" si="5"/>
        <v>13.866666666666667</v>
      </c>
      <c r="O14" s="8"/>
      <c r="P14" s="8">
        <f t="shared" si="6"/>
        <v>0</v>
      </c>
      <c r="Q14" s="7">
        <f t="shared" si="7"/>
        <v>254.8</v>
      </c>
      <c r="R14" s="7">
        <f t="shared" si="8"/>
        <v>12.133333333333333</v>
      </c>
      <c r="S14" s="9"/>
      <c r="T14" s="9">
        <f t="shared" si="9"/>
        <v>0</v>
      </c>
      <c r="V14" s="10"/>
      <c r="W14" s="10"/>
      <c r="X14" s="10"/>
      <c r="Y14" s="10"/>
      <c r="Z14" s="10"/>
    </row>
    <row r="15" spans="2:26" s="6" customFormat="1" ht="111.95" customHeight="1" x14ac:dyDescent="0.35">
      <c r="B15" s="5" t="s">
        <v>7</v>
      </c>
      <c r="C15" s="14" t="s">
        <v>95</v>
      </c>
      <c r="D15" s="1"/>
      <c r="E15" s="12" t="s">
        <v>55</v>
      </c>
      <c r="F15" s="14" t="s">
        <v>91</v>
      </c>
      <c r="G15" s="5">
        <v>364</v>
      </c>
      <c r="H15" s="7">
        <f t="shared" si="0"/>
        <v>18.2</v>
      </c>
      <c r="I15" s="7">
        <f t="shared" si="1"/>
        <v>327.60000000000002</v>
      </c>
      <c r="J15" s="7">
        <f t="shared" si="2"/>
        <v>15.600000000000001</v>
      </c>
      <c r="K15" s="8"/>
      <c r="L15" s="8">
        <f t="shared" si="3"/>
        <v>0</v>
      </c>
      <c r="M15" s="7">
        <f t="shared" si="4"/>
        <v>291.2</v>
      </c>
      <c r="N15" s="7">
        <f t="shared" si="5"/>
        <v>13.866666666666667</v>
      </c>
      <c r="O15" s="8"/>
      <c r="P15" s="8">
        <f t="shared" si="6"/>
        <v>0</v>
      </c>
      <c r="Q15" s="7">
        <f t="shared" si="7"/>
        <v>254.8</v>
      </c>
      <c r="R15" s="7">
        <f t="shared" si="8"/>
        <v>12.133333333333333</v>
      </c>
      <c r="S15" s="9"/>
      <c r="T15" s="9">
        <f t="shared" si="9"/>
        <v>0</v>
      </c>
      <c r="V15" s="10"/>
      <c r="W15" s="10"/>
      <c r="X15" s="10"/>
      <c r="Y15" s="10"/>
      <c r="Z15" s="10"/>
    </row>
    <row r="16" spans="2:26" s="6" customFormat="1" ht="111.95" customHeight="1" x14ac:dyDescent="0.35">
      <c r="B16" s="5" t="s">
        <v>8</v>
      </c>
      <c r="C16" s="14" t="s">
        <v>96</v>
      </c>
      <c r="D16" s="1"/>
      <c r="E16" s="12" t="s">
        <v>54</v>
      </c>
      <c r="F16" s="14" t="s">
        <v>91</v>
      </c>
      <c r="G16" s="5">
        <v>364</v>
      </c>
      <c r="H16" s="7">
        <f t="shared" si="0"/>
        <v>18.2</v>
      </c>
      <c r="I16" s="7">
        <f t="shared" si="1"/>
        <v>327.60000000000002</v>
      </c>
      <c r="J16" s="7">
        <f t="shared" si="2"/>
        <v>15.600000000000001</v>
      </c>
      <c r="K16" s="8"/>
      <c r="L16" s="8">
        <f t="shared" si="3"/>
        <v>0</v>
      </c>
      <c r="M16" s="7">
        <f t="shared" si="4"/>
        <v>291.2</v>
      </c>
      <c r="N16" s="7">
        <f t="shared" si="5"/>
        <v>13.866666666666667</v>
      </c>
      <c r="O16" s="8"/>
      <c r="P16" s="8">
        <f t="shared" si="6"/>
        <v>0</v>
      </c>
      <c r="Q16" s="7">
        <f t="shared" si="7"/>
        <v>254.8</v>
      </c>
      <c r="R16" s="7">
        <f t="shared" si="8"/>
        <v>12.133333333333333</v>
      </c>
      <c r="S16" s="9"/>
      <c r="T16" s="9">
        <f t="shared" si="9"/>
        <v>0</v>
      </c>
      <c r="V16" s="10"/>
      <c r="W16" s="10"/>
      <c r="X16" s="10"/>
      <c r="Y16" s="10"/>
      <c r="Z16" s="10"/>
    </row>
    <row r="17" spans="2:26" s="6" customFormat="1" ht="110.1" customHeight="1" x14ac:dyDescent="0.35">
      <c r="B17" s="5" t="s">
        <v>32</v>
      </c>
      <c r="C17" s="14" t="s">
        <v>97</v>
      </c>
      <c r="D17" s="1"/>
      <c r="E17" s="12" t="s">
        <v>56</v>
      </c>
      <c r="F17" s="15" t="s">
        <v>136</v>
      </c>
      <c r="G17" s="5">
        <v>394</v>
      </c>
      <c r="H17" s="7">
        <f t="shared" si="0"/>
        <v>19.700000000000003</v>
      </c>
      <c r="I17" s="7">
        <f>G17-(G17*10%)</f>
        <v>354.6</v>
      </c>
      <c r="J17" s="7">
        <f t="shared" si="2"/>
        <v>16.885714285714286</v>
      </c>
      <c r="K17" s="8"/>
      <c r="L17" s="8">
        <f t="shared" si="3"/>
        <v>0</v>
      </c>
      <c r="M17" s="7">
        <f t="shared" si="4"/>
        <v>315.2</v>
      </c>
      <c r="N17" s="7">
        <f t="shared" si="5"/>
        <v>15.009523809523808</v>
      </c>
      <c r="O17" s="8"/>
      <c r="P17" s="8">
        <f t="shared" si="6"/>
        <v>0</v>
      </c>
      <c r="Q17" s="7">
        <f t="shared" si="7"/>
        <v>275.8</v>
      </c>
      <c r="R17" s="7">
        <f t="shared" si="8"/>
        <v>13.133333333333335</v>
      </c>
      <c r="S17" s="9"/>
      <c r="T17" s="9">
        <f t="shared" si="9"/>
        <v>0</v>
      </c>
      <c r="V17" s="10"/>
      <c r="W17" s="10"/>
      <c r="X17" s="10"/>
      <c r="Y17" s="10"/>
      <c r="Z17" s="10"/>
    </row>
    <row r="18" spans="2:26" s="6" customFormat="1" ht="110.1" customHeight="1" x14ac:dyDescent="0.35">
      <c r="B18" s="5" t="s">
        <v>149</v>
      </c>
      <c r="C18" s="14" t="s">
        <v>150</v>
      </c>
      <c r="D18" s="1" t="e" vm="1">
        <v>#VALUE!</v>
      </c>
      <c r="E18" s="12" t="s">
        <v>151</v>
      </c>
      <c r="F18" s="15" t="s">
        <v>152</v>
      </c>
      <c r="G18" s="5">
        <v>364</v>
      </c>
      <c r="H18" s="7">
        <f t="shared" si="0"/>
        <v>18.2</v>
      </c>
      <c r="I18" s="7">
        <f>G18-(G18*10%)</f>
        <v>327.60000000000002</v>
      </c>
      <c r="J18" s="7">
        <f t="shared" si="2"/>
        <v>15.600000000000001</v>
      </c>
      <c r="K18" s="8"/>
      <c r="L18" s="8">
        <f t="shared" si="3"/>
        <v>0</v>
      </c>
      <c r="M18" s="7">
        <f t="shared" si="4"/>
        <v>291.2</v>
      </c>
      <c r="N18" s="7">
        <f t="shared" si="5"/>
        <v>13.866666666666667</v>
      </c>
      <c r="O18" s="8"/>
      <c r="P18" s="8">
        <f t="shared" si="6"/>
        <v>0</v>
      </c>
      <c r="Q18" s="7">
        <f t="shared" si="7"/>
        <v>254.8</v>
      </c>
      <c r="R18" s="7">
        <f t="shared" si="8"/>
        <v>12.133333333333333</v>
      </c>
      <c r="S18" s="9"/>
      <c r="T18" s="9">
        <f t="shared" si="9"/>
        <v>0</v>
      </c>
      <c r="V18" s="10"/>
      <c r="W18" s="10"/>
      <c r="X18" s="10"/>
      <c r="Y18" s="10"/>
      <c r="Z18" s="10"/>
    </row>
    <row r="19" spans="2:26" s="10" customFormat="1" ht="21" x14ac:dyDescent="0.35">
      <c r="B19" s="34" t="s">
        <v>9</v>
      </c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</row>
    <row r="20" spans="2:26" s="6" customFormat="1" ht="80.099999999999994" customHeight="1" x14ac:dyDescent="0.35">
      <c r="B20" s="5" t="s">
        <v>10</v>
      </c>
      <c r="C20" s="14" t="s">
        <v>98</v>
      </c>
      <c r="D20" s="1"/>
      <c r="E20" s="12" t="s">
        <v>63</v>
      </c>
      <c r="F20" s="14" t="s">
        <v>134</v>
      </c>
      <c r="G20" s="5">
        <v>149</v>
      </c>
      <c r="H20" s="7">
        <f>G20/105*5</f>
        <v>7.0952380952380958</v>
      </c>
      <c r="I20" s="7">
        <f>G20-(G20*10%)</f>
        <v>134.1</v>
      </c>
      <c r="J20" s="7">
        <f>I20/105*5</f>
        <v>6.3857142857142861</v>
      </c>
      <c r="K20" s="8"/>
      <c r="L20" s="8">
        <f>I20*K20</f>
        <v>0</v>
      </c>
      <c r="M20" s="7">
        <f>G20-(G20*20%)</f>
        <v>119.2</v>
      </c>
      <c r="N20" s="7">
        <f>M20/105*5</f>
        <v>5.6761904761904756</v>
      </c>
      <c r="O20" s="8"/>
      <c r="P20" s="8">
        <f>M20*O20</f>
        <v>0</v>
      </c>
      <c r="Q20" s="7">
        <f>G20-(G20*30%)</f>
        <v>104.30000000000001</v>
      </c>
      <c r="R20" s="7">
        <f>Q20/105*5</f>
        <v>4.9666666666666668</v>
      </c>
      <c r="S20" s="9"/>
      <c r="T20" s="9">
        <f>Q20*S20</f>
        <v>0</v>
      </c>
      <c r="V20" s="10"/>
      <c r="W20" s="10"/>
      <c r="X20" s="10"/>
      <c r="Y20" s="10"/>
      <c r="Z20" s="10"/>
    </row>
    <row r="21" spans="2:26" s="6" customFormat="1" ht="81" customHeight="1" x14ac:dyDescent="0.35">
      <c r="B21" s="5" t="s">
        <v>11</v>
      </c>
      <c r="C21" s="14" t="s">
        <v>99</v>
      </c>
      <c r="D21" s="1"/>
      <c r="E21" s="12" t="s">
        <v>64</v>
      </c>
      <c r="F21" s="14" t="s">
        <v>134</v>
      </c>
      <c r="G21" s="5">
        <v>149</v>
      </c>
      <c r="H21" s="7">
        <f t="shared" ref="H21:H26" si="10">G21/105*5</f>
        <v>7.0952380952380958</v>
      </c>
      <c r="I21" s="7">
        <f t="shared" ref="I21:I26" si="11">G21-(G21*10%)</f>
        <v>134.1</v>
      </c>
      <c r="J21" s="7">
        <f t="shared" ref="J21:J26" si="12">I21/105*5</f>
        <v>6.3857142857142861</v>
      </c>
      <c r="K21" s="8"/>
      <c r="L21" s="8">
        <f t="shared" ref="L21:L26" si="13">I21*K21</f>
        <v>0</v>
      </c>
      <c r="M21" s="7">
        <f t="shared" ref="M21:M26" si="14">G21-(G21*20%)</f>
        <v>119.2</v>
      </c>
      <c r="N21" s="7">
        <f t="shared" ref="N21:N26" si="15">M21/105*5</f>
        <v>5.6761904761904756</v>
      </c>
      <c r="O21" s="8"/>
      <c r="P21" s="8">
        <f t="shared" ref="P21:P26" si="16">M21*O21</f>
        <v>0</v>
      </c>
      <c r="Q21" s="7">
        <f t="shared" ref="Q21:Q26" si="17">G21-(G21*30%)</f>
        <v>104.30000000000001</v>
      </c>
      <c r="R21" s="7">
        <f t="shared" ref="R21:R26" si="18">Q21/105*5</f>
        <v>4.9666666666666668</v>
      </c>
      <c r="S21" s="9"/>
      <c r="T21" s="9">
        <f t="shared" ref="T21:T26" si="19">Q21*S21</f>
        <v>0</v>
      </c>
      <c r="V21" s="10"/>
      <c r="W21" s="10"/>
      <c r="X21" s="10"/>
      <c r="Y21" s="10"/>
      <c r="Z21" s="10"/>
    </row>
    <row r="22" spans="2:26" s="6" customFormat="1" ht="104.1" customHeight="1" x14ac:dyDescent="0.35">
      <c r="B22" s="5" t="s">
        <v>12</v>
      </c>
      <c r="C22" s="14" t="s">
        <v>133</v>
      </c>
      <c r="D22" s="1"/>
      <c r="E22" s="12" t="s">
        <v>139</v>
      </c>
      <c r="F22" s="14" t="s">
        <v>135</v>
      </c>
      <c r="G22" s="5">
        <v>275</v>
      </c>
      <c r="H22" s="7">
        <f t="shared" si="10"/>
        <v>13.095238095238095</v>
      </c>
      <c r="I22" s="7">
        <f t="shared" si="11"/>
        <v>247.5</v>
      </c>
      <c r="J22" s="7">
        <f t="shared" si="12"/>
        <v>11.785714285714286</v>
      </c>
      <c r="K22" s="8"/>
      <c r="L22" s="8">
        <f t="shared" si="13"/>
        <v>0</v>
      </c>
      <c r="M22" s="7">
        <f t="shared" si="14"/>
        <v>220</v>
      </c>
      <c r="N22" s="7">
        <f t="shared" si="15"/>
        <v>10.476190476190476</v>
      </c>
      <c r="O22" s="8"/>
      <c r="P22" s="8">
        <f t="shared" si="16"/>
        <v>0</v>
      </c>
      <c r="Q22" s="7">
        <f t="shared" si="17"/>
        <v>192.5</v>
      </c>
      <c r="R22" s="7">
        <f t="shared" si="18"/>
        <v>9.1666666666666661</v>
      </c>
      <c r="S22" s="9"/>
      <c r="T22" s="9">
        <f t="shared" si="19"/>
        <v>0</v>
      </c>
      <c r="V22" s="10"/>
      <c r="W22" s="10"/>
      <c r="X22" s="10"/>
      <c r="Y22" s="10"/>
      <c r="Z22" s="10"/>
    </row>
    <row r="23" spans="2:26" s="6" customFormat="1" ht="96.95" customHeight="1" x14ac:dyDescent="0.35">
      <c r="B23" s="5" t="s">
        <v>13</v>
      </c>
      <c r="C23" s="14" t="s">
        <v>137</v>
      </c>
      <c r="D23" s="1"/>
      <c r="E23" s="12" t="s">
        <v>138</v>
      </c>
      <c r="F23" s="14" t="s">
        <v>135</v>
      </c>
      <c r="G23" s="5">
        <v>275</v>
      </c>
      <c r="H23" s="7">
        <f t="shared" si="10"/>
        <v>13.095238095238095</v>
      </c>
      <c r="I23" s="7">
        <f t="shared" si="11"/>
        <v>247.5</v>
      </c>
      <c r="J23" s="7">
        <f t="shared" si="12"/>
        <v>11.785714285714286</v>
      </c>
      <c r="K23" s="8"/>
      <c r="L23" s="8">
        <f t="shared" si="13"/>
        <v>0</v>
      </c>
      <c r="M23" s="7">
        <f t="shared" si="14"/>
        <v>220</v>
      </c>
      <c r="N23" s="7">
        <f t="shared" si="15"/>
        <v>10.476190476190476</v>
      </c>
      <c r="O23" s="8"/>
      <c r="P23" s="8">
        <f t="shared" si="16"/>
        <v>0</v>
      </c>
      <c r="Q23" s="7">
        <f t="shared" si="17"/>
        <v>192.5</v>
      </c>
      <c r="R23" s="7">
        <f t="shared" si="18"/>
        <v>9.1666666666666661</v>
      </c>
      <c r="S23" s="9"/>
      <c r="T23" s="9">
        <f t="shared" si="19"/>
        <v>0</v>
      </c>
      <c r="V23" s="10"/>
      <c r="W23" s="10"/>
      <c r="X23" s="10"/>
      <c r="Y23" s="10"/>
      <c r="Z23" s="10"/>
    </row>
    <row r="24" spans="2:26" s="6" customFormat="1" ht="78.95" customHeight="1" x14ac:dyDescent="0.35">
      <c r="B24" s="5" t="s">
        <v>14</v>
      </c>
      <c r="C24" s="14" t="s">
        <v>100</v>
      </c>
      <c r="D24" s="1"/>
      <c r="E24" s="12" t="s">
        <v>65</v>
      </c>
      <c r="F24" s="14" t="s">
        <v>134</v>
      </c>
      <c r="G24" s="5">
        <v>149</v>
      </c>
      <c r="H24" s="7">
        <f t="shared" si="10"/>
        <v>7.0952380952380958</v>
      </c>
      <c r="I24" s="7">
        <f t="shared" si="11"/>
        <v>134.1</v>
      </c>
      <c r="J24" s="7">
        <f t="shared" si="12"/>
        <v>6.3857142857142861</v>
      </c>
      <c r="K24" s="8"/>
      <c r="L24" s="8">
        <f t="shared" si="13"/>
        <v>0</v>
      </c>
      <c r="M24" s="7">
        <f t="shared" si="14"/>
        <v>119.2</v>
      </c>
      <c r="N24" s="7">
        <f t="shared" si="15"/>
        <v>5.6761904761904756</v>
      </c>
      <c r="O24" s="8"/>
      <c r="P24" s="8">
        <f t="shared" si="16"/>
        <v>0</v>
      </c>
      <c r="Q24" s="7">
        <f t="shared" si="17"/>
        <v>104.30000000000001</v>
      </c>
      <c r="R24" s="7">
        <f t="shared" si="18"/>
        <v>4.9666666666666668</v>
      </c>
      <c r="S24" s="9"/>
      <c r="T24" s="9">
        <f t="shared" si="19"/>
        <v>0</v>
      </c>
      <c r="V24" s="10"/>
      <c r="W24" s="10"/>
      <c r="X24" s="10"/>
      <c r="Y24" s="10"/>
      <c r="Z24" s="10"/>
    </row>
    <row r="25" spans="2:26" s="6" customFormat="1" ht="78" customHeight="1" x14ac:dyDescent="0.35">
      <c r="B25" s="5" t="s">
        <v>15</v>
      </c>
      <c r="C25" s="14" t="s">
        <v>101</v>
      </c>
      <c r="D25" s="1"/>
      <c r="E25" s="12" t="s">
        <v>62</v>
      </c>
      <c r="F25" s="14" t="s">
        <v>134</v>
      </c>
      <c r="G25" s="5">
        <v>149</v>
      </c>
      <c r="H25" s="7">
        <f t="shared" si="10"/>
        <v>7.0952380952380958</v>
      </c>
      <c r="I25" s="7">
        <f t="shared" si="11"/>
        <v>134.1</v>
      </c>
      <c r="J25" s="7">
        <f t="shared" si="12"/>
        <v>6.3857142857142861</v>
      </c>
      <c r="K25" s="8"/>
      <c r="L25" s="8">
        <f t="shared" si="13"/>
        <v>0</v>
      </c>
      <c r="M25" s="7">
        <f t="shared" si="14"/>
        <v>119.2</v>
      </c>
      <c r="N25" s="7">
        <f t="shared" si="15"/>
        <v>5.6761904761904756</v>
      </c>
      <c r="O25" s="8"/>
      <c r="P25" s="8">
        <f t="shared" si="16"/>
        <v>0</v>
      </c>
      <c r="Q25" s="7">
        <f t="shared" si="17"/>
        <v>104.30000000000001</v>
      </c>
      <c r="R25" s="7">
        <f t="shared" si="18"/>
        <v>4.9666666666666668</v>
      </c>
      <c r="S25" s="9"/>
      <c r="T25" s="9">
        <f t="shared" si="19"/>
        <v>0</v>
      </c>
      <c r="V25" s="10"/>
      <c r="W25" s="10"/>
      <c r="X25" s="10"/>
      <c r="Y25" s="10"/>
      <c r="Z25" s="10"/>
    </row>
    <row r="26" spans="2:26" s="6" customFormat="1" ht="81" customHeight="1" x14ac:dyDescent="0.35">
      <c r="B26" s="5" t="s">
        <v>16</v>
      </c>
      <c r="C26" s="14" t="s">
        <v>102</v>
      </c>
      <c r="D26" s="1"/>
      <c r="E26" s="12" t="s">
        <v>61</v>
      </c>
      <c r="F26" s="14" t="s">
        <v>134</v>
      </c>
      <c r="G26" s="5">
        <v>149</v>
      </c>
      <c r="H26" s="7">
        <f t="shared" si="10"/>
        <v>7.0952380952380958</v>
      </c>
      <c r="I26" s="7">
        <f t="shared" si="11"/>
        <v>134.1</v>
      </c>
      <c r="J26" s="7">
        <f t="shared" si="12"/>
        <v>6.3857142857142861</v>
      </c>
      <c r="K26" s="8"/>
      <c r="L26" s="8">
        <f t="shared" si="13"/>
        <v>0</v>
      </c>
      <c r="M26" s="7">
        <f t="shared" si="14"/>
        <v>119.2</v>
      </c>
      <c r="N26" s="7">
        <f t="shared" si="15"/>
        <v>5.6761904761904756</v>
      </c>
      <c r="O26" s="8"/>
      <c r="P26" s="8">
        <f t="shared" si="16"/>
        <v>0</v>
      </c>
      <c r="Q26" s="7">
        <f t="shared" si="17"/>
        <v>104.30000000000001</v>
      </c>
      <c r="R26" s="7">
        <f t="shared" si="18"/>
        <v>4.9666666666666668</v>
      </c>
      <c r="S26" s="9"/>
      <c r="T26" s="9">
        <f t="shared" si="19"/>
        <v>0</v>
      </c>
      <c r="V26" s="10"/>
      <c r="W26" s="10"/>
      <c r="X26" s="10"/>
      <c r="Y26" s="10"/>
      <c r="Z26" s="10"/>
    </row>
    <row r="27" spans="2:26" s="10" customFormat="1" ht="21" x14ac:dyDescent="0.35">
      <c r="B27" s="32" t="s">
        <v>60</v>
      </c>
      <c r="C27" s="33"/>
      <c r="D27" s="28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</row>
    <row r="28" spans="2:26" s="6" customFormat="1" ht="105.95" customHeight="1" x14ac:dyDescent="0.35">
      <c r="B28" s="5" t="s">
        <v>17</v>
      </c>
      <c r="C28" s="14" t="s">
        <v>103</v>
      </c>
      <c r="D28" s="1"/>
      <c r="E28" s="12" t="s">
        <v>87</v>
      </c>
      <c r="F28" s="14" t="s">
        <v>108</v>
      </c>
      <c r="G28" s="5">
        <v>149</v>
      </c>
      <c r="H28" s="7">
        <f>G28/105*5</f>
        <v>7.0952380952380958</v>
      </c>
      <c r="I28" s="7">
        <f>G28-(G28*10%)</f>
        <v>134.1</v>
      </c>
      <c r="J28" s="7">
        <f>I28/105*5</f>
        <v>6.3857142857142861</v>
      </c>
      <c r="K28" s="8"/>
      <c r="L28" s="8">
        <f>I28*K28</f>
        <v>0</v>
      </c>
      <c r="M28" s="7">
        <f>G28-(G28*20%)</f>
        <v>119.2</v>
      </c>
      <c r="N28" s="7">
        <f>M28/105*5</f>
        <v>5.6761904761904756</v>
      </c>
      <c r="O28" s="8"/>
      <c r="P28" s="8">
        <f>M28*O28</f>
        <v>0</v>
      </c>
      <c r="Q28" s="7">
        <f>G28-(G28*30%)</f>
        <v>104.30000000000001</v>
      </c>
      <c r="R28" s="7">
        <f>Q28/105*5</f>
        <v>4.9666666666666668</v>
      </c>
      <c r="S28" s="9"/>
      <c r="T28" s="9">
        <f>Q28*S28</f>
        <v>0</v>
      </c>
      <c r="V28" s="10"/>
      <c r="W28" s="10"/>
      <c r="X28" s="10"/>
      <c r="Y28" s="10"/>
      <c r="Z28" s="10"/>
    </row>
    <row r="29" spans="2:26" s="6" customFormat="1" ht="105.95" customHeight="1" x14ac:dyDescent="0.35">
      <c r="B29" s="5" t="s">
        <v>18</v>
      </c>
      <c r="C29" s="14" t="s">
        <v>104</v>
      </c>
      <c r="D29" s="1"/>
      <c r="E29" s="12" t="s">
        <v>88</v>
      </c>
      <c r="F29" s="14" t="s">
        <v>108</v>
      </c>
      <c r="G29" s="5">
        <v>149</v>
      </c>
      <c r="H29" s="7">
        <f t="shared" ref="H29:H33" si="20">G29/105*5</f>
        <v>7.0952380952380958</v>
      </c>
      <c r="I29" s="7">
        <f t="shared" ref="I29:I33" si="21">G29-(G29*10%)</f>
        <v>134.1</v>
      </c>
      <c r="J29" s="7">
        <f t="shared" ref="J29:J33" si="22">I29/105*5</f>
        <v>6.3857142857142861</v>
      </c>
      <c r="K29" s="8"/>
      <c r="L29" s="8">
        <f t="shared" ref="L29:L33" si="23">I29*K29</f>
        <v>0</v>
      </c>
      <c r="M29" s="7">
        <f t="shared" ref="M29:M33" si="24">G29-(G29*20%)</f>
        <v>119.2</v>
      </c>
      <c r="N29" s="7">
        <f t="shared" ref="N29:N33" si="25">M29/105*5</f>
        <v>5.6761904761904756</v>
      </c>
      <c r="O29" s="8"/>
      <c r="P29" s="8">
        <f t="shared" ref="P29:P33" si="26">M29*O29</f>
        <v>0</v>
      </c>
      <c r="Q29" s="7">
        <f t="shared" ref="Q29:Q33" si="27">G29-(G29*30%)</f>
        <v>104.30000000000001</v>
      </c>
      <c r="R29" s="7">
        <f t="shared" ref="R29:R33" si="28">Q29/105*5</f>
        <v>4.9666666666666668</v>
      </c>
      <c r="S29" s="9"/>
      <c r="T29" s="9">
        <f t="shared" ref="T29:T33" si="29">Q29*S29</f>
        <v>0</v>
      </c>
      <c r="V29" s="10"/>
      <c r="W29" s="10"/>
      <c r="X29" s="10"/>
      <c r="Y29" s="10"/>
      <c r="Z29" s="10"/>
    </row>
    <row r="30" spans="2:26" s="6" customFormat="1" ht="105.95" customHeight="1" x14ac:dyDescent="0.35">
      <c r="B30" s="5" t="s">
        <v>19</v>
      </c>
      <c r="C30" s="14" t="s">
        <v>105</v>
      </c>
      <c r="D30" s="1"/>
      <c r="E30" s="12" t="s">
        <v>89</v>
      </c>
      <c r="F30" s="14" t="s">
        <v>108</v>
      </c>
      <c r="G30" s="5">
        <v>149</v>
      </c>
      <c r="H30" s="7">
        <f t="shared" si="20"/>
        <v>7.0952380952380958</v>
      </c>
      <c r="I30" s="7">
        <f t="shared" si="21"/>
        <v>134.1</v>
      </c>
      <c r="J30" s="7">
        <f t="shared" si="22"/>
        <v>6.3857142857142861</v>
      </c>
      <c r="K30" s="8"/>
      <c r="L30" s="8">
        <f t="shared" si="23"/>
        <v>0</v>
      </c>
      <c r="M30" s="7">
        <f t="shared" si="24"/>
        <v>119.2</v>
      </c>
      <c r="N30" s="7">
        <f t="shared" si="25"/>
        <v>5.6761904761904756</v>
      </c>
      <c r="O30" s="8"/>
      <c r="P30" s="8">
        <f t="shared" si="26"/>
        <v>0</v>
      </c>
      <c r="Q30" s="7">
        <f t="shared" si="27"/>
        <v>104.30000000000001</v>
      </c>
      <c r="R30" s="7">
        <f t="shared" si="28"/>
        <v>4.9666666666666668</v>
      </c>
      <c r="S30" s="9"/>
      <c r="T30" s="9">
        <f t="shared" si="29"/>
        <v>0</v>
      </c>
      <c r="V30" s="10"/>
      <c r="W30" s="10"/>
      <c r="X30" s="10"/>
      <c r="Y30" s="10"/>
      <c r="Z30" s="10"/>
    </row>
    <row r="31" spans="2:26" s="6" customFormat="1" ht="105.95" customHeight="1" x14ac:dyDescent="0.35">
      <c r="B31" s="5" t="s">
        <v>20</v>
      </c>
      <c r="C31" s="14" t="s">
        <v>106</v>
      </c>
      <c r="D31" s="1"/>
      <c r="E31" s="12" t="s">
        <v>90</v>
      </c>
      <c r="F31" s="14" t="s">
        <v>108</v>
      </c>
      <c r="G31" s="5">
        <v>149</v>
      </c>
      <c r="H31" s="7">
        <f t="shared" si="20"/>
        <v>7.0952380952380958</v>
      </c>
      <c r="I31" s="7">
        <f t="shared" si="21"/>
        <v>134.1</v>
      </c>
      <c r="J31" s="7">
        <f t="shared" si="22"/>
        <v>6.3857142857142861</v>
      </c>
      <c r="K31" s="8"/>
      <c r="L31" s="8">
        <f t="shared" si="23"/>
        <v>0</v>
      </c>
      <c r="M31" s="7">
        <f t="shared" si="24"/>
        <v>119.2</v>
      </c>
      <c r="N31" s="7">
        <f t="shared" si="25"/>
        <v>5.6761904761904756</v>
      </c>
      <c r="O31" s="8"/>
      <c r="P31" s="8">
        <f t="shared" si="26"/>
        <v>0</v>
      </c>
      <c r="Q31" s="7">
        <f t="shared" si="27"/>
        <v>104.30000000000001</v>
      </c>
      <c r="R31" s="7">
        <f t="shared" si="28"/>
        <v>4.9666666666666668</v>
      </c>
      <c r="S31" s="9"/>
      <c r="T31" s="9">
        <f t="shared" si="29"/>
        <v>0</v>
      </c>
      <c r="V31" s="10"/>
      <c r="W31" s="10"/>
      <c r="X31" s="10"/>
      <c r="Y31" s="10"/>
      <c r="Z31" s="10"/>
    </row>
    <row r="32" spans="2:26" s="6" customFormat="1" ht="81.95" customHeight="1" x14ac:dyDescent="0.35">
      <c r="B32" s="5" t="s">
        <v>34</v>
      </c>
      <c r="C32" s="14" t="s">
        <v>107</v>
      </c>
      <c r="D32" s="1"/>
      <c r="E32" s="12" t="s">
        <v>66</v>
      </c>
      <c r="F32" s="14" t="s">
        <v>80</v>
      </c>
      <c r="G32" s="5">
        <v>275</v>
      </c>
      <c r="H32" s="7">
        <f t="shared" si="20"/>
        <v>13.095238095238095</v>
      </c>
      <c r="I32" s="7">
        <f t="shared" si="21"/>
        <v>247.5</v>
      </c>
      <c r="J32" s="7">
        <f t="shared" si="22"/>
        <v>11.785714285714286</v>
      </c>
      <c r="K32" s="8"/>
      <c r="L32" s="8">
        <f t="shared" si="23"/>
        <v>0</v>
      </c>
      <c r="M32" s="7">
        <f t="shared" si="24"/>
        <v>220</v>
      </c>
      <c r="N32" s="7">
        <f t="shared" si="25"/>
        <v>10.476190476190476</v>
      </c>
      <c r="O32" s="8"/>
      <c r="P32" s="8">
        <f t="shared" si="26"/>
        <v>0</v>
      </c>
      <c r="Q32" s="7">
        <f t="shared" si="27"/>
        <v>192.5</v>
      </c>
      <c r="R32" s="7">
        <f t="shared" si="28"/>
        <v>9.1666666666666661</v>
      </c>
      <c r="S32" s="9"/>
      <c r="T32" s="9">
        <f t="shared" si="29"/>
        <v>0</v>
      </c>
      <c r="V32" s="10"/>
      <c r="W32" s="10"/>
      <c r="X32" s="10"/>
      <c r="Y32" s="10"/>
      <c r="Z32" s="10"/>
    </row>
    <row r="33" spans="2:26" s="6" customFormat="1" ht="101.1" customHeight="1" x14ac:dyDescent="0.35">
      <c r="B33" s="5" t="s">
        <v>146</v>
      </c>
      <c r="C33" s="14" t="s">
        <v>147</v>
      </c>
      <c r="D33" s="1" t="e" vm="2">
        <v>#VALUE!</v>
      </c>
      <c r="E33" s="12" t="s">
        <v>148</v>
      </c>
      <c r="F33" s="14" t="s">
        <v>80</v>
      </c>
      <c r="G33" s="5">
        <v>275</v>
      </c>
      <c r="H33" s="7">
        <f t="shared" si="20"/>
        <v>13.095238095238095</v>
      </c>
      <c r="I33" s="7">
        <f t="shared" si="21"/>
        <v>247.5</v>
      </c>
      <c r="J33" s="7">
        <f t="shared" si="22"/>
        <v>11.785714285714286</v>
      </c>
      <c r="K33" s="8"/>
      <c r="L33" s="8">
        <f t="shared" si="23"/>
        <v>0</v>
      </c>
      <c r="M33" s="7">
        <f t="shared" si="24"/>
        <v>220</v>
      </c>
      <c r="N33" s="7">
        <f t="shared" si="25"/>
        <v>10.476190476190476</v>
      </c>
      <c r="O33" s="8"/>
      <c r="P33" s="8">
        <f t="shared" si="26"/>
        <v>0</v>
      </c>
      <c r="Q33" s="7">
        <f t="shared" si="27"/>
        <v>192.5</v>
      </c>
      <c r="R33" s="7">
        <f t="shared" si="28"/>
        <v>9.1666666666666661</v>
      </c>
      <c r="S33" s="9"/>
      <c r="T33" s="9">
        <f t="shared" si="29"/>
        <v>0</v>
      </c>
      <c r="V33" s="10"/>
      <c r="W33" s="10"/>
      <c r="X33" s="10"/>
      <c r="Y33" s="10"/>
      <c r="Z33" s="10"/>
    </row>
    <row r="34" spans="2:26" s="10" customFormat="1" ht="21" x14ac:dyDescent="0.35">
      <c r="B34" s="26" t="s">
        <v>21</v>
      </c>
      <c r="C34" s="35"/>
      <c r="D34" s="28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</row>
    <row r="35" spans="2:26" s="6" customFormat="1" ht="80.099999999999994" customHeight="1" x14ac:dyDescent="0.35">
      <c r="B35" s="5" t="s">
        <v>22</v>
      </c>
      <c r="C35" s="14" t="s">
        <v>109</v>
      </c>
      <c r="D35" s="1"/>
      <c r="E35" s="12" t="s">
        <v>67</v>
      </c>
      <c r="F35" s="14" t="s">
        <v>114</v>
      </c>
      <c r="G35" s="5">
        <v>245</v>
      </c>
      <c r="H35" s="7">
        <f>G35/105*5</f>
        <v>11.666666666666668</v>
      </c>
      <c r="I35" s="7">
        <f>G35-(G35*10%)</f>
        <v>220.5</v>
      </c>
      <c r="J35" s="7">
        <f>I35/105*5</f>
        <v>10.5</v>
      </c>
      <c r="K35" s="8"/>
      <c r="L35" s="8">
        <f>I35*K35</f>
        <v>0</v>
      </c>
      <c r="M35" s="7">
        <f>G35-(G35*20%)</f>
        <v>196</v>
      </c>
      <c r="N35" s="7">
        <f>M35/105*5</f>
        <v>9.3333333333333339</v>
      </c>
      <c r="O35" s="8"/>
      <c r="P35" s="8">
        <f>M35*O35</f>
        <v>0</v>
      </c>
      <c r="Q35" s="7">
        <f>G35-(G35*30%)</f>
        <v>171.5</v>
      </c>
      <c r="R35" s="7">
        <f>Q35/105*5</f>
        <v>8.1666666666666661</v>
      </c>
      <c r="S35" s="9"/>
      <c r="T35" s="9">
        <f>Q35*S35</f>
        <v>0</v>
      </c>
      <c r="V35" s="10"/>
      <c r="W35" s="10"/>
      <c r="X35" s="10"/>
      <c r="Y35" s="10"/>
      <c r="Z35" s="10"/>
    </row>
    <row r="36" spans="2:26" s="6" customFormat="1" ht="81" customHeight="1" x14ac:dyDescent="0.35">
      <c r="B36" s="5" t="s">
        <v>23</v>
      </c>
      <c r="C36" s="14" t="s">
        <v>110</v>
      </c>
      <c r="D36" s="1"/>
      <c r="E36" s="12" t="s">
        <v>68</v>
      </c>
      <c r="F36" s="14" t="s">
        <v>114</v>
      </c>
      <c r="G36" s="5">
        <v>245</v>
      </c>
      <c r="H36" s="7">
        <f t="shared" ref="H36:H39" si="30">G36/105*5</f>
        <v>11.666666666666668</v>
      </c>
      <c r="I36" s="7">
        <f t="shared" ref="I36:I39" si="31">G36-(G36*10%)</f>
        <v>220.5</v>
      </c>
      <c r="J36" s="7">
        <f t="shared" ref="J36:J39" si="32">I36/105*5</f>
        <v>10.5</v>
      </c>
      <c r="K36" s="8"/>
      <c r="L36" s="8">
        <f t="shared" ref="L36:L39" si="33">I36*K36</f>
        <v>0</v>
      </c>
      <c r="M36" s="7">
        <f t="shared" ref="M36:M39" si="34">G36-(G36*20%)</f>
        <v>196</v>
      </c>
      <c r="N36" s="7">
        <f t="shared" ref="N36:N39" si="35">M36/105*5</f>
        <v>9.3333333333333339</v>
      </c>
      <c r="O36" s="8"/>
      <c r="P36" s="8">
        <f t="shared" ref="P36:P39" si="36">M36*O36</f>
        <v>0</v>
      </c>
      <c r="Q36" s="7">
        <f t="shared" ref="Q36:Q39" si="37">G36-(G36*30%)</f>
        <v>171.5</v>
      </c>
      <c r="R36" s="7">
        <f t="shared" ref="R36:R39" si="38">Q36/105*5</f>
        <v>8.1666666666666661</v>
      </c>
      <c r="S36" s="9"/>
      <c r="T36" s="9">
        <f t="shared" ref="T36:T39" si="39">Q36*S36</f>
        <v>0</v>
      </c>
      <c r="V36" s="10"/>
      <c r="W36" s="10"/>
      <c r="X36" s="10"/>
      <c r="Y36" s="10"/>
      <c r="Z36" s="10"/>
    </row>
    <row r="37" spans="2:26" s="6" customFormat="1" ht="78.95" customHeight="1" x14ac:dyDescent="0.35">
      <c r="B37" s="5" t="s">
        <v>24</v>
      </c>
      <c r="C37" s="14" t="s">
        <v>111</v>
      </c>
      <c r="D37" s="1"/>
      <c r="E37" s="12" t="s">
        <v>69</v>
      </c>
      <c r="F37" s="14" t="s">
        <v>114</v>
      </c>
      <c r="G37" s="5">
        <v>225</v>
      </c>
      <c r="H37" s="7">
        <f t="shared" si="30"/>
        <v>10.714285714285714</v>
      </c>
      <c r="I37" s="7">
        <f t="shared" si="31"/>
        <v>202.5</v>
      </c>
      <c r="J37" s="7">
        <f t="shared" si="32"/>
        <v>9.6428571428571423</v>
      </c>
      <c r="K37" s="8"/>
      <c r="L37" s="8">
        <f t="shared" si="33"/>
        <v>0</v>
      </c>
      <c r="M37" s="7">
        <f t="shared" si="34"/>
        <v>180</v>
      </c>
      <c r="N37" s="7">
        <f t="shared" si="35"/>
        <v>8.5714285714285712</v>
      </c>
      <c r="O37" s="8"/>
      <c r="P37" s="8">
        <f t="shared" si="36"/>
        <v>0</v>
      </c>
      <c r="Q37" s="7">
        <f t="shared" si="37"/>
        <v>157.5</v>
      </c>
      <c r="R37" s="7">
        <f t="shared" si="38"/>
        <v>7.5</v>
      </c>
      <c r="S37" s="9"/>
      <c r="T37" s="9">
        <f t="shared" si="39"/>
        <v>0</v>
      </c>
      <c r="V37" s="10"/>
      <c r="W37" s="10"/>
      <c r="X37" s="10"/>
      <c r="Y37" s="10"/>
      <c r="Z37" s="10"/>
    </row>
    <row r="38" spans="2:26" s="6" customFormat="1" ht="81" customHeight="1" x14ac:dyDescent="0.35">
      <c r="B38" s="5" t="s">
        <v>25</v>
      </c>
      <c r="C38" s="14" t="s">
        <v>112</v>
      </c>
      <c r="D38" s="1"/>
      <c r="E38" s="12" t="s">
        <v>70</v>
      </c>
      <c r="F38" s="14" t="s">
        <v>114</v>
      </c>
      <c r="G38" s="5">
        <v>225</v>
      </c>
      <c r="H38" s="7">
        <f t="shared" si="30"/>
        <v>10.714285714285714</v>
      </c>
      <c r="I38" s="7">
        <f t="shared" si="31"/>
        <v>202.5</v>
      </c>
      <c r="J38" s="7">
        <f t="shared" si="32"/>
        <v>9.6428571428571423</v>
      </c>
      <c r="K38" s="8"/>
      <c r="L38" s="8">
        <f t="shared" si="33"/>
        <v>0</v>
      </c>
      <c r="M38" s="7">
        <f t="shared" si="34"/>
        <v>180</v>
      </c>
      <c r="N38" s="7">
        <f t="shared" si="35"/>
        <v>8.5714285714285712</v>
      </c>
      <c r="O38" s="8"/>
      <c r="P38" s="8">
        <f t="shared" si="36"/>
        <v>0</v>
      </c>
      <c r="Q38" s="7">
        <f t="shared" si="37"/>
        <v>157.5</v>
      </c>
      <c r="R38" s="7">
        <f t="shared" si="38"/>
        <v>7.5</v>
      </c>
      <c r="S38" s="9"/>
      <c r="T38" s="9">
        <f t="shared" si="39"/>
        <v>0</v>
      </c>
      <c r="V38" s="10"/>
      <c r="W38" s="10"/>
      <c r="X38" s="10"/>
      <c r="Y38" s="10"/>
      <c r="Z38" s="10"/>
    </row>
    <row r="39" spans="2:26" s="6" customFormat="1" ht="81.95" customHeight="1" x14ac:dyDescent="0.35">
      <c r="B39" s="5" t="s">
        <v>26</v>
      </c>
      <c r="C39" s="14" t="s">
        <v>113</v>
      </c>
      <c r="D39" s="1"/>
      <c r="E39" s="12" t="s">
        <v>71</v>
      </c>
      <c r="F39" s="14" t="s">
        <v>114</v>
      </c>
      <c r="G39" s="5">
        <v>225</v>
      </c>
      <c r="H39" s="7">
        <f t="shared" si="30"/>
        <v>10.714285714285714</v>
      </c>
      <c r="I39" s="7">
        <f t="shared" si="31"/>
        <v>202.5</v>
      </c>
      <c r="J39" s="7">
        <f t="shared" si="32"/>
        <v>9.6428571428571423</v>
      </c>
      <c r="K39" s="8"/>
      <c r="L39" s="8">
        <f t="shared" si="33"/>
        <v>0</v>
      </c>
      <c r="M39" s="7">
        <f t="shared" si="34"/>
        <v>180</v>
      </c>
      <c r="N39" s="7">
        <f t="shared" si="35"/>
        <v>8.5714285714285712</v>
      </c>
      <c r="O39" s="8"/>
      <c r="P39" s="8">
        <f t="shared" si="36"/>
        <v>0</v>
      </c>
      <c r="Q39" s="7">
        <f t="shared" si="37"/>
        <v>157.5</v>
      </c>
      <c r="R39" s="7">
        <f t="shared" si="38"/>
        <v>7.5</v>
      </c>
      <c r="S39" s="9"/>
      <c r="T39" s="9">
        <f t="shared" si="39"/>
        <v>0</v>
      </c>
      <c r="V39" s="10"/>
      <c r="W39" s="10"/>
      <c r="X39" s="10"/>
      <c r="Y39" s="10"/>
      <c r="Z39" s="10"/>
    </row>
    <row r="40" spans="2:26" s="10" customFormat="1" ht="21" x14ac:dyDescent="0.35">
      <c r="B40" s="26" t="s">
        <v>27</v>
      </c>
      <c r="C40" s="27"/>
      <c r="D40" s="28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</row>
    <row r="41" spans="2:26" s="6" customFormat="1" ht="108.95" customHeight="1" x14ac:dyDescent="0.35">
      <c r="B41" s="5" t="s">
        <v>28</v>
      </c>
      <c r="C41" s="14" t="s">
        <v>115</v>
      </c>
      <c r="D41" s="1"/>
      <c r="E41" s="12" t="s">
        <v>72</v>
      </c>
      <c r="F41" s="14" t="s">
        <v>83</v>
      </c>
      <c r="G41" s="5">
        <v>649</v>
      </c>
      <c r="H41" s="7">
        <f>G41/105*5</f>
        <v>30.904761904761905</v>
      </c>
      <c r="I41" s="7">
        <f>G41-(G41*10%)</f>
        <v>584.1</v>
      </c>
      <c r="J41" s="7">
        <f>I41/105*5</f>
        <v>27.814285714285717</v>
      </c>
      <c r="K41" s="8"/>
      <c r="L41" s="8">
        <f>I41*K41</f>
        <v>0</v>
      </c>
      <c r="M41" s="7">
        <f>G41-(G41*20%)</f>
        <v>519.20000000000005</v>
      </c>
      <c r="N41" s="7">
        <f>M41/105*5</f>
        <v>24.723809523809525</v>
      </c>
      <c r="O41" s="8"/>
      <c r="P41" s="8">
        <f>M41*O41</f>
        <v>0</v>
      </c>
      <c r="Q41" s="7">
        <f>G41-(G41*30%)</f>
        <v>454.3</v>
      </c>
      <c r="R41" s="7">
        <f>Q41/105*5</f>
        <v>21.633333333333336</v>
      </c>
      <c r="S41" s="9"/>
      <c r="T41" s="9">
        <f>Q41*S41</f>
        <v>0</v>
      </c>
      <c r="V41" s="10"/>
      <c r="W41" s="10"/>
      <c r="X41" s="10"/>
      <c r="Y41" s="10"/>
      <c r="Z41" s="10"/>
    </row>
    <row r="42" spans="2:26" s="6" customFormat="1" ht="111" customHeight="1" x14ac:dyDescent="0.35">
      <c r="B42" s="5" t="s">
        <v>30</v>
      </c>
      <c r="C42" s="14" t="s">
        <v>29</v>
      </c>
      <c r="D42" s="1"/>
      <c r="E42" s="12" t="s">
        <v>73</v>
      </c>
      <c r="F42" s="14" t="s">
        <v>84</v>
      </c>
      <c r="G42" s="5">
        <v>649</v>
      </c>
      <c r="H42" s="7">
        <f t="shared" ref="H42:H45" si="40">G42/105*5</f>
        <v>30.904761904761905</v>
      </c>
      <c r="I42" s="7">
        <f t="shared" ref="I42:I45" si="41">G42-(G42*10%)</f>
        <v>584.1</v>
      </c>
      <c r="J42" s="7">
        <f t="shared" ref="J42:J45" si="42">I42/105*5</f>
        <v>27.814285714285717</v>
      </c>
      <c r="K42" s="8"/>
      <c r="L42" s="8">
        <f t="shared" ref="L42:L45" si="43">I42*K42</f>
        <v>0</v>
      </c>
      <c r="M42" s="7">
        <f t="shared" ref="M42:M45" si="44">G42-(G42*20%)</f>
        <v>519.20000000000005</v>
      </c>
      <c r="N42" s="7">
        <f t="shared" ref="N42:N45" si="45">M42/105*5</f>
        <v>24.723809523809525</v>
      </c>
      <c r="O42" s="8"/>
      <c r="P42" s="8">
        <f t="shared" ref="P42:P45" si="46">M42*O42</f>
        <v>0</v>
      </c>
      <c r="Q42" s="7">
        <f t="shared" ref="Q42:Q45" si="47">G42-(G42*30%)</f>
        <v>454.3</v>
      </c>
      <c r="R42" s="7">
        <f t="shared" ref="R42:R45" si="48">Q42/105*5</f>
        <v>21.633333333333336</v>
      </c>
      <c r="S42" s="9"/>
      <c r="T42" s="9">
        <f t="shared" ref="T42:T45" si="49">Q42*S42</f>
        <v>0</v>
      </c>
      <c r="V42" s="10"/>
      <c r="W42" s="10"/>
      <c r="X42" s="10"/>
      <c r="Y42" s="10"/>
      <c r="Z42" s="10"/>
    </row>
    <row r="43" spans="2:26" s="6" customFormat="1" ht="111" customHeight="1" x14ac:dyDescent="0.35">
      <c r="B43" s="5" t="s">
        <v>127</v>
      </c>
      <c r="C43" s="14" t="s">
        <v>130</v>
      </c>
      <c r="D43" s="23"/>
      <c r="E43" s="12" t="s">
        <v>131</v>
      </c>
      <c r="F43" s="14" t="s">
        <v>132</v>
      </c>
      <c r="G43" s="5">
        <v>599</v>
      </c>
      <c r="H43" s="7">
        <f t="shared" si="40"/>
        <v>28.523809523809526</v>
      </c>
      <c r="I43" s="7">
        <f t="shared" si="41"/>
        <v>539.1</v>
      </c>
      <c r="J43" s="7">
        <f t="shared" si="42"/>
        <v>25.671428571428571</v>
      </c>
      <c r="K43" s="8"/>
      <c r="L43" s="8">
        <f t="shared" si="43"/>
        <v>0</v>
      </c>
      <c r="M43" s="7">
        <f t="shared" si="44"/>
        <v>479.2</v>
      </c>
      <c r="N43" s="7">
        <f t="shared" si="45"/>
        <v>22.81904761904762</v>
      </c>
      <c r="O43" s="8"/>
      <c r="P43" s="8">
        <f t="shared" si="46"/>
        <v>0</v>
      </c>
      <c r="Q43" s="7">
        <f t="shared" si="47"/>
        <v>419.3</v>
      </c>
      <c r="R43" s="7">
        <f t="shared" si="48"/>
        <v>19.966666666666669</v>
      </c>
      <c r="S43" s="9"/>
      <c r="T43" s="9">
        <f t="shared" si="49"/>
        <v>0</v>
      </c>
      <c r="V43" s="10"/>
      <c r="W43" s="10"/>
      <c r="X43" s="10"/>
      <c r="Y43" s="10"/>
      <c r="Z43" s="10"/>
    </row>
    <row r="44" spans="2:26" s="6" customFormat="1" ht="105.95" customHeight="1" x14ac:dyDescent="0.35">
      <c r="B44" s="5" t="s">
        <v>33</v>
      </c>
      <c r="C44" s="14" t="s">
        <v>116</v>
      </c>
      <c r="D44" s="1"/>
      <c r="E44" s="12" t="s">
        <v>74</v>
      </c>
      <c r="F44" s="14" t="s">
        <v>85</v>
      </c>
      <c r="G44" s="5">
        <v>549</v>
      </c>
      <c r="H44" s="7">
        <f t="shared" si="40"/>
        <v>26.142857142857142</v>
      </c>
      <c r="I44" s="7">
        <f t="shared" si="41"/>
        <v>494.1</v>
      </c>
      <c r="J44" s="7">
        <f t="shared" si="42"/>
        <v>23.528571428571428</v>
      </c>
      <c r="K44" s="8"/>
      <c r="L44" s="8">
        <f t="shared" si="43"/>
        <v>0</v>
      </c>
      <c r="M44" s="7">
        <f t="shared" si="44"/>
        <v>439.2</v>
      </c>
      <c r="N44" s="7">
        <f t="shared" si="45"/>
        <v>20.914285714285711</v>
      </c>
      <c r="O44" s="8"/>
      <c r="P44" s="8">
        <f t="shared" si="46"/>
        <v>0</v>
      </c>
      <c r="Q44" s="7">
        <f t="shared" si="47"/>
        <v>384.3</v>
      </c>
      <c r="R44" s="7">
        <f t="shared" si="48"/>
        <v>18.3</v>
      </c>
      <c r="S44" s="9"/>
      <c r="T44" s="9">
        <f t="shared" si="49"/>
        <v>0</v>
      </c>
      <c r="V44" s="10"/>
      <c r="W44" s="10"/>
      <c r="X44" s="10"/>
      <c r="Y44" s="10"/>
      <c r="Z44" s="10"/>
    </row>
    <row r="45" spans="2:26" s="6" customFormat="1" ht="110.1" customHeight="1" x14ac:dyDescent="0.35">
      <c r="B45" s="5" t="s">
        <v>31</v>
      </c>
      <c r="C45" s="14" t="s">
        <v>117</v>
      </c>
      <c r="D45" s="1"/>
      <c r="E45" s="12" t="s">
        <v>75</v>
      </c>
      <c r="F45" s="15" t="s">
        <v>86</v>
      </c>
      <c r="G45" s="5">
        <v>499</v>
      </c>
      <c r="H45" s="7">
        <f t="shared" si="40"/>
        <v>23.761904761904763</v>
      </c>
      <c r="I45" s="7">
        <f t="shared" si="41"/>
        <v>449.1</v>
      </c>
      <c r="J45" s="7">
        <f t="shared" si="42"/>
        <v>21.385714285714286</v>
      </c>
      <c r="K45" s="8"/>
      <c r="L45" s="8">
        <f t="shared" si="43"/>
        <v>0</v>
      </c>
      <c r="M45" s="7">
        <f t="shared" si="44"/>
        <v>399.2</v>
      </c>
      <c r="N45" s="7">
        <f t="shared" si="45"/>
        <v>19.009523809523809</v>
      </c>
      <c r="O45" s="8"/>
      <c r="P45" s="8">
        <f t="shared" si="46"/>
        <v>0</v>
      </c>
      <c r="Q45" s="7">
        <f t="shared" si="47"/>
        <v>349.3</v>
      </c>
      <c r="R45" s="7">
        <f t="shared" si="48"/>
        <v>16.633333333333333</v>
      </c>
      <c r="S45" s="9"/>
      <c r="T45" s="9">
        <f t="shared" si="49"/>
        <v>0</v>
      </c>
      <c r="V45" s="10"/>
      <c r="W45" s="10"/>
      <c r="X45" s="10"/>
      <c r="Y45" s="10"/>
      <c r="Z45" s="10"/>
    </row>
    <row r="46" spans="2:26" s="10" customFormat="1" ht="21" x14ac:dyDescent="0.35">
      <c r="B46" s="26" t="s">
        <v>39</v>
      </c>
      <c r="C46" s="27"/>
      <c r="D46" s="28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</row>
    <row r="47" spans="2:26" s="6" customFormat="1" ht="81" customHeight="1" x14ac:dyDescent="0.35">
      <c r="B47" s="5" t="s">
        <v>35</v>
      </c>
      <c r="C47" s="14" t="s">
        <v>118</v>
      </c>
      <c r="D47" s="1"/>
      <c r="E47" s="12" t="s">
        <v>76</v>
      </c>
      <c r="F47" s="14" t="s">
        <v>81</v>
      </c>
      <c r="G47" s="5">
        <v>225</v>
      </c>
      <c r="H47" s="7">
        <f>G47/105*5</f>
        <v>10.714285714285714</v>
      </c>
      <c r="I47" s="7">
        <f>G47-(G47*10%)</f>
        <v>202.5</v>
      </c>
      <c r="J47" s="7">
        <f>I47/105*5</f>
        <v>9.6428571428571423</v>
      </c>
      <c r="K47" s="8"/>
      <c r="L47" s="8">
        <f>I47*K47</f>
        <v>0</v>
      </c>
      <c r="M47" s="7">
        <f>G47-(G47*20%)</f>
        <v>180</v>
      </c>
      <c r="N47" s="7">
        <f>M47/105*5</f>
        <v>8.5714285714285712</v>
      </c>
      <c r="O47" s="8"/>
      <c r="P47" s="8">
        <f>M47*O47</f>
        <v>0</v>
      </c>
      <c r="Q47" s="7">
        <f>G47-(G47*30%)</f>
        <v>157.5</v>
      </c>
      <c r="R47" s="7">
        <f>Q47/105*5</f>
        <v>7.5</v>
      </c>
      <c r="S47" s="9"/>
      <c r="T47" s="9">
        <f>Q47*S47</f>
        <v>0</v>
      </c>
      <c r="V47" s="10"/>
      <c r="W47" s="10"/>
      <c r="X47" s="10"/>
      <c r="Y47" s="10"/>
      <c r="Z47" s="10"/>
    </row>
    <row r="48" spans="2:26" s="6" customFormat="1" ht="80.099999999999994" customHeight="1" x14ac:dyDescent="0.35">
      <c r="B48" s="5" t="s">
        <v>36</v>
      </c>
      <c r="C48" s="14" t="s">
        <v>119</v>
      </c>
      <c r="D48" s="1"/>
      <c r="E48" s="12" t="s">
        <v>77</v>
      </c>
      <c r="F48" s="14" t="s">
        <v>81</v>
      </c>
      <c r="G48" s="5">
        <v>225</v>
      </c>
      <c r="H48" s="7">
        <f t="shared" ref="H48:H52" si="50">G48/105*5</f>
        <v>10.714285714285714</v>
      </c>
      <c r="I48" s="7">
        <f t="shared" ref="I48:I52" si="51">G48-(G48*10%)</f>
        <v>202.5</v>
      </c>
      <c r="J48" s="7">
        <f t="shared" ref="J48:J52" si="52">I48/105*5</f>
        <v>9.6428571428571423</v>
      </c>
      <c r="K48" s="8"/>
      <c r="L48" s="8">
        <f t="shared" ref="L48:L52" si="53">I48*K48</f>
        <v>0</v>
      </c>
      <c r="M48" s="7">
        <f t="shared" ref="M48:M52" si="54">G48-(G48*20%)</f>
        <v>180</v>
      </c>
      <c r="N48" s="7">
        <f t="shared" ref="N48:N52" si="55">M48/105*5</f>
        <v>8.5714285714285712</v>
      </c>
      <c r="O48" s="8"/>
      <c r="P48" s="8">
        <f t="shared" ref="P48:P52" si="56">M48*O48</f>
        <v>0</v>
      </c>
      <c r="Q48" s="7">
        <f t="shared" ref="Q48:Q52" si="57">G48-(G48*30%)</f>
        <v>157.5</v>
      </c>
      <c r="R48" s="7">
        <f t="shared" ref="R48:R52" si="58">Q48/105*5</f>
        <v>7.5</v>
      </c>
      <c r="S48" s="9"/>
      <c r="T48" s="9">
        <f t="shared" ref="T48:T52" si="59">Q48*S48</f>
        <v>0</v>
      </c>
      <c r="V48" s="10"/>
      <c r="W48" s="10"/>
      <c r="X48" s="10"/>
      <c r="Y48" s="10"/>
      <c r="Z48" s="10"/>
    </row>
    <row r="49" spans="2:26" s="6" customFormat="1" ht="81.95" customHeight="1" x14ac:dyDescent="0.35">
      <c r="B49" s="5" t="s">
        <v>37</v>
      </c>
      <c r="C49" s="14" t="s">
        <v>120</v>
      </c>
      <c r="D49" s="1"/>
      <c r="E49" s="12" t="s">
        <v>78</v>
      </c>
      <c r="F49" s="14" t="s">
        <v>81</v>
      </c>
      <c r="G49" s="5">
        <v>225</v>
      </c>
      <c r="H49" s="7">
        <f t="shared" si="50"/>
        <v>10.714285714285714</v>
      </c>
      <c r="I49" s="7">
        <f t="shared" si="51"/>
        <v>202.5</v>
      </c>
      <c r="J49" s="7">
        <f t="shared" si="52"/>
        <v>9.6428571428571423</v>
      </c>
      <c r="K49" s="8"/>
      <c r="L49" s="8">
        <f t="shared" si="53"/>
        <v>0</v>
      </c>
      <c r="M49" s="7">
        <f t="shared" si="54"/>
        <v>180</v>
      </c>
      <c r="N49" s="7">
        <f t="shared" si="55"/>
        <v>8.5714285714285712</v>
      </c>
      <c r="O49" s="8"/>
      <c r="P49" s="8">
        <f t="shared" si="56"/>
        <v>0</v>
      </c>
      <c r="Q49" s="7">
        <f t="shared" si="57"/>
        <v>157.5</v>
      </c>
      <c r="R49" s="7">
        <f t="shared" si="58"/>
        <v>7.5</v>
      </c>
      <c r="S49" s="9"/>
      <c r="T49" s="9">
        <f t="shared" si="59"/>
        <v>0</v>
      </c>
      <c r="V49" s="10"/>
      <c r="W49" s="10"/>
      <c r="X49" s="10"/>
      <c r="Y49" s="10"/>
      <c r="Z49" s="10"/>
    </row>
    <row r="50" spans="2:26" s="6" customFormat="1" ht="80.099999999999994" customHeight="1" x14ac:dyDescent="0.35">
      <c r="B50" s="5" t="s">
        <v>38</v>
      </c>
      <c r="C50" s="14" t="s">
        <v>121</v>
      </c>
      <c r="D50" s="1"/>
      <c r="E50" s="12" t="s">
        <v>79</v>
      </c>
      <c r="F50" s="14" t="s">
        <v>82</v>
      </c>
      <c r="G50" s="5">
        <v>285</v>
      </c>
      <c r="H50" s="7">
        <f t="shared" si="50"/>
        <v>13.571428571428573</v>
      </c>
      <c r="I50" s="7">
        <f t="shared" si="51"/>
        <v>256.5</v>
      </c>
      <c r="J50" s="7">
        <f t="shared" si="52"/>
        <v>12.214285714285715</v>
      </c>
      <c r="K50" s="8"/>
      <c r="L50" s="8">
        <f t="shared" si="53"/>
        <v>0</v>
      </c>
      <c r="M50" s="7">
        <f t="shared" si="54"/>
        <v>228</v>
      </c>
      <c r="N50" s="7">
        <f t="shared" si="55"/>
        <v>10.857142857142856</v>
      </c>
      <c r="O50" s="8"/>
      <c r="P50" s="8">
        <f t="shared" si="56"/>
        <v>0</v>
      </c>
      <c r="Q50" s="7">
        <f t="shared" si="57"/>
        <v>199.5</v>
      </c>
      <c r="R50" s="7">
        <f t="shared" si="58"/>
        <v>9.5</v>
      </c>
      <c r="S50" s="9"/>
      <c r="T50" s="9">
        <f t="shared" si="59"/>
        <v>0</v>
      </c>
      <c r="V50" s="10"/>
      <c r="W50" s="10"/>
      <c r="X50" s="10"/>
      <c r="Y50" s="10"/>
      <c r="Z50" s="10"/>
    </row>
    <row r="51" spans="2:26" s="6" customFormat="1" ht="80.099999999999994" customHeight="1" x14ac:dyDescent="0.35">
      <c r="B51" s="5" t="s">
        <v>128</v>
      </c>
      <c r="C51" s="14" t="s">
        <v>142</v>
      </c>
      <c r="D51" s="1"/>
      <c r="E51" s="12" t="s">
        <v>141</v>
      </c>
      <c r="F51" s="14" t="s">
        <v>144</v>
      </c>
      <c r="G51" s="5">
        <v>285</v>
      </c>
      <c r="H51" s="7">
        <f t="shared" si="50"/>
        <v>13.571428571428573</v>
      </c>
      <c r="I51" s="7">
        <f t="shared" si="51"/>
        <v>256.5</v>
      </c>
      <c r="J51" s="7">
        <f t="shared" si="52"/>
        <v>12.214285714285715</v>
      </c>
      <c r="K51" s="8"/>
      <c r="L51" s="8">
        <f t="shared" si="53"/>
        <v>0</v>
      </c>
      <c r="M51" s="7">
        <f t="shared" si="54"/>
        <v>228</v>
      </c>
      <c r="N51" s="7">
        <f t="shared" si="55"/>
        <v>10.857142857142856</v>
      </c>
      <c r="O51" s="8"/>
      <c r="P51" s="8">
        <f t="shared" si="56"/>
        <v>0</v>
      </c>
      <c r="Q51" s="7">
        <f t="shared" si="57"/>
        <v>199.5</v>
      </c>
      <c r="R51" s="7">
        <f t="shared" si="58"/>
        <v>9.5</v>
      </c>
      <c r="S51" s="9"/>
      <c r="T51" s="9">
        <f t="shared" si="59"/>
        <v>0</v>
      </c>
      <c r="V51" s="10"/>
      <c r="W51" s="10"/>
      <c r="X51" s="10"/>
      <c r="Y51" s="10"/>
      <c r="Z51" s="10"/>
    </row>
    <row r="52" spans="2:26" s="6" customFormat="1" ht="108.95" customHeight="1" x14ac:dyDescent="0.35">
      <c r="B52" s="5" t="s">
        <v>129</v>
      </c>
      <c r="C52" s="14" t="s">
        <v>143</v>
      </c>
      <c r="D52" s="1"/>
      <c r="E52" s="12" t="s">
        <v>140</v>
      </c>
      <c r="F52" s="14" t="s">
        <v>145</v>
      </c>
      <c r="G52" s="5">
        <v>225</v>
      </c>
      <c r="H52" s="7">
        <f t="shared" si="50"/>
        <v>10.714285714285714</v>
      </c>
      <c r="I52" s="7">
        <f t="shared" si="51"/>
        <v>202.5</v>
      </c>
      <c r="J52" s="7">
        <f t="shared" si="52"/>
        <v>9.6428571428571423</v>
      </c>
      <c r="K52" s="8"/>
      <c r="L52" s="8">
        <f t="shared" si="53"/>
        <v>0</v>
      </c>
      <c r="M52" s="7">
        <f t="shared" si="54"/>
        <v>180</v>
      </c>
      <c r="N52" s="7">
        <f t="shared" si="55"/>
        <v>8.5714285714285712</v>
      </c>
      <c r="O52" s="8"/>
      <c r="P52" s="8">
        <f t="shared" si="56"/>
        <v>0</v>
      </c>
      <c r="Q52" s="7">
        <f t="shared" si="57"/>
        <v>157.5</v>
      </c>
      <c r="R52" s="7">
        <f t="shared" si="58"/>
        <v>7.5</v>
      </c>
      <c r="S52" s="9"/>
      <c r="T52" s="9">
        <f t="shared" si="59"/>
        <v>0</v>
      </c>
      <c r="V52" s="10"/>
      <c r="W52" s="10"/>
      <c r="X52" s="10"/>
      <c r="Y52" s="10"/>
      <c r="Z52" s="10"/>
    </row>
    <row r="53" spans="2:26" s="16" customFormat="1" ht="21" x14ac:dyDescent="0.35">
      <c r="F53" s="17"/>
      <c r="J53" s="16" t="s">
        <v>122</v>
      </c>
      <c r="K53" s="16">
        <f>K12+K13+K14+K15+K16+K17+K20+K21+K22+K23+K24+K25+K26+K28+K29+K30+K31+K32+K35+K36+K37+K38+K39+K41+K42+K44+K45+K47+K48+K43+K49+K50+K51+K52</f>
        <v>0</v>
      </c>
      <c r="L53" s="16">
        <f>L12+L13+L14+L15+L16+L17+L20+L21+L22+L23+L24+L25+L26+L28+L29+L30+L31+L32+L35+L36+L37+L38+L39+L41+L42+L44+L45+L47+L48+L43+L49+L50+L51+L52</f>
        <v>0</v>
      </c>
      <c r="M53" s="24"/>
      <c r="N53" s="24"/>
      <c r="O53" s="16">
        <f>O12+O13+O14+O15+O16+O17+O20+O21+O22+O23+O24+O25+O26+O28+O29+O30+O31+O32+O35+O36+O37+O38+O39+O41+O42+O44+O45+O47+O48+O43+O49+O50+O51+O52</f>
        <v>0</v>
      </c>
      <c r="P53" s="16">
        <f>P12+P13+P14+P15+P16+P17+P20+P21+P22+P23+P24+P25+P26+P28+P29+P30+P31+P32+P35+P36+P37+P38+P39+P41+P42+P44+P45+P47+P48+P43+P49+P50+P51+P52</f>
        <v>0</v>
      </c>
      <c r="R53" s="16" t="s">
        <v>122</v>
      </c>
      <c r="S53" s="16">
        <f t="shared" ref="S53:T53" si="60">S12+S13+S14+S15+S16+S17+S20+S21+S22+S23+S24+S25+S26+S28+S29+S30+S31+S32+S35+S36+S37+S38+S39+S41+S42+S44+S45+S47+S48+S43+S49+S50+S51+S52</f>
        <v>0</v>
      </c>
      <c r="T53" s="16">
        <f t="shared" si="60"/>
        <v>0</v>
      </c>
    </row>
  </sheetData>
  <mergeCells count="16">
    <mergeCell ref="F9:F10"/>
    <mergeCell ref="B46:T46"/>
    <mergeCell ref="E9:E10"/>
    <mergeCell ref="D9:D10"/>
    <mergeCell ref="B11:T11"/>
    <mergeCell ref="B19:T19"/>
    <mergeCell ref="B27:T27"/>
    <mergeCell ref="B34:T34"/>
    <mergeCell ref="B40:T40"/>
    <mergeCell ref="I9:J9"/>
    <mergeCell ref="M9:N9"/>
    <mergeCell ref="Q9:R9"/>
    <mergeCell ref="B9:B10"/>
    <mergeCell ref="C9:C10"/>
    <mergeCell ref="H9:H10"/>
    <mergeCell ref="G9:G10"/>
  </mergeCells>
  <phoneticPr fontId="12" type="noConversion"/>
  <hyperlinks>
    <hyperlink ref="C5" r:id="rId1" display="8404344@gmail.com " xr:uid="{100272CF-B797-4112-B2A7-33109488D9D7}"/>
    <hyperlink ref="C7" r:id="rId2" xr:uid="{8FF3924E-1711-4B2F-9F09-26DC3473581D}"/>
    <hyperlink ref="E14" r:id="rId3" xr:uid="{18222408-FBC0-3241-84F3-DE4FC85D53E2}"/>
    <hyperlink ref="E12" r:id="rId4" xr:uid="{0FA1D663-0FFB-5A47-8022-6D1AD0B769A3}"/>
    <hyperlink ref="E13" r:id="rId5" xr:uid="{CA2E8D74-8F34-2345-BD66-EA9BB174DE26}"/>
    <hyperlink ref="E16" r:id="rId6" xr:uid="{74870B91-9836-6B43-8A75-BEF82CC65020}"/>
    <hyperlink ref="E15" r:id="rId7" xr:uid="{D9B97E21-1424-C744-B95B-C5C127E39D88}"/>
    <hyperlink ref="E17" r:id="rId8" xr:uid="{2E96E08D-F33C-B744-A96D-3AFE7DB61CC6}"/>
    <hyperlink ref="E26" r:id="rId9" xr:uid="{EE18F011-49BE-DC42-BFDA-477E9FFB8BD9}"/>
    <hyperlink ref="E25" r:id="rId10" xr:uid="{B26641B5-CE88-2F44-A751-CC276B759FDC}"/>
    <hyperlink ref="E20" r:id="rId11" xr:uid="{E4C4F039-2192-004E-AB29-E6C704318BA3}"/>
    <hyperlink ref="E21" r:id="rId12" xr:uid="{C4F53079-BBE9-214A-BD73-B03ED5D3AB84}"/>
    <hyperlink ref="E24" r:id="rId13" xr:uid="{83F50E2B-15E0-0A48-8571-61D64628E24C}"/>
    <hyperlink ref="E32" r:id="rId14" xr:uid="{4E9F791B-AFC2-794E-A687-C5E9A6C42105}"/>
    <hyperlink ref="E35" r:id="rId15" xr:uid="{EB45C860-DE6E-CC49-B383-8BF13407A991}"/>
    <hyperlink ref="E36" r:id="rId16" xr:uid="{2CF17F9B-0019-234F-8F69-0D327BB860A9}"/>
    <hyperlink ref="E37" r:id="rId17" xr:uid="{2125EFB5-7307-A942-B738-A09B4F1D3F81}"/>
    <hyperlink ref="E38" r:id="rId18" xr:uid="{54443F37-26DE-004D-AC8A-5B8DD39B22F3}"/>
    <hyperlink ref="E39" r:id="rId19" xr:uid="{F0373A76-5A9E-D949-9395-9EC8ADBF8ABF}"/>
    <hyperlink ref="E41" r:id="rId20" xr:uid="{3B77CC1F-794A-AA4E-93B2-596349D7B137}"/>
    <hyperlink ref="E42" r:id="rId21" xr:uid="{486B4F88-9DBD-F344-BF61-AA784B6226AA}"/>
    <hyperlink ref="E44" r:id="rId22" xr:uid="{B162A9A6-7A6A-4F4D-80F8-5C11F5DA0A25}"/>
    <hyperlink ref="E45" r:id="rId23" xr:uid="{1DBC01DC-86CB-BD45-9A89-E18CE831033B}"/>
    <hyperlink ref="E47" r:id="rId24" xr:uid="{E86AF564-E7CE-3040-87AD-258B7EA53E69}"/>
    <hyperlink ref="E48" r:id="rId25" xr:uid="{A8A4DE46-D13F-4A4D-A626-F727F0A6D4AC}"/>
    <hyperlink ref="E49" r:id="rId26" xr:uid="{A9B50D7F-136C-A74F-90D8-9BD26E31348A}"/>
    <hyperlink ref="E50" r:id="rId27" xr:uid="{21ECC2B5-45DD-6640-8411-281E72F90E2F}"/>
    <hyperlink ref="E28" r:id="rId28" xr:uid="{C8946BC9-5E65-C045-9A47-C9A2596E0C19}"/>
    <hyperlink ref="E29" r:id="rId29" xr:uid="{EA9D040A-D855-9346-991F-34C6ED8B6DB1}"/>
    <hyperlink ref="E30" r:id="rId30" xr:uid="{CE19F82E-8E05-F949-BC48-44DE9224FE7B}"/>
    <hyperlink ref="E31" r:id="rId31" xr:uid="{41AEC0A1-E055-6147-9EF3-F003EAFD1502}"/>
    <hyperlink ref="E43" r:id="rId32" xr:uid="{4134C092-7804-4740-BF0A-2D601E820E9C}"/>
    <hyperlink ref="E23" r:id="rId33" xr:uid="{506A80CC-0E1D-EE4D-8E7A-4E379A91FD24}"/>
    <hyperlink ref="E22" r:id="rId34" xr:uid="{6417204C-BB2C-BB43-84E6-2AA5C61C9466}"/>
    <hyperlink ref="E52" r:id="rId35" xr:uid="{56277F62-2604-C047-97EF-AB4DEDF8B46C}"/>
    <hyperlink ref="E51" r:id="rId36" xr:uid="{42EC5B7D-B53D-AE40-ADFC-0AF5D27C1F04}"/>
    <hyperlink ref="E33" r:id="rId37" xr:uid="{B00075B0-6C5C-5649-B475-0CA9AE7C4643}"/>
    <hyperlink ref="E18" r:id="rId38" xr:uid="{EF48A562-874F-9344-9E43-F7F21C754618}"/>
  </hyperlinks>
  <pageMargins left="0.7" right="0.7" top="0.75" bottom="0.75" header="0.3" footer="0.3"/>
  <pageSetup paperSize="9" scale="28" fitToHeight="0" orientation="portrait" horizontalDpi="1200" verticalDpi="1200" r:id="rId39"/>
  <drawing r:id="rId4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Оптовый прайс KRAAV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Kors161</cp:lastModifiedBy>
  <cp:revision>3</cp:revision>
  <cp:lastPrinted>2025-10-19T20:20:04Z</cp:lastPrinted>
  <dcterms:created xsi:type="dcterms:W3CDTF">2024-09-22T11:06:20Z</dcterms:created>
  <dcterms:modified xsi:type="dcterms:W3CDTF">2026-08-03T13:54:12Z</dcterms:modified>
</cp:coreProperties>
</file>