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N67" i="1" l="1"/>
  <c r="R67" i="1" s="1"/>
  <c r="N66" i="1"/>
  <c r="R66" i="1" s="1"/>
  <c r="N65" i="1"/>
  <c r="R65" i="1" s="1"/>
  <c r="N64" i="1"/>
  <c r="R64" i="1" s="1"/>
  <c r="N63" i="1"/>
  <c r="R63" i="1" s="1"/>
  <c r="N62" i="1"/>
  <c r="R62" i="1" s="1"/>
  <c r="N61" i="1"/>
  <c r="R61" i="1" s="1"/>
  <c r="N60" i="1"/>
  <c r="R60" i="1" s="1"/>
  <c r="N59" i="1"/>
  <c r="R59" i="1" s="1"/>
  <c r="R58" i="1"/>
  <c r="N58" i="1"/>
  <c r="N57" i="1"/>
  <c r="R57" i="1" s="1"/>
  <c r="N56" i="1"/>
  <c r="R56" i="1" s="1"/>
  <c r="N55" i="1"/>
  <c r="R55" i="1" s="1"/>
  <c r="N54" i="1"/>
  <c r="R54" i="1" s="1"/>
  <c r="N53" i="1"/>
  <c r="R53" i="1" s="1"/>
  <c r="N52" i="1"/>
  <c r="R52" i="1" s="1"/>
  <c r="R51" i="1"/>
  <c r="N51" i="1"/>
  <c r="N50" i="1"/>
  <c r="R50" i="1" s="1"/>
  <c r="N49" i="1"/>
  <c r="R49" i="1" s="1"/>
  <c r="N48" i="1"/>
  <c r="R48" i="1" s="1"/>
  <c r="N47" i="1"/>
  <c r="R47" i="1" s="1"/>
  <c r="N46" i="1"/>
  <c r="R46" i="1" s="1"/>
  <c r="N45" i="1"/>
  <c r="R45" i="1" s="1"/>
  <c r="N44" i="1"/>
  <c r="R44" i="1" s="1"/>
  <c r="N43" i="1"/>
  <c r="R43" i="1" s="1"/>
  <c r="N42" i="1"/>
  <c r="R42" i="1" s="1"/>
  <c r="N41" i="1"/>
  <c r="R41" i="1" s="1"/>
  <c r="N40" i="1"/>
  <c r="R40" i="1" s="1"/>
  <c r="N39" i="1"/>
  <c r="R39" i="1" s="1"/>
  <c r="N38" i="1"/>
  <c r="R38" i="1" s="1"/>
  <c r="N37" i="1"/>
  <c r="R37" i="1" s="1"/>
  <c r="N36" i="1"/>
  <c r="R36" i="1" s="1"/>
  <c r="N35" i="1"/>
  <c r="R35" i="1" s="1"/>
  <c r="N34" i="1"/>
  <c r="R34" i="1" s="1"/>
  <c r="N33" i="1"/>
  <c r="R33" i="1" s="1"/>
  <c r="N32" i="1"/>
  <c r="R32" i="1" s="1"/>
  <c r="N31" i="1"/>
  <c r="R31" i="1" s="1"/>
  <c r="N30" i="1"/>
  <c r="R30" i="1" s="1"/>
  <c r="N29" i="1"/>
  <c r="R29" i="1" s="1"/>
  <c r="N28" i="1"/>
  <c r="R28" i="1" s="1"/>
  <c r="N27" i="1"/>
  <c r="R27" i="1" s="1"/>
  <c r="N26" i="1"/>
  <c r="R26" i="1" s="1"/>
  <c r="N25" i="1"/>
  <c r="R25" i="1" s="1"/>
  <c r="N24" i="1"/>
  <c r="R24" i="1" s="1"/>
  <c r="R23" i="1"/>
  <c r="N23" i="1"/>
  <c r="N22" i="1"/>
  <c r="R22" i="1" s="1"/>
  <c r="N21" i="1"/>
  <c r="R21" i="1" s="1"/>
  <c r="N20" i="1"/>
  <c r="R20" i="1" s="1"/>
  <c r="N19" i="1"/>
  <c r="R19" i="1" s="1"/>
  <c r="N18" i="1"/>
  <c r="R18" i="1" s="1"/>
  <c r="N17" i="1"/>
  <c r="R17" i="1" s="1"/>
  <c r="R16" i="1"/>
  <c r="N16" i="1"/>
  <c r="N15" i="1"/>
  <c r="R15" i="1" s="1"/>
  <c r="N14" i="1"/>
  <c r="R14" i="1" s="1"/>
  <c r="N13" i="1"/>
  <c r="R13" i="1" s="1"/>
  <c r="N12" i="1"/>
  <c r="R12" i="1" s="1"/>
  <c r="N11" i="1"/>
  <c r="R11" i="1" s="1"/>
  <c r="N10" i="1"/>
  <c r="R10" i="1" s="1"/>
  <c r="N9" i="1"/>
  <c r="R9" i="1" s="1"/>
  <c r="N8" i="1"/>
  <c r="R8" i="1" s="1"/>
  <c r="N7" i="1"/>
  <c r="R7" i="1" s="1"/>
  <c r="N6" i="1"/>
  <c r="R6" i="1" s="1"/>
  <c r="N5" i="1"/>
  <c r="R5" i="1" s="1"/>
  <c r="R68" i="1" l="1"/>
  <c r="K38" i="1"/>
  <c r="K39" i="1"/>
  <c r="K23" i="1"/>
  <c r="K55" i="1"/>
  <c r="K37" i="1"/>
  <c r="K45" i="1"/>
  <c r="K5" i="1"/>
  <c r="K59" i="1"/>
  <c r="K10" i="1"/>
  <c r="K53" i="1"/>
  <c r="K14" i="1"/>
  <c r="K9" i="1"/>
  <c r="K61" i="1"/>
  <c r="K35" i="1"/>
  <c r="K44" i="1"/>
  <c r="K15" i="1"/>
  <c r="K18" i="1"/>
  <c r="K57" i="1"/>
  <c r="K17" i="1"/>
  <c r="K11" i="1"/>
  <c r="K28" i="1"/>
  <c r="K42" i="1"/>
  <c r="K21" i="1"/>
  <c r="K26" i="1"/>
  <c r="K56" i="1"/>
  <c r="K64" i="1"/>
  <c r="K65" i="1"/>
  <c r="K47" i="1"/>
  <c r="K54" i="1"/>
  <c r="K19" i="1"/>
  <c r="K34" i="1"/>
  <c r="K58" i="1"/>
  <c r="K7" i="1"/>
  <c r="K41" i="1"/>
  <c r="K24" i="1"/>
  <c r="K62" i="1"/>
  <c r="K6" i="1"/>
  <c r="K46" i="1"/>
  <c r="K29" i="1"/>
  <c r="K67" i="1"/>
  <c r="K51" i="1"/>
  <c r="K20" i="1"/>
  <c r="K25" i="1"/>
  <c r="K30" i="1"/>
  <c r="K12" i="1"/>
  <c r="K8" i="1"/>
  <c r="K16" i="1"/>
  <c r="K66" i="1"/>
  <c r="K43" i="1"/>
  <c r="K22" i="1"/>
  <c r="K27" i="1"/>
  <c r="K50" i="1"/>
  <c r="K33" i="1"/>
  <c r="K32" i="1"/>
  <c r="K63" i="1"/>
  <c r="K60" i="1"/>
  <c r="K48" i="1"/>
  <c r="K40" i="1"/>
  <c r="K31" i="1"/>
  <c r="K49" i="1"/>
  <c r="K13" i="1"/>
  <c r="K36" i="1"/>
  <c r="K52" i="1"/>
</calcChain>
</file>

<file path=xl/sharedStrings.xml><?xml version="1.0" encoding="utf-8"?>
<sst xmlns="http://schemas.openxmlformats.org/spreadsheetml/2006/main" count="407" uniqueCount="226">
  <si>
    <t>ВАША СКИДКА</t>
  </si>
  <si>
    <t>Раздел</t>
  </si>
  <si>
    <t>Группа</t>
  </si>
  <si>
    <t>Родитель</t>
  </si>
  <si>
    <t>№ п/п</t>
  </si>
  <si>
    <t>Фото</t>
  </si>
  <si>
    <t>Артикул</t>
  </si>
  <si>
    <t>Штрихкод</t>
  </si>
  <si>
    <t>Наименование</t>
  </si>
  <si>
    <t>МиниУпак/Упак</t>
  </si>
  <si>
    <t>Остаток</t>
  </si>
  <si>
    <t>Ставка НДС</t>
  </si>
  <si>
    <t>Цена</t>
  </si>
  <si>
    <t>Цена со скидкой</t>
  </si>
  <si>
    <t>Цена по АКЦИИ</t>
  </si>
  <si>
    <t>Спец. цена</t>
  </si>
  <si>
    <t>Заказ</t>
  </si>
  <si>
    <t>Сумма</t>
  </si>
  <si>
    <t>03. Бумажно-беловая продукция</t>
  </si>
  <si>
    <t>Блокноты</t>
  </si>
  <si>
    <t>Блокноты А6, 30 листов, с фигурной вырубкой, глянцевый ВД-лак, скрепка, новый год</t>
  </si>
  <si>
    <t>https://phoenix-plus.ru/catalog/product/card/8d473a58-401b-11ef-ba96-d05099d5d12d/</t>
  </si>
  <si>
    <t>Блокнот 30л арт. 69607/ 10 НОВОГОДНИЙ РЫЖИЙ КОТ /120х117 мм, фигурная вырубка, мягкий переплёт (1 скоба). вн.блок - белый офсет, без печати. Обложка - мелованный картон 190 г/м²,</t>
  </si>
  <si>
    <t>10/300</t>
  </si>
  <si>
    <t>https://phoenix-plus.ru/catalog/product/card/96e14b88-401b-11ef-ba96-d05099d5d12d/</t>
  </si>
  <si>
    <t>Блокнот 30л арт. 69608/ 10 НОВОГОДНИЙ СЕРЫЙ КОТ /120х117 мм, фигурная вырубка, мягкий переплёт (1 скоба). вн.блок - белый офсет, без печати. Обложка - мелованный картон 190 г/м²,</t>
  </si>
  <si>
    <t>https://phoenix-plus.ru/catalog/product/card/96e14b8a-401b-11ef-ba96-d05099d5d12d/</t>
  </si>
  <si>
    <t>Блокнот 30л арт. 69609/ 10 НОВОГОДНИЙ МИШКА /120х117 мм, фигурная вырубка, мягкий переплёт (1 скоба). вн.блок - белый офсет, без печати. Обложка - мелованный картон 190 г/м²,</t>
  </si>
  <si>
    <t>https://phoenix-plus.ru/catalog/product/card/9db3a714-401b-11ef-ba96-d05099d5d12d/</t>
  </si>
  <si>
    <t>Блокнот 30л арт. 69610/ 10 НОВОГОДНИЙ ПИНГВИН /120х117 мм, фигурная вырубка, мягкий переплёт (1 скоба). вн.блок - белый офсет, без печати. Обложка - мелованный картон 190 г/м²,</t>
  </si>
  <si>
    <t>Блокноты А6, 40 листов, клетка, глянцевая ламинация, скоба</t>
  </si>
  <si>
    <t>https://phoenix-plus.ru/catalog/product/card/0fde2b3f-4024-11ef-ba96-d05099d5d12d/</t>
  </si>
  <si>
    <t>Блокнот, А6, 40 л, арт. 69592 ЗАЙКА ЗИМОЙ / Блок - белый офсет 60 г/м², клетка, мягкий переплёт (1 скоба), глянцевая ламинация,</t>
  </si>
  <si>
    <t>10/80</t>
  </si>
  <si>
    <t>https://phoenix-plus.ru/catalog/product/card/16b2560c-4024-11ef-ba96-d05099d5d12d/</t>
  </si>
  <si>
    <t>Блокнот, А6, 40 л, арт. 69594 СНЕГОВИКИ / Блок - белый офсет 60 г/м², клетка, мягкий переплёт (1 скоба), глянцевая ламинация,</t>
  </si>
  <si>
    <t>https://phoenix-plus.ru/catalog/product/card/16b2560e-4024-11ef-ba96-d05099d5d12d/</t>
  </si>
  <si>
    <t>Блокнот, А6, 40 л, арт. 69595 АНИМЕ И СНЕГОВИК / Блок - белый офсет 60 г/м², клетка, мягкий переплёт (1 скоба), глянцевая ламинация,</t>
  </si>
  <si>
    <t>https://phoenix-plus.ru/catalog/product/card/16b25610-4024-11ef-ba96-d05099d5d12d/</t>
  </si>
  <si>
    <t>Блокнот, А6, 40 л, арт. 69596 ВСТРЕЧАЕМ НОВЫЙ ГОД / Блок - белый офсет 60 г/м², клетка, мягкий переплёт (1 скоба), глянцевая ламинация,</t>
  </si>
  <si>
    <t>04. Развивающая детская продукция</t>
  </si>
  <si>
    <t>Новый год</t>
  </si>
  <si>
    <t>Книжка-игрушка для детей "Вырезалки"</t>
  </si>
  <si>
    <t>https://phoenix-plus.ru/catalog/product/card/377cf665-53ef-11ef-ba97-d05099d5d12d/</t>
  </si>
  <si>
    <t>69817/A</t>
  </si>
  <si>
    <t>Книжка-игрушка для детей. Серия "Вырезалки" арт. 69817/A ВЫРЕЗАЛКИ /200х260 мм, 8 л., блок - офсет 100 г/м2, полноцветная печать, обл - мелованный картон 215 г/м², мягкий переплёт (2 скобы),</t>
  </si>
  <si>
    <t>0/50</t>
  </si>
  <si>
    <t>Книжка-игрушка для детей "Новогодние поделки"</t>
  </si>
  <si>
    <t>https://phoenix-plus.ru/catalog/product/card/87f34d45-a944-11ed-ba90-d05099d5d12d/</t>
  </si>
  <si>
    <t>Книжка-игрушка для детей. Серия "Новогодние поделки" арт. 64802 ИГРУШКИ И ГИРЛЯНДЫ /200х260 мм, 8 л., блок - офсет 120 г/м2, полноцветная печать, обл - мелованный картон 215 г/м², мягкий переплёт (2 скобы),</t>
  </si>
  <si>
    <t>https://phoenix-plus.ru/catalog/product/card/f2701403-53ee-11ef-ba97-d05099d5d12d/</t>
  </si>
  <si>
    <t>69815/A</t>
  </si>
  <si>
    <t>Книжка-игрушка для детей. Серия "Новогодние поделки" арт. 69815/A СНЕЖИНКИ /200х260 мм, 8 л., блок - офсет 100 г/м2, полноцветная печать, обл - мелованный картон 215 г/м², мягкий переплёт (2 скобы),</t>
  </si>
  <si>
    <t>https://phoenix-plus.ru/catalog/product/card/0c442b38-53ef-11ef-ba97-d05099d5d12d/</t>
  </si>
  <si>
    <t>69816/A</t>
  </si>
  <si>
    <t>Книжка-игрушка для детей. Серия "Новогодние поделки" арт. 69816/A ИГРУШКИ И ГИРЛЯНДЫ /200х260 мм, 8 л., блок - офсет 100 г/м2, полноцветная печать, обл - мелованный картон 215 г/м², мягкий переплёт (2 скобы),</t>
  </si>
  <si>
    <t>Книжка-игрушка для детей "Оригами"</t>
  </si>
  <si>
    <t>https://phoenix-plus.ru/catalog/product/card/7e0b04a1-556a-11ef-ba97-d05099d5d12d/</t>
  </si>
  <si>
    <t>69818/A</t>
  </si>
  <si>
    <t>Книжка-игрушка для детей. Серия "Оригами" арт. 69818/A НОВЫЙ ГОД СПЕЦ /200х260 мм, 8 л., блок - офсет 100 г/м2, полноцветная печать, обл - мелованный картон 215 г/м², мягкий переплёт (2 скобы),</t>
  </si>
  <si>
    <t>Книжка-картинка для детей "Книжка с масками. Сегодня я Дед Мороз!"</t>
  </si>
  <si>
    <t>https://phoenix-plus.ru/catalog/product/card/4935bf06-7a92-11eb-80e0-002590ea7b7b/</t>
  </si>
  <si>
    <t>Книжка-картинка для детей. Серия "Книжка с масками" арт. 58459 СЕГОДНЯ Я ДЕД МОРОЗ /400х260 мм, 4 л., блок - бумага мелованная 200 г/м2, полноцветная печать, обл - мелованная бумага 200 г/м2, мягкий переплёт (2 скобы),</t>
  </si>
  <si>
    <t>Книжка-картинка для детей. "Любимые головоломки"</t>
  </si>
  <si>
    <t>https://phoenix-plus.ru/catalog/product/card/5e933257-3d39-11ef-ba96-d05099d5d12d/</t>
  </si>
  <si>
    <t>Книжка-картинка с заданиями для детей. Серия "Любимые головоломки" арт. 69384 НОВОГОДНИЕ КАНИКУЛЫ /200х260 мм, 8 л., блок - офсет 100 г/м2, полноцветная печать, обл - мелованный картон 200 г/м², мягкий переплёт (2 скобы),</t>
  </si>
  <si>
    <t>0/30</t>
  </si>
  <si>
    <t>Книжка-картинка с аппликацией "Вырезаю, клею, раскрашиваю"</t>
  </si>
  <si>
    <t>https://phoenix-plus.ru/catalog/product/card/f70e66f9-556b-11ef-ba97-d05099d5d12d/</t>
  </si>
  <si>
    <t>69819/A</t>
  </si>
  <si>
    <t>Книжка-картинка с аппликацией для детей. Серия "Вырезаю. Клею. Раскрашиваю" арт. 69819/A НОВОГОДНИЕ ОТКРЫТКИ СПЕЦ /200х260 мм, 8 л., блок - офсет 100 г/м2, полноцветная печать, обл - мелованная бумага 170 г/м², мягкий переплёт (2 скобы),</t>
  </si>
  <si>
    <t>Набор для детей "Большой подарочный набор"</t>
  </si>
  <si>
    <t>https://phoenix-plus.ru/catalog/product/card/b69f3baa-60c2-11f0-bab5-d05099d5d12d/</t>
  </si>
  <si>
    <t>72677 Набор для детей. Серия "Большой подарочный набор". С Новым годом</t>
  </si>
  <si>
    <t>0/0</t>
  </si>
  <si>
    <t>Письмо Деду Морозу</t>
  </si>
  <si>
    <t>https://phoenix-plus.ru/catalog/product/card/b48fbc20-53dc-11ef-ba97-d05099d5d12d/</t>
  </si>
  <si>
    <t>69813/A</t>
  </si>
  <si>
    <t>Набор для детей "Новогоднее письмо Деду Морозу" арт. 69813/A С НОВЫМ ГОДОМ 1 /205x265 мм, тиснение серебряной  фольгой,</t>
  </si>
  <si>
    <t>https://phoenix-plus.ru/catalog/product/card/d82d4493-53dc-11ef-ba97-d05099d5d12d/</t>
  </si>
  <si>
    <t>69814/A</t>
  </si>
  <si>
    <t>Набор для детей "Новогоднее письмо Деду Морозу" арт. 69814/A С НОВЫМ ГОДОМ 2 /205x265 мм, тиснение серебряной  фольгой,</t>
  </si>
  <si>
    <t>https://phoenix-plus.ru/catalog/product/card/bf2e674b-89d7-11ee-ba95-d05099d5d12d/</t>
  </si>
  <si>
    <t>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</t>
  </si>
  <si>
    <t>10/160</t>
  </si>
  <si>
    <t>Раскраска "Раскраска от стресса.16+"</t>
  </si>
  <si>
    <t>https://phoenix-plus.ru/catalog/product/card/7738b04c-9f01-11ee-ba96-d05099d5d12d/</t>
  </si>
  <si>
    <t>Раскраска. Серия "Раскраска от стресса. 16+" арт. 67904 ХОРОШИЙ БЫЛ ГОД (НЕТ) /215x215 мм, 16 л., блок - офсет 100 г/м², печать в одну краску, обл - мелованный картон 200 г/м², клеевое скрепление,</t>
  </si>
  <si>
    <t>Раскраски "Веселый праздник"</t>
  </si>
  <si>
    <t>https://phoenix-plus.ru/catalog/product/card/cd95787f-fb1a-11ee-ba96-d05099d5d12d/</t>
  </si>
  <si>
    <t>Книжка-раскраска "Веселый праздник" арт. 69226 Новый год в разных странах /200х260 мм, 8 л., блок - офсет 100 г/м2, печать в одну краску, обл - мелованный картон 215 г/м²,</t>
  </si>
  <si>
    <t>Раскраски "Соедини по точкам"</t>
  </si>
  <si>
    <t>https://phoenix-plus.ru/catalog/product/card/24f932fb-9f01-11ee-ba96-d05099d5d12d/</t>
  </si>
  <si>
    <t>Книжка-раскраска "Соедини по точкам" арт. 67902 НОВЫЙ ГОД /215х280 мм, 8 л., блок - офсет 100 г/м2, полноцветная печать, обл - мелованный картон 215 г/м², мягкий переплёт (2 скобы),</t>
  </si>
  <si>
    <t>Раскраски для детей "Аниме-раскраска"</t>
  </si>
  <si>
    <t>https://phoenix-plus.ru/catalog/product/card/bfdf7145-9409-11ee-ba95-d05099d5d12d/</t>
  </si>
  <si>
    <t>Раскраска для детей. Серия "Аниме-раскраска" арт. 67863 НОВЫЙ ГОД /200х260 мм, 8 л., блок - офсет 100 г/м2, печать в одну краску, обл - мелованный картон 215 г/м², мягкий переплёт (2 скобы),</t>
  </si>
  <si>
    <t>Раскраски для детей "Большая раскраска"</t>
  </si>
  <si>
    <t>https://phoenix-plus.ru/catalog/product/card/db9219dc-9f01-11ee-ba96-d05099d5d12d/</t>
  </si>
  <si>
    <t>Раскраска для детей. Серия "Большая раскраска" арт. 67906 НОВЫЙ ГОД /200х260 мм, 24 л., блок - офсет 100 г/м2, печать в две краски, обл - мелованный картон 215 г/м², клеевое скрепление,</t>
  </si>
  <si>
    <t>Раскраски для детей "Кроссворды с мегалабиринтом"</t>
  </si>
  <si>
    <t>https://phoenix-plus.ru/catalog/product/card/3898e862-940a-11ee-ba95-d05099d5d12d/</t>
  </si>
  <si>
    <t>Книжка-раскраска для детей. Серия "Кроссворды с мегалабиринтом". арт. 67866 НОВЫЙ ГОД /200х260 мм, 8 л., блок - офсет 100 г/м2, печать в одну краску, обл - мелованный картон 230 г/м², мягкий переплёт (2 скобы),</t>
  </si>
  <si>
    <t>Раскраски для детей "Любимые раскраски"</t>
  </si>
  <si>
    <t>https://phoenix-plus.ru/catalog/product/card/660f8a0c-b98e-11ed-ba91-d05099d5d12d/</t>
  </si>
  <si>
    <t>Раскраска для детей. Серия "Любимые раскраски" арт. 64878 НОВЫЙ ГОД /215х280 мм, 8 л., блок - офсет 100 г/м2, печать в одну краску, обл - мелованная бумага 170 г/м², мягкий переплёт (2 скобы),</t>
  </si>
  <si>
    <t>Раскраски для детей "Мини-раскраски для девочек"</t>
  </si>
  <si>
    <t>https://phoenix-plus.ru/catalog/product/card/ce6e8141-6e6f-11ee-ba95-d05099d5d12d/</t>
  </si>
  <si>
    <t>Книжка-раскраска для детей. Серия "Мини-раскраски для девочек" арт. 67690 ПОЗДРАВИТЕЛЬНЫЕ ОТКРЫТКИ /210х145 мм, 8 л., блок - офсет 100 г/м2, печать в одну краску (пантон) , обл - мелованная бумага 170 г/м², мягкий переплёт (2 скобы),</t>
  </si>
  <si>
    <t>Раскраски для детей "Напольная раскраска. Новый год"</t>
  </si>
  <si>
    <t>https://phoenix-plus.ru/catalog/product/card/c438aa09-53ed-11ef-ba97-d05099d5d12d/</t>
  </si>
  <si>
    <t>69812/A</t>
  </si>
  <si>
    <t>Раскраска для детей. Серия "Напольная раскраска" арт. 69812/A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</t>
  </si>
  <si>
    <t>0/25</t>
  </si>
  <si>
    <t>Раскраски для детей "Неоновые раскраски"</t>
  </si>
  <si>
    <t>https://phoenix-plus.ru/catalog/product/card/bf3d2ccb-6e67-11ee-ba95-d05099d5d12d/</t>
  </si>
  <si>
    <t>Раскраска для детей. Серия «Неоновые раскраски» арт. 67686 НОВЫЙ ГОД</t>
  </si>
  <si>
    <t>Раскраски для детей "Раскраска для скетч-маркеров"</t>
  </si>
  <si>
    <t>https://phoenix-plus.ru/catalog/product/card/48dffd43-9f01-11ee-ba96-d05099d5d12d/</t>
  </si>
  <si>
    <t>Раскраска для детей. Серия "Раскраска для скетч-маркеров" арт. 67903 НОВЫЙ ГОД /140x200 мм, 16 л., блок - офсет 160 г/м², печать в одну краску, обл - мелованный картон 230 г/м², клеевое скрепление,</t>
  </si>
  <si>
    <t>Раскраски для детей "Раскраска с котиками"</t>
  </si>
  <si>
    <t>https://phoenix-plus.ru/catalog/product/card/e5d9e3e6-9f00-11ee-ba96-d05099d5d12d/</t>
  </si>
  <si>
    <t>Книжка-раскраска для детей. Серия "Раскраска с котиками" арт. 67901 ЗАМУРРРЧАТЕЛЬНОГО НОВОГО ГОДА /215x215 мм, 16 л., блок - офсет 100 г/м², печать в одну краску, обл - мелованный картон 230 г/м², клеевое скрепление,</t>
  </si>
  <si>
    <t>1/30</t>
  </si>
  <si>
    <t>Раскраски для детей с наклейками. Новый год</t>
  </si>
  <si>
    <t>https://phoenix-plus.ru/catalog/product/card/be63f9b7-d2ec-11ed-ba91-d05099d5d12d/</t>
  </si>
  <si>
    <t>Раскраска для детей. Серия «Раскраски с наклейками». арт. 65076 С НОВЫМ ГОДОМ /200х260 мм, 8 л., блок - офсет 100 г/м2, печать в одну краску, обл - мелованный картон 215 г/м², мягкий переплёт (2 скобы), разворот с наклейками /</t>
  </si>
  <si>
    <t>Чек-листы для детей "Мои обещания и планы на будущий год", 1 лист</t>
  </si>
  <si>
    <t>https://phoenix-plus.ru/catalog/product/card/5b58894f-8d4c-11eb-80e1-002590ea7b7b/</t>
  </si>
  <si>
    <t>Чек-лист арт. 58651 МОИ ОБЕЩАНИЯ И ПЛАНЫ НА БУДУЩИЙ ГОД /330х550 мм, 1 л., блок - бумага мелованная 130 г/м2, полноцветная печать, коробка треугольной формы, лист с наклейками (размер 145x200 мм)/</t>
  </si>
  <si>
    <t>0/18</t>
  </si>
  <si>
    <t>14. Хобби и творчество</t>
  </si>
  <si>
    <t>Алмазная мозаика</t>
  </si>
  <si>
    <t>Алмазная мозаика с квадратными стразами, 20х25 см, без подрамника, полная выкладка</t>
  </si>
  <si>
    <t>https://phoenix-plus.ru/catalog/product/card/97a4bd22-f40e-11ef-baaa-d05099d5d12d/</t>
  </si>
  <si>
    <t>Алмазная  мозаика (набор для творчества) арт. 70787 / 50 НЕОНОВЫЙ КОНЬ,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</si>
  <si>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Алмазная мозаика с квадратными стразами, 30х30 см, без подрамника, полная выкладка</t>
  </si>
  <si>
    <t>https://phoenix-plus.ru/catalog/product/card/aa348373-f40e-11ef-baaa-d05099d5d12d/</t>
  </si>
  <si>
    <t>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</si>
  <si>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https://phoenix-plus.ru/catalog/product/card/b06f9c6b-f40e-11ef-baaa-d05099d5d12d/</t>
  </si>
  <si>
    <t>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</si>
  <si>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Алмазная мозаика с квадратными стразами, 30х40 см, без подрамника, полная выкладка</t>
  </si>
  <si>
    <t>https://phoenix-plus.ru/catalog/product/card/bca7373f-f40e-11ef-baaa-d05099d5d12d/</t>
  </si>
  <si>
    <t>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</si>
  <si>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Алмазная мозаика с квадратными стразами, 20х20 см, на подрамнике, полная выкладка</t>
  </si>
  <si>
    <t>https://phoenix-plus.ru/catalog/product/card/e2271759-f40e-11ef-baaa-d05099d5d12d/</t>
  </si>
  <si>
    <t>Алмазная  мозаика (набор для творчества) арт. 70833 / 60 МИШКА В ШАРФИКЕ, размер: 20x20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</si>
  <si>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0/60</t>
  </si>
  <si>
    <t>Алмазная мозаика с квадратными стразами, 20х25 см, на подрамнике, полная выкладка</t>
  </si>
  <si>
    <t>https://phoenix-plus.ru/catalog/product/card/ee767ce9-f40e-11ef-baaa-d05099d5d12d/</t>
  </si>
  <si>
    <t>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</si>
  <si>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0/40</t>
  </si>
  <si>
    <t>https://phoenix-plus.ru/catalog/product/card/f474c5f4-f40e-11ef-baaa-d05099d5d12d/</t>
  </si>
  <si>
    <t>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</si>
  <si>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Алмазная мозаика с квадратными стразами, 30х40 см, на подрамнике, полная выкладка</t>
  </si>
  <si>
    <t>https://phoenix-plus.ru/catalog/product/card/079ecd2e-f40f-11ef-baaa-d05099d5d12d/</t>
  </si>
  <si>
    <t>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</si>
  <si>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https://phoenix-plus.ru/catalog/product/card/0eaa5207-f40f-11ef-baaa-d05099d5d12d/</t>
  </si>
  <si>
    <t>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</si>
  <si>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Алмазная мозаика с квадратными стразами, 40х50 см, на подрамнике, полная выкладка</t>
  </si>
  <si>
    <t>https://phoenix-plus.ru/catalog/product/card/1c8b7831-f40f-11ef-baaa-d05099d5d12d/</t>
  </si>
  <si>
    <t>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</si>
  <si>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0/16</t>
  </si>
  <si>
    <t>Алмазная мозаика с круглыми стразами, 20х25 см, без подрамника, полная выкладка</t>
  </si>
  <si>
    <t>https://phoenix-plus.ru/catalog/product/card/89a3c976-24e5-11f0-bab0-d05099d5d12d/</t>
  </si>
  <si>
    <t>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</si>
  <si>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https://phoenix-plus.ru/catalog/product/card/42626dd7-f789-11ec-80e9-002590ea7b7b/</t>
  </si>
  <si>
    <t>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</si>
  <si>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5/50</t>
  </si>
  <si>
    <t>Алмазная мозаика с круглыми стразами, 30х30 см, без подрамника, полная выкладка</t>
  </si>
  <si>
    <t>https://phoenix-plus.ru/catalog/product/card/bfc02b57-f8ae-11ee-ba96-d05099d5d12d/</t>
  </si>
  <si>
    <t>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</si>
  <si>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Алмазная мозаика с круглыми стразами, 30х40 см, на подрамнике, полная выкладка</t>
  </si>
  <si>
    <t>https://phoenix-plus.ru/catalog/product/card/f43cc10b-24e5-11f0-bab0-d05099d5d12d/</t>
  </si>
  <si>
    <t>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</si>
  <si>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https://phoenix-plus.ru/catalog/product/card/1fc53955-f8af-11ee-ba96-d05099d5d12d/</t>
  </si>
  <si>
    <t>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</si>
  <si>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Алмазная мозаика с круглыми стразами, 30х40 см, на подрамнике, частичная выкладка</t>
  </si>
  <si>
    <t>https://phoenix-plus.ru/catalog/product/card/33c3787b-24e6-11f0-bab0-d05099d5d12d/</t>
  </si>
  <si>
    <t>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</si>
  <si>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Картины по номерам</t>
  </si>
  <si>
    <t>Картины по номерам на холсте, размер 15х20 см, на подрамнике</t>
  </si>
  <si>
    <t>https://phoenix-plus.ru/catalog/product/card/55338fe8-0eff-11f0-baae-d05099d5d12d/</t>
  </si>
  <si>
    <t>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</si>
  <si>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Картины по номерам на холсте, размер 20х30 см, на подрамнике</t>
  </si>
  <si>
    <t>https://phoenix-plus.ru/catalog/product/card/55339046-0eff-11f0-baae-d05099d5d12d/</t>
  </si>
  <si>
    <t>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</si>
  <si>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Картины по номерам на холсте, размер 30х40 см, на подрамнике</t>
  </si>
  <si>
    <t>https://phoenix-plus.ru/catalog/product/card/613ef74a-0eff-11f0-baae-d05099d5d12d/</t>
  </si>
  <si>
    <t>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</si>
  <si>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0/24</t>
  </si>
  <si>
    <t>Картины по номерам на холсте, размер 40х50 см, на подрамнике</t>
  </si>
  <si>
    <t>https://phoenix-plus.ru/catalog/product/card/6d7485b0-0eff-11f0-baae-d05099d5d12d/</t>
  </si>
  <si>
    <t>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</si>
  <si>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16. Новогодняя продукция</t>
  </si>
  <si>
    <t>Наборы подвесных ярлыков</t>
  </si>
  <si>
    <t>Набор подвесных ярлыков (картон), фигурная вырубка, 20 шт., тиснение фольгой, шелкография, шнурок</t>
  </si>
  <si>
    <t>https://phoenix-plus.ru/catalog/product/card/27b952fc-b50c-11e8-80d3-002590ea7b7b/</t>
  </si>
  <si>
    <t>Набор подвесных ярлыков арт.48052/96 ПОЗДРАВИТЕЛЬНЫЕ (для подарков, из картона с фигурной вырубкой, 20 шт., в комплекте с подвесом (шнурок) 20 шт., тиснение фольгой, шелкография, пэт пакет)</t>
  </si>
  <si>
    <t>96/288</t>
  </si>
  <si>
    <t>Набор подвесных ярлыков (картон), фигурная вырубка, 20 шт., тиснение фольгой, шнурок</t>
  </si>
  <si>
    <t>https://phoenix-plus.ru/catalog/product/card/27b952fe-b50c-11e8-80d3-002590ea7b7b/</t>
  </si>
  <si>
    <t>Набор подвесных ярлыков арт.48053/96 НОВОГОДНИЕ КРАСНЫЙ (для новогодних подарков, из картона с фигурной вырубкой, 12 шт., в комплекте с подвесом (шнурок) 12 шт., тиснение фольгой, пэт пакет)</t>
  </si>
  <si>
    <t>https://phoenix-plus.ru/catalog/product/card/27b95300-b50c-11e8-80d3-002590ea7b7b/</t>
  </si>
  <si>
    <t>Набор подвесных ярлыков арт.48054/96 НОВОГОДНИЕ СЕРЕБРО (для новогодних подарков, из картона с фигурной вырубкой, 12 шт., в комплекте с подвесом (шнурок) 12 шт., тиснение фольгой, пэт пакет)</t>
  </si>
  <si>
    <t>Наборы самоклеящихся праздничных наклеек</t>
  </si>
  <si>
    <t>Наборы самоклеящихся наклеек (109х230 мм), 3 листа, 10 шт. на листе, тиснение фольгой, шелкография</t>
  </si>
  <si>
    <t>https://phoenix-plus.ru/catalog/product/card/2edf1967-b50c-11e8-80d3-002590ea7b7b/</t>
  </si>
  <si>
    <t>Набор самоклеящихся новогодних наклеек арт.48055/96 НОВОГОДНИЕ ЗОЛОТО (109x230, из бумаги на бумажной подложке, 10шт наклеек на листе, в наборе 3 листа, тиснение фольгой, шелкография, пэт пакет)</t>
  </si>
  <si>
    <t>https://phoenix-plus.ru/catalog/product/card/2edf1969-b50c-11e8-80d3-002590ea7b7b/</t>
  </si>
  <si>
    <t>Набор самоклеящихся праздничных наклеек арт.48056/96 ПОЗДРАВИТЕЛЬНЫЕ СЕРЕБРО (109x230, из бумаги на бумажной подложке, 10шт наклеек на листе, в наборе 3 листа, тиснение фольгой, шелкография, пэт пакет)</t>
  </si>
  <si>
    <t>Наборы самоклеящихся наклеек (145х250 мм), 3 листа, 10 шт. на листе, тиснение фольгой, шелкография</t>
  </si>
  <si>
    <t>https://phoenix-plus.ru/catalog/product/card/174bfb38-b50c-11e8-80d3-002590ea7b7b/</t>
  </si>
  <si>
    <t>Набор самоклеящихся праздничных наклеек арт.48044/72 ПОЗДРАВИТЕЛЬНЫЕ КРАСНЫЙ (145x250, бумажной подложке, 10шт наклеек на листе, в наборе 3 листа, тиснение фольгой, шелкография, пэт пакет)</t>
  </si>
  <si>
    <t>72/144</t>
  </si>
  <si>
    <t>https://phoenix-plus.ru/catalog/product/card/1fa7f81c-b50c-11e8-80d3-002590ea7b7b/</t>
  </si>
  <si>
    <t>Набор самоклеящихся праздничных наклеек арт.48049/72 ПОЗДРАВИТЕЛЬНЫЕ РОЗОВЫЙ (145x250, на бумажной подложке, 10шт наклеек на листе, в наборе 3 листа, тиснение фольгой, шелкография, пэт пакет)</t>
  </si>
  <si>
    <t>https://phoenix-plus.ru/catalog/product/card/1fa7f81e-b50c-11e8-80d3-002590ea7b7b/</t>
  </si>
  <si>
    <t>Набор самоклеящихся праздничных наклеек арт.48050/72 ПОЗДРАВИТЕЛЬНЫЕ КРАСНЫЙ (145x250, на бумажной подложке, 10шт наклеек на листе, в наборе 3 листа, тиснение фольгой, шелкография, пэт пакет)</t>
  </si>
  <si>
    <t>Новогодние блоки для записи</t>
  </si>
  <si>
    <t>Блоки для записи на магнитном креплении, с карандашом (290х130 мм), тиснение фольгой, шелкография</t>
  </si>
  <si>
    <t>https://phoenix-plus.ru/catalog/product/card/093658d5-b50c-11e8-80d3-002590ea7b7b/</t>
  </si>
  <si>
    <t>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</t>
  </si>
  <si>
    <t>48/144</t>
  </si>
  <si>
    <t>Итого</t>
  </si>
  <si>
    <t>Феникс+ Новый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</si>
</sst>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%&quot;"/>
  </numFmts>
  <fonts count="11" x14ac:knownFonts="1">
    <font>
      <sz val="8"/>
      <name val="Arial"/>
      <family val="2"/>
    </font>
    <font>
      <b/>
      <sz val="14"/>
      <name val="Arial"/>
    </font>
    <font>
      <b/>
      <sz val="8"/>
      <name val="Arial"/>
      <family val="2"/>
    </font>
    <font>
      <b/>
      <sz val="11"/>
      <color indexed="10"/>
      <name val="Arial"/>
      <family val="2"/>
      <charset val="1"/>
    </font>
    <font>
      <b/>
      <sz val="8"/>
      <name val="MS Shell Dlg"/>
    </font>
    <font>
      <b/>
      <sz val="14"/>
      <name val="MS Shell Dlg"/>
    </font>
    <font>
      <sz val="14"/>
      <name val="Arial"/>
      <family val="2"/>
    </font>
    <font>
      <b/>
      <sz val="14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 applyAlignment="1">
      <alignment horizontal="justify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3" fillId="6" borderId="6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wrapText="1"/>
    </xf>
    <xf numFmtId="0" fontId="0" fillId="3" borderId="5" xfId="0" applyNumberFormat="1" applyFont="1" applyFill="1" applyBorder="1" applyAlignment="1">
      <alignment horizontal="center" wrapText="1"/>
    </xf>
    <xf numFmtId="0" fontId="0" fillId="4" borderId="5" xfId="0" applyNumberFormat="1" applyFont="1" applyFill="1" applyBorder="1" applyAlignment="1">
      <alignment horizontal="center" wrapText="1"/>
    </xf>
    <xf numFmtId="1" fontId="0" fillId="0" borderId="5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justify" wrapText="1"/>
    </xf>
    <xf numFmtId="0" fontId="0" fillId="0" borderId="5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wrapText="1"/>
    </xf>
    <xf numFmtId="3" fontId="0" fillId="5" borderId="5" xfId="0" applyNumberFormat="1" applyFont="1" applyFill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0" fontId="3" fillId="6" borderId="5" xfId="0" applyNumberFormat="1" applyFont="1" applyFill="1" applyBorder="1" applyAlignment="1">
      <alignment horizontal="center"/>
    </xf>
    <xf numFmtId="0" fontId="0" fillId="4" borderId="5" xfId="0" applyNumberFormat="1" applyFont="1" applyFill="1" applyBorder="1" applyAlignment="1">
      <alignment horizontal="center"/>
    </xf>
    <xf numFmtId="0" fontId="4" fillId="0" borderId="6" xfId="0" applyNumberFormat="1" applyFont="1" applyBorder="1" applyAlignment="1">
      <alignment horizontal="right" vertical="center" wrapText="1"/>
    </xf>
    <xf numFmtId="0" fontId="4" fillId="0" borderId="7" xfId="0" applyNumberFormat="1" applyFont="1" applyBorder="1" applyAlignment="1">
      <alignment horizontal="right" vertical="center" wrapText="1"/>
    </xf>
    <xf numFmtId="0" fontId="4" fillId="0" borderId="7" xfId="0" applyNumberFormat="1" applyFont="1" applyBorder="1" applyAlignment="1">
      <alignment horizontal="justify" vertical="center"/>
    </xf>
    <xf numFmtId="0" fontId="6" fillId="0" borderId="5" xfId="0" applyNumberFormat="1" applyFont="1" applyBorder="1" applyAlignment="1">
      <alignment horizontal="center"/>
    </xf>
    <xf numFmtId="0" fontId="7" fillId="8" borderId="1" xfId="0" applyNumberFormat="1" applyFont="1" applyFill="1" applyBorder="1" applyAlignment="1">
      <alignment horizontal="left" vertical="center"/>
    </xf>
    <xf numFmtId="0" fontId="7" fillId="8" borderId="1" xfId="0" applyNumberFormat="1" applyFont="1" applyFill="1" applyBorder="1" applyAlignment="1">
      <alignment horizontal="justify" vertical="center"/>
    </xf>
    <xf numFmtId="0" fontId="8" fillId="8" borderId="0" xfId="0" applyFont="1" applyFill="1"/>
    <xf numFmtId="0" fontId="9" fillId="8" borderId="0" xfId="0" applyNumberFormat="1" applyFont="1" applyFill="1" applyAlignment="1">
      <alignment horizontal="left" vertical="center"/>
    </xf>
    <xf numFmtId="0" fontId="8" fillId="8" borderId="0" xfId="0" applyNumberFormat="1" applyFont="1" applyFill="1" applyAlignment="1">
      <alignment horizontal="justify"/>
    </xf>
    <xf numFmtId="0" fontId="1" fillId="8" borderId="1" xfId="0" applyNumberFormat="1" applyFont="1" applyFill="1" applyBorder="1" applyAlignment="1">
      <alignment horizontal="left" vertical="center"/>
    </xf>
    <xf numFmtId="0" fontId="0" fillId="8" borderId="2" xfId="0" applyFont="1" applyFill="1" applyBorder="1"/>
    <xf numFmtId="0" fontId="0" fillId="8" borderId="0" xfId="0" applyFill="1"/>
    <xf numFmtId="0" fontId="5" fillId="0" borderId="7" xfId="0" applyNumberFormat="1" applyFont="1" applyBorder="1" applyAlignment="1">
      <alignment horizontal="right" vertical="center" wrapText="1"/>
    </xf>
    <xf numFmtId="0" fontId="10" fillId="7" borderId="8" xfId="0" applyNumberFormat="1" applyFont="1" applyFill="1" applyBorder="1" applyAlignment="1">
      <alignment horizontal="center" vertical="center"/>
    </xf>
    <xf numFmtId="0" fontId="10" fillId="7" borderId="9" xfId="0" applyNumberFormat="1" applyFont="1" applyFill="1" applyBorder="1" applyAlignment="1">
      <alignment horizontal="center" vertical="center"/>
    </xf>
    <xf numFmtId="0" fontId="10" fillId="7" borderId="1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CFFCE"/>
      <rgbColor rgb="00993366"/>
      <rgbColor rgb="00CCECFF"/>
      <rgbColor rgb="00CCFFFF"/>
      <rgbColor rgb="00DDEBF7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9429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6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0764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2099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3434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4768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6103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77438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88773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0107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11442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2777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34112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45446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56781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8116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79451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0785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22</xdr:row>
      <xdr:rowOff>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02120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13455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24790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36124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26</xdr:row>
      <xdr:rowOff>0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47459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58794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28</xdr:row>
      <xdr:rowOff>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70129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81463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92798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04133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15468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26802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33</xdr:row>
      <xdr:rowOff>0</xdr:rowOff>
    </xdr:from>
    <xdr:to>
      <xdr:col>5</xdr:col>
      <xdr:colOff>0</xdr:colOff>
      <xdr:row>34</xdr:row>
      <xdr:rowOff>0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38137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49472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35</xdr:row>
      <xdr:rowOff>0</xdr:rowOff>
    </xdr:from>
    <xdr:to>
      <xdr:col>5</xdr:col>
      <xdr:colOff>0</xdr:colOff>
      <xdr:row>36</xdr:row>
      <xdr:rowOff>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60807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72141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0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83476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94811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39</xdr:row>
      <xdr:rowOff>0</xdr:rowOff>
    </xdr:from>
    <xdr:to>
      <xdr:col>5</xdr:col>
      <xdr:colOff>0</xdr:colOff>
      <xdr:row>40</xdr:row>
      <xdr:rowOff>0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06146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17480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0</xdr:colOff>
      <xdr:row>42</xdr:row>
      <xdr:rowOff>0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28815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40150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44</xdr:row>
      <xdr:rowOff>0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51485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45</xdr:row>
      <xdr:rowOff>0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62819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45</xdr:row>
      <xdr:rowOff>0</xdr:rowOff>
    </xdr:from>
    <xdr:to>
      <xdr:col>5</xdr:col>
      <xdr:colOff>0</xdr:colOff>
      <xdr:row>46</xdr:row>
      <xdr:rowOff>0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74154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5</xdr:col>
      <xdr:colOff>0</xdr:colOff>
      <xdr:row>47</xdr:row>
      <xdr:rowOff>0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85489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48</xdr:row>
      <xdr:rowOff>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96824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48</xdr:row>
      <xdr:rowOff>0</xdr:rowOff>
    </xdr:from>
    <xdr:to>
      <xdr:col>5</xdr:col>
      <xdr:colOff>0</xdr:colOff>
      <xdr:row>49</xdr:row>
      <xdr:rowOff>0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08158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49</xdr:row>
      <xdr:rowOff>0</xdr:rowOff>
    </xdr:from>
    <xdr:to>
      <xdr:col>5</xdr:col>
      <xdr:colOff>0</xdr:colOff>
      <xdr:row>50</xdr:row>
      <xdr:rowOff>0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19493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50</xdr:row>
      <xdr:rowOff>0</xdr:rowOff>
    </xdr:from>
    <xdr:to>
      <xdr:col>5</xdr:col>
      <xdr:colOff>0</xdr:colOff>
      <xdr:row>51</xdr:row>
      <xdr:rowOff>0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30828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51</xdr:row>
      <xdr:rowOff>0</xdr:rowOff>
    </xdr:from>
    <xdr:to>
      <xdr:col>5</xdr:col>
      <xdr:colOff>0</xdr:colOff>
      <xdr:row>52</xdr:row>
      <xdr:rowOff>0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42163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52</xdr:row>
      <xdr:rowOff>0</xdr:rowOff>
    </xdr:from>
    <xdr:to>
      <xdr:col>5</xdr:col>
      <xdr:colOff>0</xdr:colOff>
      <xdr:row>53</xdr:row>
      <xdr:rowOff>0</xdr:rowOff>
    </xdr:to>
    <xdr:pic>
      <xdr:nvPicPr>
        <xdr:cNvPr id="107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53497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64832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5</xdr:col>
      <xdr:colOff>0</xdr:colOff>
      <xdr:row>55</xdr:row>
      <xdr:rowOff>0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76167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5</xdr:col>
      <xdr:colOff>0</xdr:colOff>
      <xdr:row>56</xdr:row>
      <xdr:rowOff>0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87502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5</xdr:col>
      <xdr:colOff>0</xdr:colOff>
      <xdr:row>57</xdr:row>
      <xdr:rowOff>0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98836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5</xdr:col>
      <xdr:colOff>0</xdr:colOff>
      <xdr:row>58</xdr:row>
      <xdr:rowOff>0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10171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58</xdr:row>
      <xdr:rowOff>0</xdr:rowOff>
    </xdr:from>
    <xdr:to>
      <xdr:col>5</xdr:col>
      <xdr:colOff>0</xdr:colOff>
      <xdr:row>59</xdr:row>
      <xdr:rowOff>0</xdr:rowOff>
    </xdr:to>
    <xdr:pic>
      <xdr:nvPicPr>
        <xdr:cNvPr id="107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21506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59</xdr:row>
      <xdr:rowOff>0</xdr:rowOff>
    </xdr:from>
    <xdr:to>
      <xdr:col>5</xdr:col>
      <xdr:colOff>0</xdr:colOff>
      <xdr:row>60</xdr:row>
      <xdr:rowOff>0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32841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60</xdr:row>
      <xdr:rowOff>0</xdr:rowOff>
    </xdr:from>
    <xdr:to>
      <xdr:col>5</xdr:col>
      <xdr:colOff>0</xdr:colOff>
      <xdr:row>61</xdr:row>
      <xdr:rowOff>0</xdr:rowOff>
    </xdr:to>
    <xdr:pic>
      <xdr:nvPicPr>
        <xdr:cNvPr id="108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44175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61</xdr:row>
      <xdr:rowOff>0</xdr:rowOff>
    </xdr:from>
    <xdr:to>
      <xdr:col>5</xdr:col>
      <xdr:colOff>0</xdr:colOff>
      <xdr:row>62</xdr:row>
      <xdr:rowOff>0</xdr:rowOff>
    </xdr:to>
    <xdr:pic>
      <xdr:nvPicPr>
        <xdr:cNvPr id="1082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55510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62</xdr:row>
      <xdr:rowOff>0</xdr:rowOff>
    </xdr:from>
    <xdr:to>
      <xdr:col>5</xdr:col>
      <xdr:colOff>0</xdr:colOff>
      <xdr:row>63</xdr:row>
      <xdr:rowOff>0</xdr:rowOff>
    </xdr:to>
    <xdr:pic>
      <xdr:nvPicPr>
        <xdr:cNvPr id="108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66845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63</xdr:row>
      <xdr:rowOff>0</xdr:rowOff>
    </xdr:from>
    <xdr:to>
      <xdr:col>5</xdr:col>
      <xdr:colOff>0</xdr:colOff>
      <xdr:row>64</xdr:row>
      <xdr:rowOff>0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781800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65</xdr:row>
      <xdr:rowOff>0</xdr:rowOff>
    </xdr:to>
    <xdr:pic>
      <xdr:nvPicPr>
        <xdr:cNvPr id="1085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895147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66</xdr:row>
      <xdr:rowOff>0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70084950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4</xdr:col>
      <xdr:colOff>0</xdr:colOff>
      <xdr:row>66</xdr:row>
      <xdr:rowOff>0</xdr:rowOff>
    </xdr:from>
    <xdr:to>
      <xdr:col>5</xdr:col>
      <xdr:colOff>0</xdr:colOff>
      <xdr:row>67</xdr:row>
      <xdr:rowOff>0</xdr:rowOff>
    </xdr:to>
    <xdr:pic>
      <xdr:nvPicPr>
        <xdr:cNvPr id="108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71218425"/>
          <a:ext cx="1133475" cy="11334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68"/>
  <sheetViews>
    <sheetView tabSelected="1" workbookViewId="0">
      <selection activeCell="T5" sqref="T5"/>
    </sheetView>
  </sheetViews>
  <sheetFormatPr defaultRowHeight="11.25" x14ac:dyDescent="0.2"/>
  <cols>
    <col min="1" max="1" width="25.33203125" customWidth="1"/>
    <col min="2" max="3" width="26.33203125" customWidth="1"/>
    <col min="4" max="4" width="8" customWidth="1"/>
    <col min="5" max="6" width="19.83203125" style="1" customWidth="1"/>
    <col min="7" max="7" width="13.83203125" customWidth="1"/>
    <col min="8" max="8" width="20.33203125" customWidth="1"/>
    <col min="9" max="9" width="28.6640625" customWidth="1"/>
    <col min="10" max="10" width="12" customWidth="1"/>
    <col min="11" max="11" width="14.1640625" customWidth="1"/>
    <col min="12" max="13" width="10.5" customWidth="1"/>
    <col min="14" max="14" width="13.5" customWidth="1"/>
    <col min="15" max="16" width="10.5" hidden="1" customWidth="1"/>
    <col min="17" max="17" width="10.5" customWidth="1"/>
    <col min="18" max="18" width="23.33203125" customWidth="1"/>
    <col min="19" max="256" width="10.6640625" customWidth="1"/>
  </cols>
  <sheetData>
    <row r="1" spans="1:18" ht="18.75" customHeight="1" thickBot="1" x14ac:dyDescent="0.25">
      <c r="A1" s="29"/>
      <c r="B1" s="38" t="s">
        <v>225</v>
      </c>
      <c r="C1" s="39"/>
      <c r="D1" s="39"/>
      <c r="E1" s="40"/>
      <c r="F1" s="30"/>
      <c r="G1" s="29"/>
      <c r="H1" s="29"/>
      <c r="I1" s="29"/>
      <c r="J1" s="29"/>
      <c r="K1" s="29"/>
      <c r="L1" s="29"/>
      <c r="M1" s="34"/>
      <c r="N1" s="34"/>
      <c r="O1" s="35"/>
      <c r="P1" s="35"/>
      <c r="Q1" s="35"/>
      <c r="R1" s="34"/>
    </row>
    <row r="2" spans="1:18" ht="12" customHeight="1" x14ac:dyDescent="0.2">
      <c r="A2" s="31"/>
      <c r="B2" s="31"/>
      <c r="C2" s="31"/>
      <c r="D2" s="32"/>
      <c r="E2" s="33"/>
      <c r="F2" s="33"/>
      <c r="G2" s="31"/>
      <c r="H2" s="31"/>
      <c r="I2" s="31"/>
      <c r="J2" s="31"/>
      <c r="K2" s="31"/>
      <c r="L2" s="31"/>
      <c r="M2" s="36"/>
      <c r="N2" s="36"/>
      <c r="O2" s="36"/>
      <c r="P2" s="36"/>
      <c r="Q2" s="36"/>
      <c r="R2" s="36"/>
    </row>
    <row r="3" spans="1:18" ht="21.75" customHeight="1" x14ac:dyDescent="0.2">
      <c r="A3" s="31"/>
      <c r="B3" s="31"/>
      <c r="C3" s="31"/>
      <c r="D3" s="31"/>
      <c r="E3" s="33"/>
      <c r="F3" s="33"/>
      <c r="G3" s="31"/>
      <c r="H3" s="31"/>
      <c r="I3" s="31"/>
      <c r="J3" s="31"/>
      <c r="K3" s="31"/>
      <c r="L3" s="31"/>
      <c r="M3" s="2" t="s">
        <v>0</v>
      </c>
      <c r="N3" s="3">
        <v>10</v>
      </c>
      <c r="Q3" s="36"/>
      <c r="R3" s="36"/>
    </row>
    <row r="4" spans="1:18" ht="21.75" customHeight="1" x14ac:dyDescent="0.2">
      <c r="A4" s="4" t="s">
        <v>1</v>
      </c>
      <c r="B4" s="5" t="s">
        <v>2</v>
      </c>
      <c r="C4" s="6" t="s">
        <v>3</v>
      </c>
      <c r="D4" s="7" t="s">
        <v>4</v>
      </c>
      <c r="E4" s="8" t="s">
        <v>5</v>
      </c>
      <c r="F4" s="8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9" t="s">
        <v>10</v>
      </c>
      <c r="L4" s="7" t="s">
        <v>11</v>
      </c>
      <c r="M4" s="10" t="s">
        <v>12</v>
      </c>
      <c r="N4" s="10" t="s">
        <v>13</v>
      </c>
      <c r="O4" s="11" t="s">
        <v>14</v>
      </c>
      <c r="P4" s="11" t="s">
        <v>15</v>
      </c>
      <c r="Q4" s="12" t="s">
        <v>16</v>
      </c>
      <c r="R4" s="7" t="s">
        <v>17</v>
      </c>
    </row>
    <row r="5" spans="1:18" ht="89.25" customHeight="1" x14ac:dyDescent="0.25">
      <c r="A5" s="13" t="s">
        <v>18</v>
      </c>
      <c r="B5" s="14" t="s">
        <v>19</v>
      </c>
      <c r="C5" s="15" t="s">
        <v>20</v>
      </c>
      <c r="D5" s="16">
        <v>1</v>
      </c>
      <c r="E5" s="17"/>
      <c r="F5" s="17" t="s">
        <v>21</v>
      </c>
      <c r="G5" s="18">
        <v>69607</v>
      </c>
      <c r="H5" s="16">
        <v>4606008627988</v>
      </c>
      <c r="I5" s="19" t="s">
        <v>22</v>
      </c>
      <c r="J5" s="18" t="s">
        <v>23</v>
      </c>
      <c r="K5" s="20">
        <f ca="1">VLOOKUP(G5,TDSheet!$G$5:$K$69,5,0)</f>
        <v>1258</v>
      </c>
      <c r="L5" s="21">
        <v>20</v>
      </c>
      <c r="M5" s="22">
        <v>39.58</v>
      </c>
      <c r="N5" s="18">
        <f t="shared" ref="N5:N36" si="0">ROUND(M5-M5*N$3/100,2)</f>
        <v>35.619999999999997</v>
      </c>
      <c r="O5" s="23"/>
      <c r="P5" s="23"/>
      <c r="Q5" s="24"/>
      <c r="R5" s="18">
        <f t="shared" ref="R5:R36" si="1">ROUND(SUM(IF(P5+O5=0, N5, P5+O5)*Q5),2)</f>
        <v>0</v>
      </c>
    </row>
    <row r="6" spans="1:18" ht="89.25" customHeight="1" x14ac:dyDescent="0.25">
      <c r="A6" s="13" t="s">
        <v>18</v>
      </c>
      <c r="B6" s="14" t="s">
        <v>19</v>
      </c>
      <c r="C6" s="15" t="s">
        <v>20</v>
      </c>
      <c r="D6" s="16">
        <v>2</v>
      </c>
      <c r="E6" s="17"/>
      <c r="F6" s="17" t="s">
        <v>24</v>
      </c>
      <c r="G6" s="18">
        <v>69608</v>
      </c>
      <c r="H6" s="16">
        <v>4606008627995</v>
      </c>
      <c r="I6" s="19" t="s">
        <v>25</v>
      </c>
      <c r="J6" s="18" t="s">
        <v>23</v>
      </c>
      <c r="K6" s="20">
        <f ca="1">VLOOKUP(G6,TDSheet!$G$5:$K$69,5,0)</f>
        <v>10498</v>
      </c>
      <c r="L6" s="21">
        <v>20</v>
      </c>
      <c r="M6" s="22">
        <v>39.58</v>
      </c>
      <c r="N6" s="18">
        <f t="shared" si="0"/>
        <v>35.619999999999997</v>
      </c>
      <c r="O6" s="23"/>
      <c r="P6" s="23"/>
      <c r="Q6" s="24"/>
      <c r="R6" s="18">
        <f t="shared" si="1"/>
        <v>0</v>
      </c>
    </row>
    <row r="7" spans="1:18" ht="89.25" customHeight="1" x14ac:dyDescent="0.25">
      <c r="A7" s="13" t="s">
        <v>18</v>
      </c>
      <c r="B7" s="14" t="s">
        <v>19</v>
      </c>
      <c r="C7" s="15" t="s">
        <v>20</v>
      </c>
      <c r="D7" s="16">
        <v>3</v>
      </c>
      <c r="E7" s="17"/>
      <c r="F7" s="17" t="s">
        <v>26</v>
      </c>
      <c r="G7" s="18">
        <v>69609</v>
      </c>
      <c r="H7" s="16">
        <v>4606008628008</v>
      </c>
      <c r="I7" s="19" t="s">
        <v>27</v>
      </c>
      <c r="J7" s="18" t="s">
        <v>23</v>
      </c>
      <c r="K7" s="20">
        <f ca="1">VLOOKUP(G7,TDSheet!$G$5:$K$69,5,0)</f>
        <v>2594</v>
      </c>
      <c r="L7" s="21">
        <v>20</v>
      </c>
      <c r="M7" s="22">
        <v>39.58</v>
      </c>
      <c r="N7" s="18">
        <f t="shared" si="0"/>
        <v>35.619999999999997</v>
      </c>
      <c r="O7" s="23"/>
      <c r="P7" s="23"/>
      <c r="Q7" s="24"/>
      <c r="R7" s="18">
        <f t="shared" si="1"/>
        <v>0</v>
      </c>
    </row>
    <row r="8" spans="1:18" ht="89.25" customHeight="1" x14ac:dyDescent="0.25">
      <c r="A8" s="13" t="s">
        <v>18</v>
      </c>
      <c r="B8" s="14" t="s">
        <v>19</v>
      </c>
      <c r="C8" s="15" t="s">
        <v>20</v>
      </c>
      <c r="D8" s="16">
        <v>4</v>
      </c>
      <c r="E8" s="17"/>
      <c r="F8" s="17" t="s">
        <v>28</v>
      </c>
      <c r="G8" s="18">
        <v>69610</v>
      </c>
      <c r="H8" s="16">
        <v>4606008628015</v>
      </c>
      <c r="I8" s="19" t="s">
        <v>29</v>
      </c>
      <c r="J8" s="18" t="s">
        <v>23</v>
      </c>
      <c r="K8" s="20">
        <f ca="1">VLOOKUP(G8,TDSheet!$G$5:$K$69,5,0)</f>
        <v>1121</v>
      </c>
      <c r="L8" s="21">
        <v>20</v>
      </c>
      <c r="M8" s="22">
        <v>39.58</v>
      </c>
      <c r="N8" s="18">
        <f t="shared" si="0"/>
        <v>35.619999999999997</v>
      </c>
      <c r="O8" s="23"/>
      <c r="P8" s="23"/>
      <c r="Q8" s="24"/>
      <c r="R8" s="18">
        <f t="shared" si="1"/>
        <v>0</v>
      </c>
    </row>
    <row r="9" spans="1:18" ht="89.25" customHeight="1" x14ac:dyDescent="0.25">
      <c r="A9" s="13" t="s">
        <v>18</v>
      </c>
      <c r="B9" s="14" t="s">
        <v>19</v>
      </c>
      <c r="C9" s="15" t="s">
        <v>30</v>
      </c>
      <c r="D9" s="16">
        <v>5</v>
      </c>
      <c r="E9" s="17"/>
      <c r="F9" s="17" t="s">
        <v>31</v>
      </c>
      <c r="G9" s="18">
        <v>69592</v>
      </c>
      <c r="H9" s="16">
        <v>4606008627834</v>
      </c>
      <c r="I9" s="19" t="s">
        <v>32</v>
      </c>
      <c r="J9" s="18" t="s">
        <v>33</v>
      </c>
      <c r="K9" s="20">
        <f ca="1">VLOOKUP(G9,TDSheet!$G$5:$K$69,5,0)</f>
        <v>33</v>
      </c>
      <c r="L9" s="21">
        <v>20</v>
      </c>
      <c r="M9" s="22">
        <v>29.9</v>
      </c>
      <c r="N9" s="18">
        <f t="shared" si="0"/>
        <v>26.91</v>
      </c>
      <c r="O9" s="23"/>
      <c r="P9" s="23"/>
      <c r="Q9" s="24"/>
      <c r="R9" s="18">
        <f t="shared" si="1"/>
        <v>0</v>
      </c>
    </row>
    <row r="10" spans="1:18" ht="89.25" customHeight="1" x14ac:dyDescent="0.25">
      <c r="A10" s="13" t="s">
        <v>18</v>
      </c>
      <c r="B10" s="14" t="s">
        <v>19</v>
      </c>
      <c r="C10" s="15" t="s">
        <v>30</v>
      </c>
      <c r="D10" s="16">
        <v>6</v>
      </c>
      <c r="E10" s="17"/>
      <c r="F10" s="17" t="s">
        <v>34</v>
      </c>
      <c r="G10" s="18">
        <v>69594</v>
      </c>
      <c r="H10" s="16">
        <v>4606008627858</v>
      </c>
      <c r="I10" s="19" t="s">
        <v>35</v>
      </c>
      <c r="J10" s="18" t="s">
        <v>33</v>
      </c>
      <c r="K10" s="20">
        <f ca="1">VLOOKUP(G10,TDSheet!$G$5:$K$69,5,0)</f>
        <v>2371</v>
      </c>
      <c r="L10" s="21">
        <v>20</v>
      </c>
      <c r="M10" s="22">
        <v>26.62</v>
      </c>
      <c r="N10" s="18">
        <f t="shared" si="0"/>
        <v>23.96</v>
      </c>
      <c r="O10" s="23"/>
      <c r="P10" s="23"/>
      <c r="Q10" s="24"/>
      <c r="R10" s="18">
        <f t="shared" si="1"/>
        <v>0</v>
      </c>
    </row>
    <row r="11" spans="1:18" ht="89.25" customHeight="1" x14ac:dyDescent="0.25">
      <c r="A11" s="13" t="s">
        <v>18</v>
      </c>
      <c r="B11" s="14" t="s">
        <v>19</v>
      </c>
      <c r="C11" s="15" t="s">
        <v>30</v>
      </c>
      <c r="D11" s="16">
        <v>7</v>
      </c>
      <c r="E11" s="17"/>
      <c r="F11" s="17" t="s">
        <v>36</v>
      </c>
      <c r="G11" s="18">
        <v>69595</v>
      </c>
      <c r="H11" s="16">
        <v>4606008627865</v>
      </c>
      <c r="I11" s="19" t="s">
        <v>37</v>
      </c>
      <c r="J11" s="18" t="s">
        <v>33</v>
      </c>
      <c r="K11" s="20">
        <f ca="1">VLOOKUP(G11,TDSheet!$G$5:$K$69,5,0)</f>
        <v>2295</v>
      </c>
      <c r="L11" s="21">
        <v>20</v>
      </c>
      <c r="M11" s="22">
        <v>26.62</v>
      </c>
      <c r="N11" s="18">
        <f t="shared" si="0"/>
        <v>23.96</v>
      </c>
      <c r="O11" s="23"/>
      <c r="P11" s="23"/>
      <c r="Q11" s="24"/>
      <c r="R11" s="18">
        <f t="shared" si="1"/>
        <v>0</v>
      </c>
    </row>
    <row r="12" spans="1:18" ht="89.25" customHeight="1" x14ac:dyDescent="0.25">
      <c r="A12" s="13" t="s">
        <v>18</v>
      </c>
      <c r="B12" s="14" t="s">
        <v>19</v>
      </c>
      <c r="C12" s="15" t="s">
        <v>30</v>
      </c>
      <c r="D12" s="16">
        <v>8</v>
      </c>
      <c r="E12" s="17"/>
      <c r="F12" s="17" t="s">
        <v>38</v>
      </c>
      <c r="G12" s="18">
        <v>69596</v>
      </c>
      <c r="H12" s="16">
        <v>4606008627872</v>
      </c>
      <c r="I12" s="19" t="s">
        <v>39</v>
      </c>
      <c r="J12" s="18" t="s">
        <v>33</v>
      </c>
      <c r="K12" s="20">
        <f ca="1">VLOOKUP(G12,TDSheet!$G$5:$K$69,5,0)</f>
        <v>426</v>
      </c>
      <c r="L12" s="21">
        <v>20</v>
      </c>
      <c r="M12" s="22">
        <v>26.62</v>
      </c>
      <c r="N12" s="18">
        <f t="shared" si="0"/>
        <v>23.96</v>
      </c>
      <c r="O12" s="23"/>
      <c r="P12" s="23"/>
      <c r="Q12" s="24"/>
      <c r="R12" s="18">
        <f t="shared" si="1"/>
        <v>0</v>
      </c>
    </row>
    <row r="13" spans="1:18" ht="89.25" customHeight="1" x14ac:dyDescent="0.25">
      <c r="A13" s="13" t="s">
        <v>40</v>
      </c>
      <c r="B13" s="14" t="s">
        <v>41</v>
      </c>
      <c r="C13" s="15" t="s">
        <v>42</v>
      </c>
      <c r="D13" s="16">
        <v>9</v>
      </c>
      <c r="E13" s="17"/>
      <c r="F13" s="17" t="s">
        <v>43</v>
      </c>
      <c r="G13" s="18" t="s">
        <v>44</v>
      </c>
      <c r="H13" s="16">
        <v>4606008630162</v>
      </c>
      <c r="I13" s="19" t="s">
        <v>45</v>
      </c>
      <c r="J13" s="18" t="s">
        <v>46</v>
      </c>
      <c r="K13" s="20">
        <f ca="1">VLOOKUP(G13,TDSheet!$G$5:$K$69,5,0)</f>
        <v>8672</v>
      </c>
      <c r="L13" s="21">
        <v>10</v>
      </c>
      <c r="M13" s="22">
        <v>39</v>
      </c>
      <c r="N13" s="18">
        <f t="shared" si="0"/>
        <v>35.1</v>
      </c>
      <c r="O13" s="23"/>
      <c r="P13" s="23"/>
      <c r="Q13" s="24"/>
      <c r="R13" s="18">
        <f t="shared" si="1"/>
        <v>0</v>
      </c>
    </row>
    <row r="14" spans="1:18" ht="89.25" customHeight="1" x14ac:dyDescent="0.25">
      <c r="A14" s="13" t="s">
        <v>40</v>
      </c>
      <c r="B14" s="14" t="s">
        <v>41</v>
      </c>
      <c r="C14" s="15" t="s">
        <v>47</v>
      </c>
      <c r="D14" s="16">
        <v>10</v>
      </c>
      <c r="E14" s="17"/>
      <c r="F14" s="17" t="s">
        <v>48</v>
      </c>
      <c r="G14" s="18">
        <v>64802</v>
      </c>
      <c r="H14" s="16">
        <v>4606008580245</v>
      </c>
      <c r="I14" s="19" t="s">
        <v>49</v>
      </c>
      <c r="J14" s="18" t="s">
        <v>46</v>
      </c>
      <c r="K14" s="20">
        <f ca="1">VLOOKUP(G14,TDSheet!$G$5:$K$69,5,0)</f>
        <v>246</v>
      </c>
      <c r="L14" s="21">
        <v>10</v>
      </c>
      <c r="M14" s="22">
        <v>74.52</v>
      </c>
      <c r="N14" s="18">
        <f t="shared" si="0"/>
        <v>67.069999999999993</v>
      </c>
      <c r="O14" s="23"/>
      <c r="P14" s="23"/>
      <c r="Q14" s="24"/>
      <c r="R14" s="18">
        <f t="shared" si="1"/>
        <v>0</v>
      </c>
    </row>
    <row r="15" spans="1:18" ht="89.25" customHeight="1" x14ac:dyDescent="0.25">
      <c r="A15" s="13" t="s">
        <v>40</v>
      </c>
      <c r="B15" s="14" t="s">
        <v>41</v>
      </c>
      <c r="C15" s="15" t="s">
        <v>47</v>
      </c>
      <c r="D15" s="16">
        <v>11</v>
      </c>
      <c r="E15" s="17"/>
      <c r="F15" s="17" t="s">
        <v>50</v>
      </c>
      <c r="G15" s="18" t="s">
        <v>51</v>
      </c>
      <c r="H15" s="16">
        <v>4606008630148</v>
      </c>
      <c r="I15" s="19" t="s">
        <v>52</v>
      </c>
      <c r="J15" s="18" t="s">
        <v>46</v>
      </c>
      <c r="K15" s="20">
        <f ca="1">VLOOKUP(G15,TDSheet!$G$5:$K$69,5,0)</f>
        <v>3800</v>
      </c>
      <c r="L15" s="21">
        <v>10</v>
      </c>
      <c r="M15" s="22">
        <v>39</v>
      </c>
      <c r="N15" s="18">
        <f t="shared" si="0"/>
        <v>35.1</v>
      </c>
      <c r="O15" s="23"/>
      <c r="P15" s="23"/>
      <c r="Q15" s="24"/>
      <c r="R15" s="18">
        <f t="shared" si="1"/>
        <v>0</v>
      </c>
    </row>
    <row r="16" spans="1:18" ht="89.25" customHeight="1" x14ac:dyDescent="0.25">
      <c r="A16" s="13" t="s">
        <v>40</v>
      </c>
      <c r="B16" s="14" t="s">
        <v>41</v>
      </c>
      <c r="C16" s="15" t="s">
        <v>47</v>
      </c>
      <c r="D16" s="16">
        <v>12</v>
      </c>
      <c r="E16" s="17"/>
      <c r="F16" s="17" t="s">
        <v>53</v>
      </c>
      <c r="G16" s="18" t="s">
        <v>54</v>
      </c>
      <c r="H16" s="16">
        <v>4606008630155</v>
      </c>
      <c r="I16" s="19" t="s">
        <v>55</v>
      </c>
      <c r="J16" s="18" t="s">
        <v>46</v>
      </c>
      <c r="K16" s="20">
        <f ca="1">VLOOKUP(G16,TDSheet!$G$5:$K$69,5,0)</f>
        <v>8177</v>
      </c>
      <c r="L16" s="21">
        <v>10</v>
      </c>
      <c r="M16" s="22">
        <v>39</v>
      </c>
      <c r="N16" s="18">
        <f t="shared" si="0"/>
        <v>35.1</v>
      </c>
      <c r="O16" s="23"/>
      <c r="P16" s="23"/>
      <c r="Q16" s="24"/>
      <c r="R16" s="18">
        <f t="shared" si="1"/>
        <v>0</v>
      </c>
    </row>
    <row r="17" spans="1:18" ht="89.25" customHeight="1" x14ac:dyDescent="0.25">
      <c r="A17" s="13" t="s">
        <v>40</v>
      </c>
      <c r="B17" s="14" t="s">
        <v>41</v>
      </c>
      <c r="C17" s="15" t="s">
        <v>56</v>
      </c>
      <c r="D17" s="16">
        <v>13</v>
      </c>
      <c r="E17" s="17"/>
      <c r="F17" s="17" t="s">
        <v>57</v>
      </c>
      <c r="G17" s="18" t="s">
        <v>58</v>
      </c>
      <c r="H17" s="16">
        <v>4606008630179</v>
      </c>
      <c r="I17" s="19" t="s">
        <v>59</v>
      </c>
      <c r="J17" s="18" t="s">
        <v>46</v>
      </c>
      <c r="K17" s="20">
        <f ca="1">VLOOKUP(G17,TDSheet!$G$5:$K$69,5,0)</f>
        <v>8850</v>
      </c>
      <c r="L17" s="21">
        <v>10</v>
      </c>
      <c r="M17" s="22">
        <v>39</v>
      </c>
      <c r="N17" s="18">
        <f t="shared" si="0"/>
        <v>35.1</v>
      </c>
      <c r="O17" s="23"/>
      <c r="P17" s="23"/>
      <c r="Q17" s="24"/>
      <c r="R17" s="18">
        <f t="shared" si="1"/>
        <v>0</v>
      </c>
    </row>
    <row r="18" spans="1:18" ht="89.25" customHeight="1" x14ac:dyDescent="0.25">
      <c r="A18" s="13" t="s">
        <v>40</v>
      </c>
      <c r="B18" s="14" t="s">
        <v>41</v>
      </c>
      <c r="C18" s="15" t="s">
        <v>60</v>
      </c>
      <c r="D18" s="16">
        <v>14</v>
      </c>
      <c r="E18" s="17"/>
      <c r="F18" s="17" t="s">
        <v>61</v>
      </c>
      <c r="G18" s="18">
        <v>58459</v>
      </c>
      <c r="H18" s="16">
        <v>4606008517036</v>
      </c>
      <c r="I18" s="19" t="s">
        <v>62</v>
      </c>
      <c r="J18" s="18" t="s">
        <v>46</v>
      </c>
      <c r="K18" s="20">
        <f ca="1">VLOOKUP(G18,TDSheet!$G$5:$K$69,5,0)</f>
        <v>836</v>
      </c>
      <c r="L18" s="21">
        <v>10</v>
      </c>
      <c r="M18" s="22">
        <v>29</v>
      </c>
      <c r="N18" s="18">
        <f t="shared" si="0"/>
        <v>26.1</v>
      </c>
      <c r="O18" s="23"/>
      <c r="P18" s="23"/>
      <c r="Q18" s="24"/>
      <c r="R18" s="18">
        <f t="shared" si="1"/>
        <v>0</v>
      </c>
    </row>
    <row r="19" spans="1:18" ht="89.25" customHeight="1" x14ac:dyDescent="0.25">
      <c r="A19" s="13" t="s">
        <v>40</v>
      </c>
      <c r="B19" s="14" t="s">
        <v>41</v>
      </c>
      <c r="C19" s="15" t="s">
        <v>63</v>
      </c>
      <c r="D19" s="16">
        <v>15</v>
      </c>
      <c r="E19" s="17"/>
      <c r="F19" s="17" t="s">
        <v>64</v>
      </c>
      <c r="G19" s="18">
        <v>69384</v>
      </c>
      <c r="H19" s="16">
        <v>4606008626660</v>
      </c>
      <c r="I19" s="19" t="s">
        <v>65</v>
      </c>
      <c r="J19" s="18" t="s">
        <v>66</v>
      </c>
      <c r="K19" s="20">
        <f ca="1">VLOOKUP(G19,TDSheet!$G$5:$K$69,5,0)</f>
        <v>389</v>
      </c>
      <c r="L19" s="21">
        <v>10</v>
      </c>
      <c r="M19" s="22">
        <v>69</v>
      </c>
      <c r="N19" s="18">
        <f t="shared" si="0"/>
        <v>62.1</v>
      </c>
      <c r="O19" s="23"/>
      <c r="P19" s="23"/>
      <c r="Q19" s="24"/>
      <c r="R19" s="18">
        <f t="shared" si="1"/>
        <v>0</v>
      </c>
    </row>
    <row r="20" spans="1:18" ht="89.25" customHeight="1" x14ac:dyDescent="0.25">
      <c r="A20" s="13" t="s">
        <v>40</v>
      </c>
      <c r="B20" s="14" t="s">
        <v>41</v>
      </c>
      <c r="C20" s="15" t="s">
        <v>67</v>
      </c>
      <c r="D20" s="16">
        <v>16</v>
      </c>
      <c r="E20" s="17"/>
      <c r="F20" s="17" t="s">
        <v>68</v>
      </c>
      <c r="G20" s="18" t="s">
        <v>69</v>
      </c>
      <c r="H20" s="16">
        <v>4606008630186</v>
      </c>
      <c r="I20" s="19" t="s">
        <v>70</v>
      </c>
      <c r="J20" s="18" t="s">
        <v>46</v>
      </c>
      <c r="K20" s="20">
        <f ca="1">VLOOKUP(G20,TDSheet!$G$5:$K$69,5,0)</f>
        <v>7772</v>
      </c>
      <c r="L20" s="21">
        <v>10</v>
      </c>
      <c r="M20" s="22">
        <v>39</v>
      </c>
      <c r="N20" s="18">
        <f t="shared" si="0"/>
        <v>35.1</v>
      </c>
      <c r="O20" s="23"/>
      <c r="P20" s="23"/>
      <c r="Q20" s="24"/>
      <c r="R20" s="18">
        <f t="shared" si="1"/>
        <v>0</v>
      </c>
    </row>
    <row r="21" spans="1:18" ht="89.25" customHeight="1" x14ac:dyDescent="0.25">
      <c r="A21" s="13" t="s">
        <v>40</v>
      </c>
      <c r="B21" s="14" t="s">
        <v>41</v>
      </c>
      <c r="C21" s="15" t="s">
        <v>71</v>
      </c>
      <c r="D21" s="16">
        <v>17</v>
      </c>
      <c r="E21" s="17"/>
      <c r="F21" s="17" t="s">
        <v>72</v>
      </c>
      <c r="G21" s="18">
        <v>72677</v>
      </c>
      <c r="H21" s="16">
        <v>4606008660428</v>
      </c>
      <c r="I21" s="19" t="s">
        <v>73</v>
      </c>
      <c r="J21" s="18" t="s">
        <v>74</v>
      </c>
      <c r="K21" s="20">
        <f ca="1">VLOOKUP(G21,TDSheet!$G$5:$K$69,5,0)</f>
        <v>41</v>
      </c>
      <c r="L21" s="21">
        <v>10</v>
      </c>
      <c r="M21" s="22">
        <v>310</v>
      </c>
      <c r="N21" s="18">
        <f t="shared" si="0"/>
        <v>279</v>
      </c>
      <c r="O21" s="23"/>
      <c r="P21" s="23"/>
      <c r="Q21" s="24"/>
      <c r="R21" s="18">
        <f t="shared" si="1"/>
        <v>0</v>
      </c>
    </row>
    <row r="22" spans="1:18" ht="89.25" customHeight="1" x14ac:dyDescent="0.25">
      <c r="A22" s="13" t="s">
        <v>40</v>
      </c>
      <c r="B22" s="14" t="s">
        <v>41</v>
      </c>
      <c r="C22" s="15" t="s">
        <v>75</v>
      </c>
      <c r="D22" s="16">
        <v>18</v>
      </c>
      <c r="E22" s="17"/>
      <c r="F22" s="17" t="s">
        <v>76</v>
      </c>
      <c r="G22" s="18" t="s">
        <v>77</v>
      </c>
      <c r="H22" s="16">
        <v>4606008630124</v>
      </c>
      <c r="I22" s="19" t="s">
        <v>78</v>
      </c>
      <c r="J22" s="18" t="s">
        <v>46</v>
      </c>
      <c r="K22" s="20">
        <f ca="1">VLOOKUP(G22,TDSheet!$G$5:$K$69,5,0)</f>
        <v>2872</v>
      </c>
      <c r="L22" s="21">
        <v>20</v>
      </c>
      <c r="M22" s="22">
        <v>135.96</v>
      </c>
      <c r="N22" s="18">
        <f t="shared" si="0"/>
        <v>122.36</v>
      </c>
      <c r="O22" s="23"/>
      <c r="P22" s="23"/>
      <c r="Q22" s="24"/>
      <c r="R22" s="18">
        <f t="shared" si="1"/>
        <v>0</v>
      </c>
    </row>
    <row r="23" spans="1:18" ht="89.25" customHeight="1" x14ac:dyDescent="0.25">
      <c r="A23" s="13" t="s">
        <v>40</v>
      </c>
      <c r="B23" s="14" t="s">
        <v>41</v>
      </c>
      <c r="C23" s="15" t="s">
        <v>75</v>
      </c>
      <c r="D23" s="16">
        <v>19</v>
      </c>
      <c r="E23" s="17"/>
      <c r="F23" s="17" t="s">
        <v>79</v>
      </c>
      <c r="G23" s="18" t="s">
        <v>80</v>
      </c>
      <c r="H23" s="16">
        <v>4606008630131</v>
      </c>
      <c r="I23" s="19" t="s">
        <v>81</v>
      </c>
      <c r="J23" s="18" t="s">
        <v>46</v>
      </c>
      <c r="K23" s="20">
        <f ca="1">VLOOKUP(G23,TDSheet!$G$5:$K$69,5,0)</f>
        <v>3253</v>
      </c>
      <c r="L23" s="21">
        <v>20</v>
      </c>
      <c r="M23" s="22">
        <v>135.96</v>
      </c>
      <c r="N23" s="18">
        <f t="shared" si="0"/>
        <v>122.36</v>
      </c>
      <c r="O23" s="23"/>
      <c r="P23" s="23"/>
      <c r="Q23" s="24"/>
      <c r="R23" s="18">
        <f t="shared" si="1"/>
        <v>0</v>
      </c>
    </row>
    <row r="24" spans="1:18" ht="89.25" customHeight="1" x14ac:dyDescent="0.25">
      <c r="A24" s="13" t="s">
        <v>40</v>
      </c>
      <c r="B24" s="14" t="s">
        <v>41</v>
      </c>
      <c r="C24" s="15" t="s">
        <v>75</v>
      </c>
      <c r="D24" s="16">
        <v>20</v>
      </c>
      <c r="E24" s="17"/>
      <c r="F24" s="17" t="s">
        <v>82</v>
      </c>
      <c r="G24" s="18">
        <v>67790</v>
      </c>
      <c r="H24" s="16">
        <v>4606008610294</v>
      </c>
      <c r="I24" s="19" t="s">
        <v>83</v>
      </c>
      <c r="J24" s="18" t="s">
        <v>84</v>
      </c>
      <c r="K24" s="20">
        <f ca="1">VLOOKUP(G24,TDSheet!$G$5:$K$69,5,0)</f>
        <v>846</v>
      </c>
      <c r="L24" s="21">
        <v>20</v>
      </c>
      <c r="M24" s="22">
        <v>136.5</v>
      </c>
      <c r="N24" s="18">
        <f t="shared" si="0"/>
        <v>122.85</v>
      </c>
      <c r="O24" s="23"/>
      <c r="P24" s="23"/>
      <c r="Q24" s="24"/>
      <c r="R24" s="18">
        <f t="shared" si="1"/>
        <v>0</v>
      </c>
    </row>
    <row r="25" spans="1:18" ht="89.25" customHeight="1" x14ac:dyDescent="0.25">
      <c r="A25" s="13" t="s">
        <v>40</v>
      </c>
      <c r="B25" s="14" t="s">
        <v>41</v>
      </c>
      <c r="C25" s="15" t="s">
        <v>85</v>
      </c>
      <c r="D25" s="16">
        <v>21</v>
      </c>
      <c r="E25" s="17"/>
      <c r="F25" s="17" t="s">
        <v>86</v>
      </c>
      <c r="G25" s="18">
        <v>67904</v>
      </c>
      <c r="H25" s="16">
        <v>4606008611444</v>
      </c>
      <c r="I25" s="19" t="s">
        <v>87</v>
      </c>
      <c r="J25" s="18" t="s">
        <v>66</v>
      </c>
      <c r="K25" s="20">
        <f ca="1">VLOOKUP(G25,TDSheet!$G$5:$K$69,5,0)</f>
        <v>2910</v>
      </c>
      <c r="L25" s="21">
        <v>20</v>
      </c>
      <c r="M25" s="22">
        <v>106.45</v>
      </c>
      <c r="N25" s="18">
        <f t="shared" si="0"/>
        <v>95.81</v>
      </c>
      <c r="O25" s="23"/>
      <c r="P25" s="23"/>
      <c r="Q25" s="24"/>
      <c r="R25" s="18">
        <f t="shared" si="1"/>
        <v>0</v>
      </c>
    </row>
    <row r="26" spans="1:18" ht="89.25" customHeight="1" x14ac:dyDescent="0.25">
      <c r="A26" s="13" t="s">
        <v>40</v>
      </c>
      <c r="B26" s="14" t="s">
        <v>41</v>
      </c>
      <c r="C26" s="15" t="s">
        <v>88</v>
      </c>
      <c r="D26" s="16">
        <v>22</v>
      </c>
      <c r="E26" s="17"/>
      <c r="F26" s="17" t="s">
        <v>89</v>
      </c>
      <c r="G26" s="18">
        <v>69226</v>
      </c>
      <c r="H26" s="16">
        <v>4606008624680</v>
      </c>
      <c r="I26" s="19" t="s">
        <v>90</v>
      </c>
      <c r="J26" s="18" t="s">
        <v>66</v>
      </c>
      <c r="K26" s="20">
        <f ca="1">VLOOKUP(G26,TDSheet!$G$5:$K$69,5,0)</f>
        <v>1835</v>
      </c>
      <c r="L26" s="21">
        <v>10</v>
      </c>
      <c r="M26" s="22">
        <v>63.3</v>
      </c>
      <c r="N26" s="18">
        <f t="shared" si="0"/>
        <v>56.97</v>
      </c>
      <c r="O26" s="23"/>
      <c r="P26" s="23"/>
      <c r="Q26" s="24"/>
      <c r="R26" s="18">
        <f t="shared" si="1"/>
        <v>0</v>
      </c>
    </row>
    <row r="27" spans="1:18" ht="89.25" customHeight="1" x14ac:dyDescent="0.25">
      <c r="A27" s="13" t="s">
        <v>40</v>
      </c>
      <c r="B27" s="14" t="s">
        <v>41</v>
      </c>
      <c r="C27" s="15" t="s">
        <v>91</v>
      </c>
      <c r="D27" s="16">
        <v>23</v>
      </c>
      <c r="E27" s="17"/>
      <c r="F27" s="17" t="s">
        <v>92</v>
      </c>
      <c r="G27" s="18">
        <v>67902</v>
      </c>
      <c r="H27" s="16">
        <v>4606008611420</v>
      </c>
      <c r="I27" s="19" t="s">
        <v>93</v>
      </c>
      <c r="J27" s="18" t="s">
        <v>66</v>
      </c>
      <c r="K27" s="20">
        <f ca="1">VLOOKUP(G27,TDSheet!$G$5:$K$69,5,0)</f>
        <v>2090</v>
      </c>
      <c r="L27" s="21">
        <v>10</v>
      </c>
      <c r="M27" s="22">
        <v>72.25</v>
      </c>
      <c r="N27" s="18">
        <f t="shared" si="0"/>
        <v>65.03</v>
      </c>
      <c r="O27" s="23"/>
      <c r="P27" s="23"/>
      <c r="Q27" s="24"/>
      <c r="R27" s="18">
        <f t="shared" si="1"/>
        <v>0</v>
      </c>
    </row>
    <row r="28" spans="1:18" ht="89.25" customHeight="1" x14ac:dyDescent="0.25">
      <c r="A28" s="13" t="s">
        <v>40</v>
      </c>
      <c r="B28" s="14" t="s">
        <v>41</v>
      </c>
      <c r="C28" s="15" t="s">
        <v>94</v>
      </c>
      <c r="D28" s="16">
        <v>24</v>
      </c>
      <c r="E28" s="17"/>
      <c r="F28" s="17" t="s">
        <v>95</v>
      </c>
      <c r="G28" s="18">
        <v>67863</v>
      </c>
      <c r="H28" s="16">
        <v>4606008611031</v>
      </c>
      <c r="I28" s="19" t="s">
        <v>96</v>
      </c>
      <c r="J28" s="18" t="s">
        <v>66</v>
      </c>
      <c r="K28" s="20">
        <f ca="1">VLOOKUP(G28,TDSheet!$G$5:$K$69,5,0)</f>
        <v>339</v>
      </c>
      <c r="L28" s="21">
        <v>10</v>
      </c>
      <c r="M28" s="22">
        <v>69</v>
      </c>
      <c r="N28" s="18">
        <f t="shared" si="0"/>
        <v>62.1</v>
      </c>
      <c r="O28" s="23"/>
      <c r="P28" s="23"/>
      <c r="Q28" s="24"/>
      <c r="R28" s="18">
        <f t="shared" si="1"/>
        <v>0</v>
      </c>
    </row>
    <row r="29" spans="1:18" ht="89.25" customHeight="1" x14ac:dyDescent="0.25">
      <c r="A29" s="13" t="s">
        <v>40</v>
      </c>
      <c r="B29" s="14" t="s">
        <v>41</v>
      </c>
      <c r="C29" s="15" t="s">
        <v>97</v>
      </c>
      <c r="D29" s="16">
        <v>25</v>
      </c>
      <c r="E29" s="17"/>
      <c r="F29" s="17" t="s">
        <v>98</v>
      </c>
      <c r="G29" s="18">
        <v>67906</v>
      </c>
      <c r="H29" s="16">
        <v>4606008611468</v>
      </c>
      <c r="I29" s="19" t="s">
        <v>99</v>
      </c>
      <c r="J29" s="18" t="s">
        <v>66</v>
      </c>
      <c r="K29" s="20">
        <f ca="1">VLOOKUP(G29,TDSheet!$G$5:$K$69,5,0)</f>
        <v>1282</v>
      </c>
      <c r="L29" s="21">
        <v>10</v>
      </c>
      <c r="M29" s="22">
        <v>126.27</v>
      </c>
      <c r="N29" s="18">
        <f t="shared" si="0"/>
        <v>113.64</v>
      </c>
      <c r="O29" s="23"/>
      <c r="P29" s="23"/>
      <c r="Q29" s="24"/>
      <c r="R29" s="18">
        <f t="shared" si="1"/>
        <v>0</v>
      </c>
    </row>
    <row r="30" spans="1:18" ht="89.25" customHeight="1" x14ac:dyDescent="0.25">
      <c r="A30" s="13" t="s">
        <v>40</v>
      </c>
      <c r="B30" s="14" t="s">
        <v>41</v>
      </c>
      <c r="C30" s="15" t="s">
        <v>100</v>
      </c>
      <c r="D30" s="16">
        <v>26</v>
      </c>
      <c r="E30" s="17"/>
      <c r="F30" s="17" t="s">
        <v>101</v>
      </c>
      <c r="G30" s="18">
        <v>67866</v>
      </c>
      <c r="H30" s="16">
        <v>4606008611062</v>
      </c>
      <c r="I30" s="19" t="s">
        <v>102</v>
      </c>
      <c r="J30" s="18" t="s">
        <v>66</v>
      </c>
      <c r="K30" s="20">
        <f ca="1">VLOOKUP(G30,TDSheet!$G$5:$K$69,5,0)</f>
        <v>789</v>
      </c>
      <c r="L30" s="21">
        <v>10</v>
      </c>
      <c r="M30" s="22">
        <v>67.55</v>
      </c>
      <c r="N30" s="18">
        <f t="shared" si="0"/>
        <v>60.8</v>
      </c>
      <c r="O30" s="23"/>
      <c r="P30" s="23"/>
      <c r="Q30" s="24"/>
      <c r="R30" s="18">
        <f t="shared" si="1"/>
        <v>0</v>
      </c>
    </row>
    <row r="31" spans="1:18" ht="89.25" customHeight="1" x14ac:dyDescent="0.25">
      <c r="A31" s="13" t="s">
        <v>40</v>
      </c>
      <c r="B31" s="14" t="s">
        <v>41</v>
      </c>
      <c r="C31" s="15" t="s">
        <v>103</v>
      </c>
      <c r="D31" s="16">
        <v>27</v>
      </c>
      <c r="E31" s="17"/>
      <c r="F31" s="17" t="s">
        <v>104</v>
      </c>
      <c r="G31" s="18">
        <v>64878</v>
      </c>
      <c r="H31" s="16">
        <v>4606008581006</v>
      </c>
      <c r="I31" s="19" t="s">
        <v>105</v>
      </c>
      <c r="J31" s="18" t="s">
        <v>66</v>
      </c>
      <c r="K31" s="20">
        <f ca="1">VLOOKUP(G31,TDSheet!$G$5:$K$69,5,0)</f>
        <v>1391</v>
      </c>
      <c r="L31" s="21">
        <v>10</v>
      </c>
      <c r="M31" s="22">
        <v>60.7</v>
      </c>
      <c r="N31" s="18">
        <f t="shared" si="0"/>
        <v>54.63</v>
      </c>
      <c r="O31" s="23"/>
      <c r="P31" s="23"/>
      <c r="Q31" s="24"/>
      <c r="R31" s="18">
        <f t="shared" si="1"/>
        <v>0</v>
      </c>
    </row>
    <row r="32" spans="1:18" ht="89.25" customHeight="1" x14ac:dyDescent="0.25">
      <c r="A32" s="13" t="s">
        <v>40</v>
      </c>
      <c r="B32" s="14" t="s">
        <v>41</v>
      </c>
      <c r="C32" s="15" t="s">
        <v>106</v>
      </c>
      <c r="D32" s="16">
        <v>28</v>
      </c>
      <c r="E32" s="17"/>
      <c r="F32" s="17" t="s">
        <v>107</v>
      </c>
      <c r="G32" s="18">
        <v>67690</v>
      </c>
      <c r="H32" s="16">
        <v>4606008609304</v>
      </c>
      <c r="I32" s="19" t="s">
        <v>108</v>
      </c>
      <c r="J32" s="18" t="s">
        <v>46</v>
      </c>
      <c r="K32" s="20">
        <f ca="1">VLOOKUP(G32,TDSheet!$G$5:$K$69,5,0)</f>
        <v>1657</v>
      </c>
      <c r="L32" s="21">
        <v>10</v>
      </c>
      <c r="M32" s="22">
        <v>27</v>
      </c>
      <c r="N32" s="18">
        <f t="shared" si="0"/>
        <v>24.3</v>
      </c>
      <c r="O32" s="23"/>
      <c r="P32" s="23"/>
      <c r="Q32" s="24"/>
      <c r="R32" s="18">
        <f t="shared" si="1"/>
        <v>0</v>
      </c>
    </row>
    <row r="33" spans="1:18" ht="89.25" customHeight="1" x14ac:dyDescent="0.25">
      <c r="A33" s="13" t="s">
        <v>40</v>
      </c>
      <c r="B33" s="14" t="s">
        <v>41</v>
      </c>
      <c r="C33" s="15" t="s">
        <v>109</v>
      </c>
      <c r="D33" s="16">
        <v>29</v>
      </c>
      <c r="E33" s="17"/>
      <c r="F33" s="17" t="s">
        <v>110</v>
      </c>
      <c r="G33" s="18" t="s">
        <v>111</v>
      </c>
      <c r="H33" s="16">
        <v>4606008630117</v>
      </c>
      <c r="I33" s="19" t="s">
        <v>112</v>
      </c>
      <c r="J33" s="18" t="s">
        <v>113</v>
      </c>
      <c r="K33" s="20">
        <f ca="1">VLOOKUP(G33,TDSheet!$G$5:$K$69,5,0)</f>
        <v>3089</v>
      </c>
      <c r="L33" s="21">
        <v>10</v>
      </c>
      <c r="M33" s="22">
        <v>93</v>
      </c>
      <c r="N33" s="18">
        <f t="shared" si="0"/>
        <v>83.7</v>
      </c>
      <c r="O33" s="23"/>
      <c r="P33" s="23"/>
      <c r="Q33" s="24"/>
      <c r="R33" s="18">
        <f t="shared" si="1"/>
        <v>0</v>
      </c>
    </row>
    <row r="34" spans="1:18" ht="89.25" customHeight="1" x14ac:dyDescent="0.25">
      <c r="A34" s="13" t="s">
        <v>40</v>
      </c>
      <c r="B34" s="14" t="s">
        <v>41</v>
      </c>
      <c r="C34" s="15" t="s">
        <v>114</v>
      </c>
      <c r="D34" s="16">
        <v>30</v>
      </c>
      <c r="E34" s="17"/>
      <c r="F34" s="17" t="s">
        <v>115</v>
      </c>
      <c r="G34" s="18">
        <v>67686</v>
      </c>
      <c r="H34" s="16">
        <v>4600600860934</v>
      </c>
      <c r="I34" s="19" t="s">
        <v>116</v>
      </c>
      <c r="J34" s="18" t="s">
        <v>66</v>
      </c>
      <c r="K34" s="20">
        <f ca="1">VLOOKUP(G34,TDSheet!$G$5:$K$69,5,0)</f>
        <v>996</v>
      </c>
      <c r="L34" s="21">
        <v>10</v>
      </c>
      <c r="M34" s="22">
        <v>62.6</v>
      </c>
      <c r="N34" s="18">
        <f t="shared" si="0"/>
        <v>56.34</v>
      </c>
      <c r="O34" s="23"/>
      <c r="P34" s="23"/>
      <c r="Q34" s="24"/>
      <c r="R34" s="18">
        <f t="shared" si="1"/>
        <v>0</v>
      </c>
    </row>
    <row r="35" spans="1:18" ht="89.25" customHeight="1" x14ac:dyDescent="0.25">
      <c r="A35" s="13" t="s">
        <v>40</v>
      </c>
      <c r="B35" s="14" t="s">
        <v>41</v>
      </c>
      <c r="C35" s="15" t="s">
        <v>117</v>
      </c>
      <c r="D35" s="16">
        <v>31</v>
      </c>
      <c r="E35" s="17"/>
      <c r="F35" s="17" t="s">
        <v>118</v>
      </c>
      <c r="G35" s="18">
        <v>67903</v>
      </c>
      <c r="H35" s="16">
        <v>4606008611437</v>
      </c>
      <c r="I35" s="19" t="s">
        <v>119</v>
      </c>
      <c r="J35" s="18" t="s">
        <v>66</v>
      </c>
      <c r="K35" s="20">
        <f ca="1">VLOOKUP(G35,TDSheet!$G$5:$K$69,5,0)</f>
        <v>2441</v>
      </c>
      <c r="L35" s="21">
        <v>10</v>
      </c>
      <c r="M35" s="22">
        <v>77.599999999999994</v>
      </c>
      <c r="N35" s="18">
        <f t="shared" si="0"/>
        <v>69.84</v>
      </c>
      <c r="O35" s="23"/>
      <c r="P35" s="23"/>
      <c r="Q35" s="24"/>
      <c r="R35" s="18">
        <f t="shared" si="1"/>
        <v>0</v>
      </c>
    </row>
    <row r="36" spans="1:18" ht="89.25" customHeight="1" x14ac:dyDescent="0.25">
      <c r="A36" s="13" t="s">
        <v>40</v>
      </c>
      <c r="B36" s="14" t="s">
        <v>41</v>
      </c>
      <c r="C36" s="15" t="s">
        <v>120</v>
      </c>
      <c r="D36" s="16">
        <v>32</v>
      </c>
      <c r="E36" s="17"/>
      <c r="F36" s="17" t="s">
        <v>121</v>
      </c>
      <c r="G36" s="18">
        <v>67901</v>
      </c>
      <c r="H36" s="16">
        <v>4606008611413</v>
      </c>
      <c r="I36" s="19" t="s">
        <v>122</v>
      </c>
      <c r="J36" s="18" t="s">
        <v>123</v>
      </c>
      <c r="K36" s="20">
        <f ca="1">VLOOKUP(G36,TDSheet!$G$5:$K$69,5,0)</f>
        <v>2441</v>
      </c>
      <c r="L36" s="21">
        <v>10</v>
      </c>
      <c r="M36" s="22">
        <v>106.45</v>
      </c>
      <c r="N36" s="18">
        <f t="shared" si="0"/>
        <v>95.81</v>
      </c>
      <c r="O36" s="23"/>
      <c r="P36" s="23"/>
      <c r="Q36" s="24"/>
      <c r="R36" s="18">
        <f t="shared" si="1"/>
        <v>0</v>
      </c>
    </row>
    <row r="37" spans="1:18" ht="89.25" customHeight="1" x14ac:dyDescent="0.25">
      <c r="A37" s="13" t="s">
        <v>40</v>
      </c>
      <c r="B37" s="14" t="s">
        <v>41</v>
      </c>
      <c r="C37" s="15" t="s">
        <v>124</v>
      </c>
      <c r="D37" s="16">
        <v>33</v>
      </c>
      <c r="E37" s="17"/>
      <c r="F37" s="17" t="s">
        <v>125</v>
      </c>
      <c r="G37" s="18">
        <v>65076</v>
      </c>
      <c r="H37" s="16">
        <v>4606008582980</v>
      </c>
      <c r="I37" s="19" t="s">
        <v>126</v>
      </c>
      <c r="J37" s="18" t="s">
        <v>66</v>
      </c>
      <c r="K37" s="20">
        <f ca="1">VLOOKUP(G37,TDSheet!$G$5:$K$69,5,0)</f>
        <v>2824</v>
      </c>
      <c r="L37" s="21">
        <v>10</v>
      </c>
      <c r="M37" s="22">
        <v>79</v>
      </c>
      <c r="N37" s="18">
        <f t="shared" ref="N37:N67" si="2">ROUND(M37-M37*N$3/100,2)</f>
        <v>71.099999999999994</v>
      </c>
      <c r="O37" s="23"/>
      <c r="P37" s="23"/>
      <c r="Q37" s="24"/>
      <c r="R37" s="18">
        <f t="shared" ref="R37:R67" si="3">ROUND(SUM(IF(P37+O37=0, N37, P37+O37)*Q37),2)</f>
        <v>0</v>
      </c>
    </row>
    <row r="38" spans="1:18" ht="89.25" customHeight="1" x14ac:dyDescent="0.25">
      <c r="A38" s="13" t="s">
        <v>40</v>
      </c>
      <c r="B38" s="14" t="s">
        <v>41</v>
      </c>
      <c r="C38" s="15" t="s">
        <v>127</v>
      </c>
      <c r="D38" s="16">
        <v>34</v>
      </c>
      <c r="E38" s="17"/>
      <c r="F38" s="17" t="s">
        <v>128</v>
      </c>
      <c r="G38" s="18">
        <v>58651</v>
      </c>
      <c r="H38" s="16">
        <v>4606008518798</v>
      </c>
      <c r="I38" s="19" t="s">
        <v>129</v>
      </c>
      <c r="J38" s="18" t="s">
        <v>130</v>
      </c>
      <c r="K38" s="20">
        <f ca="1">VLOOKUP(G38,TDSheet!$G$5:$K$69,5,0)</f>
        <v>142</v>
      </c>
      <c r="L38" s="21">
        <v>20</v>
      </c>
      <c r="M38" s="22">
        <v>15</v>
      </c>
      <c r="N38" s="18">
        <f t="shared" si="2"/>
        <v>13.5</v>
      </c>
      <c r="O38" s="23"/>
      <c r="P38" s="23"/>
      <c r="Q38" s="24"/>
      <c r="R38" s="18">
        <f t="shared" si="3"/>
        <v>0</v>
      </c>
    </row>
    <row r="39" spans="1:18" ht="89.25" customHeight="1" x14ac:dyDescent="0.25">
      <c r="A39" s="13" t="s">
        <v>131</v>
      </c>
      <c r="B39" s="14" t="s">
        <v>132</v>
      </c>
      <c r="C39" s="15" t="s">
        <v>133</v>
      </c>
      <c r="D39" s="16">
        <v>35</v>
      </c>
      <c r="E39" s="17"/>
      <c r="F39" s="17" t="s">
        <v>134</v>
      </c>
      <c r="G39" s="18">
        <v>70787</v>
      </c>
      <c r="H39" s="16">
        <v>4606008640390</v>
      </c>
      <c r="I39" s="19" t="s">
        <v>135</v>
      </c>
      <c r="J39" s="18" t="s">
        <v>46</v>
      </c>
      <c r="K39" s="20">
        <f ca="1">VLOOKUP(G39,TDSheet!$G$5:$K$69,5,0)</f>
        <v>382</v>
      </c>
      <c r="L39" s="21">
        <v>20</v>
      </c>
      <c r="M39" s="22">
        <v>239</v>
      </c>
      <c r="N39" s="18">
        <f t="shared" si="2"/>
        <v>215.1</v>
      </c>
      <c r="O39" s="23"/>
      <c r="P39" s="23"/>
      <c r="Q39" s="24"/>
      <c r="R39" s="18">
        <f t="shared" si="3"/>
        <v>0</v>
      </c>
    </row>
    <row r="40" spans="1:18" ht="89.25" customHeight="1" x14ac:dyDescent="0.25">
      <c r="A40" s="13" t="s">
        <v>131</v>
      </c>
      <c r="B40" s="14" t="s">
        <v>132</v>
      </c>
      <c r="C40" s="15" t="s">
        <v>136</v>
      </c>
      <c r="D40" s="16">
        <v>36</v>
      </c>
      <c r="E40" s="17"/>
      <c r="F40" s="17" t="s">
        <v>137</v>
      </c>
      <c r="G40" s="18">
        <v>70799</v>
      </c>
      <c r="H40" s="16">
        <v>4606008640512</v>
      </c>
      <c r="I40" s="19" t="s">
        <v>138</v>
      </c>
      <c r="J40" s="18" t="s">
        <v>46</v>
      </c>
      <c r="K40" s="20">
        <f ca="1">VLOOKUP(G40,TDSheet!$G$5:$K$69,5,0)</f>
        <v>333</v>
      </c>
      <c r="L40" s="21">
        <v>20</v>
      </c>
      <c r="M40" s="22">
        <v>314</v>
      </c>
      <c r="N40" s="18">
        <f t="shared" si="2"/>
        <v>282.60000000000002</v>
      </c>
      <c r="O40" s="23"/>
      <c r="P40" s="23"/>
      <c r="Q40" s="24"/>
      <c r="R40" s="18">
        <f t="shared" si="3"/>
        <v>0</v>
      </c>
    </row>
    <row r="41" spans="1:18" ht="89.25" customHeight="1" x14ac:dyDescent="0.25">
      <c r="A41" s="13" t="s">
        <v>131</v>
      </c>
      <c r="B41" s="14" t="s">
        <v>132</v>
      </c>
      <c r="C41" s="15" t="s">
        <v>136</v>
      </c>
      <c r="D41" s="16">
        <v>37</v>
      </c>
      <c r="E41" s="17"/>
      <c r="F41" s="17" t="s">
        <v>139</v>
      </c>
      <c r="G41" s="18">
        <v>70805</v>
      </c>
      <c r="H41" s="16">
        <v>4606008640574</v>
      </c>
      <c r="I41" s="19" t="s">
        <v>140</v>
      </c>
      <c r="J41" s="18" t="s">
        <v>46</v>
      </c>
      <c r="K41" s="20">
        <f ca="1">VLOOKUP(G41,TDSheet!$G$5:$K$69,5,0)</f>
        <v>534</v>
      </c>
      <c r="L41" s="21">
        <v>20</v>
      </c>
      <c r="M41" s="22">
        <v>314</v>
      </c>
      <c r="N41" s="18">
        <f t="shared" si="2"/>
        <v>282.60000000000002</v>
      </c>
      <c r="O41" s="23"/>
      <c r="P41" s="23"/>
      <c r="Q41" s="24"/>
      <c r="R41" s="18">
        <f t="shared" si="3"/>
        <v>0</v>
      </c>
    </row>
    <row r="42" spans="1:18" ht="89.25" customHeight="1" x14ac:dyDescent="0.25">
      <c r="A42" s="13" t="s">
        <v>131</v>
      </c>
      <c r="B42" s="14" t="s">
        <v>132</v>
      </c>
      <c r="C42" s="15" t="s">
        <v>141</v>
      </c>
      <c r="D42" s="16">
        <v>38</v>
      </c>
      <c r="E42" s="17"/>
      <c r="F42" s="17" t="s">
        <v>142</v>
      </c>
      <c r="G42" s="18">
        <v>70809</v>
      </c>
      <c r="H42" s="16">
        <v>4606008640611</v>
      </c>
      <c r="I42" s="19" t="s">
        <v>143</v>
      </c>
      <c r="J42" s="18" t="s">
        <v>46</v>
      </c>
      <c r="K42" s="20">
        <f ca="1">VLOOKUP(G42,TDSheet!$G$5:$K$69,5,0)</f>
        <v>247</v>
      </c>
      <c r="L42" s="21">
        <v>20</v>
      </c>
      <c r="M42" s="22">
        <v>355</v>
      </c>
      <c r="N42" s="18">
        <f t="shared" si="2"/>
        <v>319.5</v>
      </c>
      <c r="O42" s="23"/>
      <c r="P42" s="23"/>
      <c r="Q42" s="24"/>
      <c r="R42" s="18">
        <f t="shared" si="3"/>
        <v>0</v>
      </c>
    </row>
    <row r="43" spans="1:18" ht="89.25" customHeight="1" x14ac:dyDescent="0.25">
      <c r="A43" s="13" t="s">
        <v>131</v>
      </c>
      <c r="B43" s="14" t="s">
        <v>132</v>
      </c>
      <c r="C43" s="15" t="s">
        <v>144</v>
      </c>
      <c r="D43" s="16">
        <v>39</v>
      </c>
      <c r="E43" s="17"/>
      <c r="F43" s="17" t="s">
        <v>145</v>
      </c>
      <c r="G43" s="18">
        <v>70833</v>
      </c>
      <c r="H43" s="16">
        <v>4606008640857</v>
      </c>
      <c r="I43" s="19" t="s">
        <v>146</v>
      </c>
      <c r="J43" s="18" t="s">
        <v>147</v>
      </c>
      <c r="K43" s="20">
        <f ca="1">VLOOKUP(G43,TDSheet!$G$5:$K$69,5,0)</f>
        <v>387</v>
      </c>
      <c r="L43" s="21">
        <v>20</v>
      </c>
      <c r="M43" s="22">
        <v>355</v>
      </c>
      <c r="N43" s="18">
        <f t="shared" si="2"/>
        <v>319.5</v>
      </c>
      <c r="O43" s="23"/>
      <c r="P43" s="23"/>
      <c r="Q43" s="24"/>
      <c r="R43" s="18">
        <f t="shared" si="3"/>
        <v>0</v>
      </c>
    </row>
    <row r="44" spans="1:18" ht="89.25" customHeight="1" x14ac:dyDescent="0.25">
      <c r="A44" s="13" t="s">
        <v>131</v>
      </c>
      <c r="B44" s="14" t="s">
        <v>132</v>
      </c>
      <c r="C44" s="15" t="s">
        <v>148</v>
      </c>
      <c r="D44" s="16">
        <v>40</v>
      </c>
      <c r="E44" s="17"/>
      <c r="F44" s="17" t="s">
        <v>149</v>
      </c>
      <c r="G44" s="18">
        <v>70840</v>
      </c>
      <c r="H44" s="16">
        <v>4606008640925</v>
      </c>
      <c r="I44" s="19" t="s">
        <v>150</v>
      </c>
      <c r="J44" s="18" t="s">
        <v>151</v>
      </c>
      <c r="K44" s="20">
        <f ca="1">VLOOKUP(G44,TDSheet!$G$5:$K$69,5,0)</f>
        <v>390</v>
      </c>
      <c r="L44" s="21">
        <v>20</v>
      </c>
      <c r="M44" s="22">
        <v>409</v>
      </c>
      <c r="N44" s="18">
        <f t="shared" si="2"/>
        <v>368.1</v>
      </c>
      <c r="O44" s="23"/>
      <c r="P44" s="23"/>
      <c r="Q44" s="24"/>
      <c r="R44" s="18">
        <f t="shared" si="3"/>
        <v>0</v>
      </c>
    </row>
    <row r="45" spans="1:18" ht="89.25" customHeight="1" x14ac:dyDescent="0.25">
      <c r="A45" s="13" t="s">
        <v>131</v>
      </c>
      <c r="B45" s="14" t="s">
        <v>132</v>
      </c>
      <c r="C45" s="15" t="s">
        <v>148</v>
      </c>
      <c r="D45" s="16">
        <v>41</v>
      </c>
      <c r="E45" s="17"/>
      <c r="F45" s="17" t="s">
        <v>152</v>
      </c>
      <c r="G45" s="18">
        <v>70842</v>
      </c>
      <c r="H45" s="16">
        <v>4606008640949</v>
      </c>
      <c r="I45" s="19" t="s">
        <v>153</v>
      </c>
      <c r="J45" s="18" t="s">
        <v>151</v>
      </c>
      <c r="K45" s="20">
        <f ca="1">VLOOKUP(G45,TDSheet!$G$5:$K$69,5,0)</f>
        <v>495</v>
      </c>
      <c r="L45" s="21">
        <v>20</v>
      </c>
      <c r="M45" s="22">
        <v>409</v>
      </c>
      <c r="N45" s="18">
        <f t="shared" si="2"/>
        <v>368.1</v>
      </c>
      <c r="O45" s="23"/>
      <c r="P45" s="23"/>
      <c r="Q45" s="24"/>
      <c r="R45" s="18">
        <f t="shared" si="3"/>
        <v>0</v>
      </c>
    </row>
    <row r="46" spans="1:18" ht="89.25" customHeight="1" x14ac:dyDescent="0.25">
      <c r="A46" s="13" t="s">
        <v>131</v>
      </c>
      <c r="B46" s="14" t="s">
        <v>132</v>
      </c>
      <c r="C46" s="15" t="s">
        <v>154</v>
      </c>
      <c r="D46" s="16">
        <v>42</v>
      </c>
      <c r="E46" s="17"/>
      <c r="F46" s="17" t="s">
        <v>155</v>
      </c>
      <c r="G46" s="18">
        <v>70854</v>
      </c>
      <c r="H46" s="16">
        <v>4606008641069</v>
      </c>
      <c r="I46" s="19" t="s">
        <v>156</v>
      </c>
      <c r="J46" s="18" t="s">
        <v>113</v>
      </c>
      <c r="K46" s="20">
        <f ca="1">VLOOKUP(G46,TDSheet!$G$5:$K$69,5,0)</f>
        <v>623</v>
      </c>
      <c r="L46" s="21">
        <v>20</v>
      </c>
      <c r="M46" s="22">
        <v>593</v>
      </c>
      <c r="N46" s="18">
        <f t="shared" si="2"/>
        <v>533.70000000000005</v>
      </c>
      <c r="O46" s="23"/>
      <c r="P46" s="23"/>
      <c r="Q46" s="24"/>
      <c r="R46" s="18">
        <f t="shared" si="3"/>
        <v>0</v>
      </c>
    </row>
    <row r="47" spans="1:18" ht="89.25" customHeight="1" x14ac:dyDescent="0.25">
      <c r="A47" s="13" t="s">
        <v>131</v>
      </c>
      <c r="B47" s="14" t="s">
        <v>132</v>
      </c>
      <c r="C47" s="15" t="s">
        <v>154</v>
      </c>
      <c r="D47" s="16">
        <v>43</v>
      </c>
      <c r="E47" s="17"/>
      <c r="F47" s="17" t="s">
        <v>157</v>
      </c>
      <c r="G47" s="18">
        <v>70855</v>
      </c>
      <c r="H47" s="16">
        <v>4606008641076</v>
      </c>
      <c r="I47" s="19" t="s">
        <v>158</v>
      </c>
      <c r="J47" s="18" t="s">
        <v>113</v>
      </c>
      <c r="K47" s="20">
        <f ca="1">VLOOKUP(G47,TDSheet!$G$5:$K$69,5,0)</f>
        <v>194</v>
      </c>
      <c r="L47" s="21">
        <v>20</v>
      </c>
      <c r="M47" s="22">
        <v>593</v>
      </c>
      <c r="N47" s="18">
        <f t="shared" si="2"/>
        <v>533.70000000000005</v>
      </c>
      <c r="O47" s="23"/>
      <c r="P47" s="23"/>
      <c r="Q47" s="24"/>
      <c r="R47" s="18">
        <f t="shared" si="3"/>
        <v>0</v>
      </c>
    </row>
    <row r="48" spans="1:18" ht="89.25" customHeight="1" x14ac:dyDescent="0.25">
      <c r="A48" s="13" t="s">
        <v>131</v>
      </c>
      <c r="B48" s="14" t="s">
        <v>132</v>
      </c>
      <c r="C48" s="15" t="s">
        <v>159</v>
      </c>
      <c r="D48" s="16">
        <v>44</v>
      </c>
      <c r="E48" s="17"/>
      <c r="F48" s="17" t="s">
        <v>160</v>
      </c>
      <c r="G48" s="18">
        <v>70863</v>
      </c>
      <c r="H48" s="16">
        <v>4606008641151</v>
      </c>
      <c r="I48" s="19" t="s">
        <v>161</v>
      </c>
      <c r="J48" s="18" t="s">
        <v>162</v>
      </c>
      <c r="K48" s="20">
        <f ca="1">VLOOKUP(G48,TDSheet!$G$5:$K$69,5,0)</f>
        <v>439</v>
      </c>
      <c r="L48" s="21">
        <v>20</v>
      </c>
      <c r="M48" s="22">
        <v>823</v>
      </c>
      <c r="N48" s="18">
        <f t="shared" si="2"/>
        <v>740.7</v>
      </c>
      <c r="O48" s="23"/>
      <c r="P48" s="23"/>
      <c r="Q48" s="24"/>
      <c r="R48" s="18">
        <f t="shared" si="3"/>
        <v>0</v>
      </c>
    </row>
    <row r="49" spans="1:18" ht="89.25" customHeight="1" x14ac:dyDescent="0.25">
      <c r="A49" s="13" t="s">
        <v>131</v>
      </c>
      <c r="B49" s="14" t="s">
        <v>132</v>
      </c>
      <c r="C49" s="15" t="s">
        <v>163</v>
      </c>
      <c r="D49" s="16">
        <v>45</v>
      </c>
      <c r="E49" s="17"/>
      <c r="F49" s="17" t="s">
        <v>164</v>
      </c>
      <c r="G49" s="18">
        <v>71347</v>
      </c>
      <c r="H49" s="16">
        <v>4606008646262</v>
      </c>
      <c r="I49" s="19" t="s">
        <v>165</v>
      </c>
      <c r="J49" s="18" t="s">
        <v>46</v>
      </c>
      <c r="K49" s="20">
        <f ca="1">VLOOKUP(G49,TDSheet!$G$5:$K$69,5,0)</f>
        <v>517</v>
      </c>
      <c r="L49" s="21">
        <v>20</v>
      </c>
      <c r="M49" s="22">
        <v>239</v>
      </c>
      <c r="N49" s="18">
        <f t="shared" si="2"/>
        <v>215.1</v>
      </c>
      <c r="O49" s="23"/>
      <c r="P49" s="23"/>
      <c r="Q49" s="24"/>
      <c r="R49" s="18">
        <f t="shared" si="3"/>
        <v>0</v>
      </c>
    </row>
    <row r="50" spans="1:18" ht="89.25" customHeight="1" x14ac:dyDescent="0.25">
      <c r="A50" s="13" t="s">
        <v>131</v>
      </c>
      <c r="B50" s="14" t="s">
        <v>132</v>
      </c>
      <c r="C50" s="15" t="s">
        <v>163</v>
      </c>
      <c r="D50" s="16">
        <v>46</v>
      </c>
      <c r="E50" s="17"/>
      <c r="F50" s="17" t="s">
        <v>166</v>
      </c>
      <c r="G50" s="18">
        <v>62369</v>
      </c>
      <c r="H50" s="16">
        <v>4606008555434</v>
      </c>
      <c r="I50" s="19" t="s">
        <v>167</v>
      </c>
      <c r="J50" s="18" t="s">
        <v>168</v>
      </c>
      <c r="K50" s="20">
        <f ca="1">VLOOKUP(G50,TDSheet!$G$5:$K$69,5,0)</f>
        <v>629</v>
      </c>
      <c r="L50" s="21">
        <v>20</v>
      </c>
      <c r="M50" s="22">
        <v>239</v>
      </c>
      <c r="N50" s="18">
        <f t="shared" si="2"/>
        <v>215.1</v>
      </c>
      <c r="O50" s="23"/>
      <c r="P50" s="23"/>
      <c r="Q50" s="24"/>
      <c r="R50" s="18">
        <f t="shared" si="3"/>
        <v>0</v>
      </c>
    </row>
    <row r="51" spans="1:18" ht="89.25" customHeight="1" x14ac:dyDescent="0.25">
      <c r="A51" s="13" t="s">
        <v>131</v>
      </c>
      <c r="B51" s="14" t="s">
        <v>132</v>
      </c>
      <c r="C51" s="15" t="s">
        <v>169</v>
      </c>
      <c r="D51" s="16">
        <v>47</v>
      </c>
      <c r="E51" s="17"/>
      <c r="F51" s="17" t="s">
        <v>170</v>
      </c>
      <c r="G51" s="18">
        <v>68601</v>
      </c>
      <c r="H51" s="16">
        <v>4606008618436</v>
      </c>
      <c r="I51" s="19" t="s">
        <v>171</v>
      </c>
      <c r="J51" s="18" t="s">
        <v>168</v>
      </c>
      <c r="K51" s="20">
        <f ca="1">VLOOKUP(G51,TDSheet!$G$5:$K$69,5,0)</f>
        <v>239</v>
      </c>
      <c r="L51" s="21">
        <v>20</v>
      </c>
      <c r="M51" s="22">
        <v>314</v>
      </c>
      <c r="N51" s="18">
        <f t="shared" si="2"/>
        <v>282.60000000000002</v>
      </c>
      <c r="O51" s="23"/>
      <c r="P51" s="23"/>
      <c r="Q51" s="24"/>
      <c r="R51" s="18">
        <f t="shared" si="3"/>
        <v>0</v>
      </c>
    </row>
    <row r="52" spans="1:18" ht="89.25" customHeight="1" x14ac:dyDescent="0.25">
      <c r="A52" s="13" t="s">
        <v>131</v>
      </c>
      <c r="B52" s="14" t="s">
        <v>132</v>
      </c>
      <c r="C52" s="15" t="s">
        <v>172</v>
      </c>
      <c r="D52" s="16">
        <v>48</v>
      </c>
      <c r="E52" s="17"/>
      <c r="F52" s="17" t="s">
        <v>173</v>
      </c>
      <c r="G52" s="18">
        <v>71406</v>
      </c>
      <c r="H52" s="16">
        <v>4606008646859</v>
      </c>
      <c r="I52" s="19" t="s">
        <v>174</v>
      </c>
      <c r="J52" s="18" t="s">
        <v>113</v>
      </c>
      <c r="K52" s="20">
        <f ca="1">VLOOKUP(G52,TDSheet!$G$5:$K$69,5,0)</f>
        <v>519</v>
      </c>
      <c r="L52" s="21">
        <v>20</v>
      </c>
      <c r="M52" s="22">
        <v>593</v>
      </c>
      <c r="N52" s="18">
        <f t="shared" si="2"/>
        <v>533.70000000000005</v>
      </c>
      <c r="O52" s="23"/>
      <c r="P52" s="23"/>
      <c r="Q52" s="24"/>
      <c r="R52" s="18">
        <f t="shared" si="3"/>
        <v>0</v>
      </c>
    </row>
    <row r="53" spans="1:18" ht="89.25" customHeight="1" x14ac:dyDescent="0.25">
      <c r="A53" s="13" t="s">
        <v>131</v>
      </c>
      <c r="B53" s="14" t="s">
        <v>132</v>
      </c>
      <c r="C53" s="15" t="s">
        <v>172</v>
      </c>
      <c r="D53" s="16">
        <v>49</v>
      </c>
      <c r="E53" s="17"/>
      <c r="F53" s="17" t="s">
        <v>175</v>
      </c>
      <c r="G53" s="18">
        <v>68635</v>
      </c>
      <c r="H53" s="16">
        <v>4606008618771</v>
      </c>
      <c r="I53" s="19" t="s">
        <v>176</v>
      </c>
      <c r="J53" s="18" t="s">
        <v>113</v>
      </c>
      <c r="K53" s="20">
        <f ca="1">VLOOKUP(G53,TDSheet!$G$5:$K$69,5,0)</f>
        <v>198</v>
      </c>
      <c r="L53" s="21">
        <v>20</v>
      </c>
      <c r="M53" s="22">
        <v>593</v>
      </c>
      <c r="N53" s="18">
        <f t="shared" si="2"/>
        <v>533.70000000000005</v>
      </c>
      <c r="O53" s="23"/>
      <c r="P53" s="23"/>
      <c r="Q53" s="24"/>
      <c r="R53" s="18">
        <f t="shared" si="3"/>
        <v>0</v>
      </c>
    </row>
    <row r="54" spans="1:18" ht="89.25" customHeight="1" x14ac:dyDescent="0.25">
      <c r="A54" s="13" t="s">
        <v>131</v>
      </c>
      <c r="B54" s="14" t="s">
        <v>132</v>
      </c>
      <c r="C54" s="15" t="s">
        <v>177</v>
      </c>
      <c r="D54" s="16">
        <v>50</v>
      </c>
      <c r="E54" s="17"/>
      <c r="F54" s="17" t="s">
        <v>178</v>
      </c>
      <c r="G54" s="18">
        <v>71445</v>
      </c>
      <c r="H54" s="16">
        <v>4606008647245</v>
      </c>
      <c r="I54" s="19" t="s">
        <v>179</v>
      </c>
      <c r="J54" s="18" t="s">
        <v>113</v>
      </c>
      <c r="K54" s="20">
        <f ca="1">VLOOKUP(G54,TDSheet!$G$5:$K$69,5,0)</f>
        <v>337</v>
      </c>
      <c r="L54" s="21">
        <v>20</v>
      </c>
      <c r="M54" s="22">
        <v>434</v>
      </c>
      <c r="N54" s="18">
        <f t="shared" si="2"/>
        <v>390.6</v>
      </c>
      <c r="O54" s="23"/>
      <c r="P54" s="23"/>
      <c r="Q54" s="24"/>
      <c r="R54" s="18">
        <f t="shared" si="3"/>
        <v>0</v>
      </c>
    </row>
    <row r="55" spans="1:18" ht="89.25" customHeight="1" x14ac:dyDescent="0.25">
      <c r="A55" s="13" t="s">
        <v>131</v>
      </c>
      <c r="B55" s="14" t="s">
        <v>180</v>
      </c>
      <c r="C55" s="15" t="s">
        <v>181</v>
      </c>
      <c r="D55" s="16">
        <v>51</v>
      </c>
      <c r="E55" s="17"/>
      <c r="F55" s="17" t="s">
        <v>182</v>
      </c>
      <c r="G55" s="18">
        <v>71241</v>
      </c>
      <c r="H55" s="16">
        <v>4606008645203</v>
      </c>
      <c r="I55" s="19" t="s">
        <v>183</v>
      </c>
      <c r="J55" s="18" t="s">
        <v>46</v>
      </c>
      <c r="K55" s="20">
        <f ca="1">VLOOKUP(G55,TDSheet!$G$5:$K$69,5,0)</f>
        <v>864</v>
      </c>
      <c r="L55" s="21">
        <v>20</v>
      </c>
      <c r="M55" s="22">
        <v>285</v>
      </c>
      <c r="N55" s="18">
        <f t="shared" si="2"/>
        <v>256.5</v>
      </c>
      <c r="O55" s="23"/>
      <c r="P55" s="23"/>
      <c r="Q55" s="24"/>
      <c r="R55" s="18">
        <f t="shared" si="3"/>
        <v>0</v>
      </c>
    </row>
    <row r="56" spans="1:18" ht="89.25" customHeight="1" x14ac:dyDescent="0.25">
      <c r="A56" s="13" t="s">
        <v>131</v>
      </c>
      <c r="B56" s="14" t="s">
        <v>180</v>
      </c>
      <c r="C56" s="15" t="s">
        <v>184</v>
      </c>
      <c r="D56" s="16">
        <v>52</v>
      </c>
      <c r="E56" s="17"/>
      <c r="F56" s="17" t="s">
        <v>185</v>
      </c>
      <c r="G56" s="18">
        <v>71242</v>
      </c>
      <c r="H56" s="16">
        <v>4606008645210</v>
      </c>
      <c r="I56" s="19" t="s">
        <v>186</v>
      </c>
      <c r="J56" s="18" t="s">
        <v>151</v>
      </c>
      <c r="K56" s="20">
        <f ca="1">VLOOKUP(G56,TDSheet!$G$5:$K$69,5,0)</f>
        <v>1014</v>
      </c>
      <c r="L56" s="21">
        <v>20</v>
      </c>
      <c r="M56" s="22">
        <v>399.9</v>
      </c>
      <c r="N56" s="18">
        <f t="shared" si="2"/>
        <v>359.91</v>
      </c>
      <c r="O56" s="23"/>
      <c r="P56" s="23"/>
      <c r="Q56" s="24"/>
      <c r="R56" s="18">
        <f t="shared" si="3"/>
        <v>0</v>
      </c>
    </row>
    <row r="57" spans="1:18" ht="89.25" customHeight="1" x14ac:dyDescent="0.25">
      <c r="A57" s="13" t="s">
        <v>131</v>
      </c>
      <c r="B57" s="14" t="s">
        <v>180</v>
      </c>
      <c r="C57" s="15" t="s">
        <v>187</v>
      </c>
      <c r="D57" s="16">
        <v>53</v>
      </c>
      <c r="E57" s="17"/>
      <c r="F57" s="17" t="s">
        <v>188</v>
      </c>
      <c r="G57" s="18">
        <v>71248</v>
      </c>
      <c r="H57" s="16">
        <v>4606008645272</v>
      </c>
      <c r="I57" s="19" t="s">
        <v>189</v>
      </c>
      <c r="J57" s="18" t="s">
        <v>190</v>
      </c>
      <c r="K57" s="20">
        <f ca="1">VLOOKUP(G57,TDSheet!$G$5:$K$69,5,0)</f>
        <v>757</v>
      </c>
      <c r="L57" s="21">
        <v>20</v>
      </c>
      <c r="M57" s="22">
        <v>529.9</v>
      </c>
      <c r="N57" s="18">
        <f t="shared" si="2"/>
        <v>476.91</v>
      </c>
      <c r="O57" s="23"/>
      <c r="P57" s="23"/>
      <c r="Q57" s="24"/>
      <c r="R57" s="18">
        <f t="shared" si="3"/>
        <v>0</v>
      </c>
    </row>
    <row r="58" spans="1:18" ht="89.25" customHeight="1" x14ac:dyDescent="0.25">
      <c r="A58" s="13" t="s">
        <v>131</v>
      </c>
      <c r="B58" s="14" t="s">
        <v>180</v>
      </c>
      <c r="C58" s="15" t="s">
        <v>191</v>
      </c>
      <c r="D58" s="16">
        <v>54</v>
      </c>
      <c r="E58" s="17"/>
      <c r="F58" s="17" t="s">
        <v>192</v>
      </c>
      <c r="G58" s="18">
        <v>71258</v>
      </c>
      <c r="H58" s="16">
        <v>4606008645371</v>
      </c>
      <c r="I58" s="19" t="s">
        <v>193</v>
      </c>
      <c r="J58" s="18" t="s">
        <v>162</v>
      </c>
      <c r="K58" s="20">
        <f ca="1">VLOOKUP(G58,TDSheet!$G$5:$K$69,5,0)</f>
        <v>502</v>
      </c>
      <c r="L58" s="21">
        <v>20</v>
      </c>
      <c r="M58" s="22">
        <v>679</v>
      </c>
      <c r="N58" s="18">
        <f t="shared" si="2"/>
        <v>611.1</v>
      </c>
      <c r="O58" s="23"/>
      <c r="P58" s="23"/>
      <c r="Q58" s="24"/>
      <c r="R58" s="18">
        <f t="shared" si="3"/>
        <v>0</v>
      </c>
    </row>
    <row r="59" spans="1:18" ht="89.25" customHeight="1" x14ac:dyDescent="0.25">
      <c r="A59" s="13" t="s">
        <v>194</v>
      </c>
      <c r="B59" s="14" t="s">
        <v>195</v>
      </c>
      <c r="C59" s="15" t="s">
        <v>196</v>
      </c>
      <c r="D59" s="16">
        <v>55</v>
      </c>
      <c r="E59" s="17"/>
      <c r="F59" s="17" t="s">
        <v>197</v>
      </c>
      <c r="G59" s="18">
        <v>48052</v>
      </c>
      <c r="H59" s="16">
        <v>4606008403100</v>
      </c>
      <c r="I59" s="19" t="s">
        <v>198</v>
      </c>
      <c r="J59" s="18" t="s">
        <v>199</v>
      </c>
      <c r="K59" s="20">
        <f ca="1">VLOOKUP(G59,TDSheet!$G$5:$K$69,5,0)</f>
        <v>1</v>
      </c>
      <c r="L59" s="21">
        <v>20</v>
      </c>
      <c r="M59" s="22">
        <v>26.88</v>
      </c>
      <c r="N59" s="18">
        <f t="shared" si="2"/>
        <v>24.19</v>
      </c>
      <c r="O59" s="23"/>
      <c r="P59" s="23"/>
      <c r="Q59" s="24"/>
      <c r="R59" s="18">
        <f t="shared" si="3"/>
        <v>0</v>
      </c>
    </row>
    <row r="60" spans="1:18" ht="89.25" customHeight="1" x14ac:dyDescent="0.25">
      <c r="A60" s="13" t="s">
        <v>194</v>
      </c>
      <c r="B60" s="14" t="s">
        <v>195</v>
      </c>
      <c r="C60" s="15" t="s">
        <v>200</v>
      </c>
      <c r="D60" s="16">
        <v>56</v>
      </c>
      <c r="E60" s="17"/>
      <c r="F60" s="17" t="s">
        <v>201</v>
      </c>
      <c r="G60" s="18">
        <v>48053</v>
      </c>
      <c r="H60" s="16">
        <v>4606008403117</v>
      </c>
      <c r="I60" s="19" t="s">
        <v>202</v>
      </c>
      <c r="J60" s="18" t="s">
        <v>199</v>
      </c>
      <c r="K60" s="20">
        <f ca="1">VLOOKUP(G60,TDSheet!$G$5:$K$69,5,0)</f>
        <v>1930</v>
      </c>
      <c r="L60" s="21">
        <v>20</v>
      </c>
      <c r="M60" s="22">
        <v>17.91</v>
      </c>
      <c r="N60" s="18">
        <f t="shared" si="2"/>
        <v>16.12</v>
      </c>
      <c r="O60" s="23"/>
      <c r="P60" s="23"/>
      <c r="Q60" s="24"/>
      <c r="R60" s="18">
        <f t="shared" si="3"/>
        <v>0</v>
      </c>
    </row>
    <row r="61" spans="1:18" ht="89.25" customHeight="1" x14ac:dyDescent="0.25">
      <c r="A61" s="13" t="s">
        <v>194</v>
      </c>
      <c r="B61" s="14" t="s">
        <v>195</v>
      </c>
      <c r="C61" s="15" t="s">
        <v>200</v>
      </c>
      <c r="D61" s="16">
        <v>57</v>
      </c>
      <c r="E61" s="17"/>
      <c r="F61" s="17" t="s">
        <v>203</v>
      </c>
      <c r="G61" s="18">
        <v>48054</v>
      </c>
      <c r="H61" s="16">
        <v>4606008403124</v>
      </c>
      <c r="I61" s="19" t="s">
        <v>204</v>
      </c>
      <c r="J61" s="18" t="s">
        <v>199</v>
      </c>
      <c r="K61" s="20">
        <f ca="1">VLOOKUP(G61,TDSheet!$G$5:$K$69,5,0)</f>
        <v>4309</v>
      </c>
      <c r="L61" s="21">
        <v>20</v>
      </c>
      <c r="M61" s="22">
        <v>17.91</v>
      </c>
      <c r="N61" s="18">
        <f t="shared" si="2"/>
        <v>16.12</v>
      </c>
      <c r="O61" s="23"/>
      <c r="P61" s="23"/>
      <c r="Q61" s="24"/>
      <c r="R61" s="18">
        <f t="shared" si="3"/>
        <v>0</v>
      </c>
    </row>
    <row r="62" spans="1:18" ht="89.25" customHeight="1" x14ac:dyDescent="0.25">
      <c r="A62" s="13" t="s">
        <v>194</v>
      </c>
      <c r="B62" s="14" t="s">
        <v>205</v>
      </c>
      <c r="C62" s="15" t="s">
        <v>206</v>
      </c>
      <c r="D62" s="16">
        <v>58</v>
      </c>
      <c r="E62" s="17"/>
      <c r="F62" s="17" t="s">
        <v>207</v>
      </c>
      <c r="G62" s="18">
        <v>48055</v>
      </c>
      <c r="H62" s="16">
        <v>4606008403131</v>
      </c>
      <c r="I62" s="19" t="s">
        <v>208</v>
      </c>
      <c r="J62" s="18" t="s">
        <v>199</v>
      </c>
      <c r="K62" s="20">
        <f ca="1">VLOOKUP(G62,TDSheet!$G$5:$K$69,5,0)</f>
        <v>5418</v>
      </c>
      <c r="L62" s="21">
        <v>20</v>
      </c>
      <c r="M62" s="22">
        <v>13.44</v>
      </c>
      <c r="N62" s="18">
        <f t="shared" si="2"/>
        <v>12.1</v>
      </c>
      <c r="O62" s="23"/>
      <c r="P62" s="23"/>
      <c r="Q62" s="24"/>
      <c r="R62" s="18">
        <f t="shared" si="3"/>
        <v>0</v>
      </c>
    </row>
    <row r="63" spans="1:18" ht="89.25" customHeight="1" x14ac:dyDescent="0.25">
      <c r="A63" s="13" t="s">
        <v>194</v>
      </c>
      <c r="B63" s="14" t="s">
        <v>205</v>
      </c>
      <c r="C63" s="15" t="s">
        <v>206</v>
      </c>
      <c r="D63" s="16">
        <v>59</v>
      </c>
      <c r="E63" s="17"/>
      <c r="F63" s="17" t="s">
        <v>209</v>
      </c>
      <c r="G63" s="18">
        <v>48056</v>
      </c>
      <c r="H63" s="16">
        <v>4606008403148</v>
      </c>
      <c r="I63" s="19" t="s">
        <v>210</v>
      </c>
      <c r="J63" s="18" t="s">
        <v>199</v>
      </c>
      <c r="K63" s="20">
        <f ca="1">VLOOKUP(G63,TDSheet!$G$5:$K$69,5,0)</f>
        <v>6044</v>
      </c>
      <c r="L63" s="21">
        <v>20</v>
      </c>
      <c r="M63" s="22">
        <v>13.44</v>
      </c>
      <c r="N63" s="18">
        <f t="shared" si="2"/>
        <v>12.1</v>
      </c>
      <c r="O63" s="23"/>
      <c r="P63" s="23"/>
      <c r="Q63" s="24"/>
      <c r="R63" s="18">
        <f t="shared" si="3"/>
        <v>0</v>
      </c>
    </row>
    <row r="64" spans="1:18" ht="89.25" customHeight="1" x14ac:dyDescent="0.25">
      <c r="A64" s="13" t="s">
        <v>194</v>
      </c>
      <c r="B64" s="14" t="s">
        <v>205</v>
      </c>
      <c r="C64" s="15" t="s">
        <v>211</v>
      </c>
      <c r="D64" s="16">
        <v>60</v>
      </c>
      <c r="E64" s="17"/>
      <c r="F64" s="17" t="s">
        <v>212</v>
      </c>
      <c r="G64" s="18">
        <v>48044</v>
      </c>
      <c r="H64" s="16">
        <v>4606008403025</v>
      </c>
      <c r="I64" s="19" t="s">
        <v>213</v>
      </c>
      <c r="J64" s="18" t="s">
        <v>214</v>
      </c>
      <c r="K64" s="20">
        <f ca="1">VLOOKUP(G64,TDSheet!$G$5:$K$69,5,0)</f>
        <v>489</v>
      </c>
      <c r="L64" s="21">
        <v>20</v>
      </c>
      <c r="M64" s="22">
        <v>8.4</v>
      </c>
      <c r="N64" s="18">
        <f t="shared" si="2"/>
        <v>7.56</v>
      </c>
      <c r="O64" s="23"/>
      <c r="P64" s="23"/>
      <c r="Q64" s="24"/>
      <c r="R64" s="18">
        <f t="shared" si="3"/>
        <v>0</v>
      </c>
    </row>
    <row r="65" spans="1:18" ht="89.25" customHeight="1" x14ac:dyDescent="0.25">
      <c r="A65" s="13" t="s">
        <v>194</v>
      </c>
      <c r="B65" s="14" t="s">
        <v>205</v>
      </c>
      <c r="C65" s="15" t="s">
        <v>211</v>
      </c>
      <c r="D65" s="16">
        <v>61</v>
      </c>
      <c r="E65" s="17"/>
      <c r="F65" s="17" t="s">
        <v>215</v>
      </c>
      <c r="G65" s="18">
        <v>48049</v>
      </c>
      <c r="H65" s="16">
        <v>4606008403070</v>
      </c>
      <c r="I65" s="19" t="s">
        <v>216</v>
      </c>
      <c r="J65" s="18" t="s">
        <v>214</v>
      </c>
      <c r="K65" s="20">
        <f ca="1">VLOOKUP(G65,TDSheet!$G$5:$K$69,5,0)</f>
        <v>1707</v>
      </c>
      <c r="L65" s="21">
        <v>20</v>
      </c>
      <c r="M65" s="22">
        <v>9.52</v>
      </c>
      <c r="N65" s="18">
        <f t="shared" si="2"/>
        <v>8.57</v>
      </c>
      <c r="O65" s="23"/>
      <c r="P65" s="23"/>
      <c r="Q65" s="24"/>
      <c r="R65" s="18">
        <f t="shared" si="3"/>
        <v>0</v>
      </c>
    </row>
    <row r="66" spans="1:18" ht="89.25" customHeight="1" x14ac:dyDescent="0.25">
      <c r="A66" s="13" t="s">
        <v>194</v>
      </c>
      <c r="B66" s="14" t="s">
        <v>205</v>
      </c>
      <c r="C66" s="15" t="s">
        <v>211</v>
      </c>
      <c r="D66" s="16">
        <v>62</v>
      </c>
      <c r="E66" s="17"/>
      <c r="F66" s="17" t="s">
        <v>217</v>
      </c>
      <c r="G66" s="18">
        <v>48050</v>
      </c>
      <c r="H66" s="16">
        <v>4606008403087</v>
      </c>
      <c r="I66" s="19" t="s">
        <v>218</v>
      </c>
      <c r="J66" s="18" t="s">
        <v>214</v>
      </c>
      <c r="K66" s="20">
        <f ca="1">VLOOKUP(G66,TDSheet!$G$5:$K$69,5,0)</f>
        <v>379</v>
      </c>
      <c r="L66" s="21">
        <v>20</v>
      </c>
      <c r="M66" s="22">
        <v>9.52</v>
      </c>
      <c r="N66" s="18">
        <f t="shared" si="2"/>
        <v>8.57</v>
      </c>
      <c r="O66" s="23"/>
      <c r="P66" s="23"/>
      <c r="Q66" s="24"/>
      <c r="R66" s="18">
        <f t="shared" si="3"/>
        <v>0</v>
      </c>
    </row>
    <row r="67" spans="1:18" ht="89.25" customHeight="1" x14ac:dyDescent="0.25">
      <c r="A67" s="13" t="s">
        <v>194</v>
      </c>
      <c r="B67" s="14" t="s">
        <v>219</v>
      </c>
      <c r="C67" s="15" t="s">
        <v>220</v>
      </c>
      <c r="D67" s="16">
        <v>63</v>
      </c>
      <c r="E67" s="17"/>
      <c r="F67" s="17" t="s">
        <v>221</v>
      </c>
      <c r="G67" s="18">
        <v>48040</v>
      </c>
      <c r="H67" s="16">
        <v>4606008402981</v>
      </c>
      <c r="I67" s="19" t="s">
        <v>222</v>
      </c>
      <c r="J67" s="18" t="s">
        <v>223</v>
      </c>
      <c r="K67" s="20">
        <f ca="1">VLOOKUP(G67,TDSheet!$G$5:$K$69,5,0)</f>
        <v>6791</v>
      </c>
      <c r="L67" s="21">
        <v>20</v>
      </c>
      <c r="M67" s="22">
        <v>21.93</v>
      </c>
      <c r="N67" s="18">
        <f t="shared" si="2"/>
        <v>19.739999999999998</v>
      </c>
      <c r="O67" s="23"/>
      <c r="P67" s="23"/>
      <c r="Q67" s="24"/>
      <c r="R67" s="18">
        <f t="shared" si="3"/>
        <v>0</v>
      </c>
    </row>
    <row r="68" spans="1:18" ht="18.75" customHeight="1" x14ac:dyDescent="0.25">
      <c r="A68" s="25"/>
      <c r="B68" s="26"/>
      <c r="C68" s="26"/>
      <c r="D68" s="26"/>
      <c r="E68" s="27"/>
      <c r="F68" s="27"/>
      <c r="G68" s="26"/>
      <c r="H68" s="26"/>
      <c r="I68" s="26"/>
      <c r="J68" s="26"/>
      <c r="K68" s="26"/>
      <c r="L68" s="26"/>
      <c r="M68" s="26"/>
      <c r="N68" s="37" t="s">
        <v>224</v>
      </c>
      <c r="O68" s="37"/>
      <c r="P68" s="37"/>
      <c r="Q68" s="37"/>
      <c r="R68" s="28">
        <f>ROUND(SUM(R5:R67),2)</f>
        <v>0</v>
      </c>
    </row>
  </sheetData>
  <mergeCells count="2">
    <mergeCell ref="N68:Q68"/>
    <mergeCell ref="B1:E1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Гиневская Виктория Константиновна</dc:creator>
  <cp:lastModifiedBy>PC8004</cp:lastModifiedBy>
  <cp:revision>1</cp:revision>
  <cp:lastPrinted>2025-11-17T08:49:07Z</cp:lastPrinted>
  <dcterms:created xsi:type="dcterms:W3CDTF">2025-11-17T08:49:07Z</dcterms:created>
  <dcterms:modified xsi:type="dcterms:W3CDTF">2025-12-01T08:18:06Z</dcterms:modified>
</cp:coreProperties>
</file>