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1400" windowHeight="5895" tabRatio="0"/>
  </bookViews>
  <sheets>
    <sheet name="TDSheet" sheetId="1" r:id="rId1"/>
  </sheets>
  <definedNames>
    <definedName name="_xlnm._FilterDatabase" localSheetId="0" hidden="1">TDSheet!$A$6:$S$6</definedName>
  </definedNames>
  <calcPr calcId="145621" refMode="R1C1"/>
</workbook>
</file>

<file path=xl/calcChain.xml><?xml version="1.0" encoding="utf-8"?>
<calcChain xmlns="http://schemas.openxmlformats.org/spreadsheetml/2006/main">
  <c r="R1" i="1" l="1"/>
  <c r="N249" i="1" l="1"/>
  <c r="O249" i="1" s="1"/>
  <c r="R249" i="1" s="1"/>
  <c r="N248" i="1"/>
  <c r="O248" i="1" s="1"/>
  <c r="R248" i="1" s="1"/>
  <c r="O247" i="1"/>
  <c r="R247" i="1" s="1"/>
  <c r="N247" i="1"/>
  <c r="N246" i="1"/>
  <c r="O246" i="1" s="1"/>
  <c r="R246" i="1" s="1"/>
  <c r="N245" i="1"/>
  <c r="O245" i="1" s="1"/>
  <c r="R245" i="1" s="1"/>
  <c r="N244" i="1"/>
  <c r="O244" i="1" s="1"/>
  <c r="R244" i="1" s="1"/>
  <c r="N243" i="1"/>
  <c r="O243" i="1" s="1"/>
  <c r="R243" i="1" s="1"/>
  <c r="N242" i="1"/>
  <c r="O242" i="1" s="1"/>
  <c r="R242" i="1" s="1"/>
  <c r="N240" i="1"/>
  <c r="O240" i="1" s="1"/>
  <c r="R240" i="1" s="1"/>
  <c r="N239" i="1"/>
  <c r="O239" i="1" s="1"/>
  <c r="R239" i="1" s="1"/>
  <c r="N238" i="1"/>
  <c r="O238" i="1" s="1"/>
  <c r="R238" i="1" s="1"/>
  <c r="N237" i="1"/>
  <c r="O237" i="1" s="1"/>
  <c r="R237" i="1" s="1"/>
  <c r="N236" i="1"/>
  <c r="O236" i="1" s="1"/>
  <c r="R236" i="1" s="1"/>
  <c r="N235" i="1"/>
  <c r="O235" i="1" s="1"/>
  <c r="R235" i="1" s="1"/>
  <c r="N234" i="1"/>
  <c r="O234" i="1" s="1"/>
  <c r="R234" i="1" s="1"/>
  <c r="N231" i="1"/>
  <c r="O231" i="1" s="1"/>
  <c r="R231" i="1" s="1"/>
  <c r="O230" i="1"/>
  <c r="R230" i="1" s="1"/>
  <c r="N230" i="1"/>
  <c r="N229" i="1"/>
  <c r="O229" i="1" s="1"/>
  <c r="R229" i="1" s="1"/>
  <c r="N227" i="1"/>
  <c r="O227" i="1" s="1"/>
  <c r="R227" i="1" s="1"/>
  <c r="N226" i="1"/>
  <c r="O226" i="1" s="1"/>
  <c r="R226" i="1" s="1"/>
  <c r="N224" i="1"/>
  <c r="O224" i="1" s="1"/>
  <c r="R224" i="1" s="1"/>
  <c r="N223" i="1"/>
  <c r="O223" i="1" s="1"/>
  <c r="R223" i="1" s="1"/>
  <c r="N222" i="1"/>
  <c r="O222" i="1" s="1"/>
  <c r="R222" i="1" s="1"/>
  <c r="N220" i="1"/>
  <c r="O220" i="1" s="1"/>
  <c r="R220" i="1" s="1"/>
  <c r="N219" i="1"/>
  <c r="O219" i="1" s="1"/>
  <c r="R219" i="1" s="1"/>
  <c r="N218" i="1"/>
  <c r="O218" i="1" s="1"/>
  <c r="R218" i="1" s="1"/>
  <c r="N216" i="1"/>
  <c r="O216" i="1" s="1"/>
  <c r="R216" i="1" s="1"/>
  <c r="N215" i="1"/>
  <c r="O215" i="1" s="1"/>
  <c r="R215" i="1" s="1"/>
  <c r="N214" i="1"/>
  <c r="O214" i="1" s="1"/>
  <c r="R214" i="1" s="1"/>
  <c r="N213" i="1"/>
  <c r="O213" i="1" s="1"/>
  <c r="R213" i="1" s="1"/>
  <c r="N211" i="1"/>
  <c r="O211" i="1" s="1"/>
  <c r="R211" i="1" s="1"/>
  <c r="N210" i="1"/>
  <c r="O210" i="1" s="1"/>
  <c r="R210" i="1" s="1"/>
  <c r="O209" i="1"/>
  <c r="R209" i="1" s="1"/>
  <c r="N209" i="1"/>
  <c r="N207" i="1"/>
  <c r="O207" i="1" s="1"/>
  <c r="R207" i="1" s="1"/>
  <c r="N206" i="1"/>
  <c r="O206" i="1" s="1"/>
  <c r="R206" i="1" s="1"/>
  <c r="N205" i="1"/>
  <c r="O205" i="1" s="1"/>
  <c r="R205" i="1" s="1"/>
  <c r="N203" i="1"/>
  <c r="O203" i="1" s="1"/>
  <c r="R203" i="1" s="1"/>
  <c r="N202" i="1"/>
  <c r="O202" i="1" s="1"/>
  <c r="R202" i="1" s="1"/>
  <c r="N201" i="1"/>
  <c r="O201" i="1" s="1"/>
  <c r="R201" i="1" s="1"/>
  <c r="N200" i="1"/>
  <c r="O200" i="1" s="1"/>
  <c r="R200" i="1" s="1"/>
  <c r="O199" i="1"/>
  <c r="R199" i="1" s="1"/>
  <c r="N199" i="1"/>
  <c r="N197" i="1"/>
  <c r="O197" i="1" s="1"/>
  <c r="R197" i="1" s="1"/>
  <c r="N196" i="1"/>
  <c r="O196" i="1" s="1"/>
  <c r="R196" i="1" s="1"/>
  <c r="N195" i="1"/>
  <c r="O195" i="1" s="1"/>
  <c r="R195" i="1" s="1"/>
  <c r="N194" i="1"/>
  <c r="O194" i="1" s="1"/>
  <c r="R194" i="1" s="1"/>
  <c r="N193" i="1"/>
  <c r="O193" i="1" s="1"/>
  <c r="R193" i="1" s="1"/>
  <c r="N192" i="1"/>
  <c r="O192" i="1" s="1"/>
  <c r="R192" i="1" s="1"/>
  <c r="N191" i="1"/>
  <c r="O191" i="1" s="1"/>
  <c r="R191" i="1" s="1"/>
  <c r="O190" i="1"/>
  <c r="R190" i="1" s="1"/>
  <c r="N190" i="1"/>
  <c r="N188" i="1"/>
  <c r="O188" i="1" s="1"/>
  <c r="R188" i="1" s="1"/>
  <c r="N187" i="1"/>
  <c r="O187" i="1" s="1"/>
  <c r="R187" i="1" s="1"/>
  <c r="N186" i="1"/>
  <c r="O186" i="1" s="1"/>
  <c r="R186" i="1" s="1"/>
  <c r="N185" i="1"/>
  <c r="O185" i="1" s="1"/>
  <c r="R185" i="1" s="1"/>
  <c r="N184" i="1"/>
  <c r="O184" i="1" s="1"/>
  <c r="R184" i="1" s="1"/>
  <c r="N183" i="1"/>
  <c r="O183" i="1" s="1"/>
  <c r="R183" i="1" s="1"/>
  <c r="N182" i="1"/>
  <c r="O182" i="1" s="1"/>
  <c r="R182" i="1" s="1"/>
  <c r="O181" i="1"/>
  <c r="R181" i="1" s="1"/>
  <c r="N181" i="1"/>
  <c r="N179" i="1"/>
  <c r="O179" i="1" s="1"/>
  <c r="R179" i="1" s="1"/>
  <c r="N178" i="1"/>
  <c r="O178" i="1" s="1"/>
  <c r="R178" i="1" s="1"/>
  <c r="N177" i="1"/>
  <c r="O177" i="1" s="1"/>
  <c r="R177" i="1" s="1"/>
  <c r="N176" i="1"/>
  <c r="O176" i="1" s="1"/>
  <c r="R176" i="1" s="1"/>
  <c r="N174" i="1"/>
  <c r="O174" i="1" s="1"/>
  <c r="R174" i="1" s="1"/>
  <c r="N173" i="1"/>
  <c r="O173" i="1" s="1"/>
  <c r="R173" i="1" s="1"/>
  <c r="N172" i="1"/>
  <c r="O172" i="1" s="1"/>
  <c r="R172" i="1" s="1"/>
  <c r="O170" i="1"/>
  <c r="R170" i="1" s="1"/>
  <c r="N170" i="1"/>
  <c r="N169" i="1"/>
  <c r="O169" i="1" s="1"/>
  <c r="R169" i="1" s="1"/>
  <c r="N168" i="1"/>
  <c r="O168" i="1" s="1"/>
  <c r="R168" i="1" s="1"/>
  <c r="N167" i="1"/>
  <c r="O167" i="1" s="1"/>
  <c r="R167" i="1" s="1"/>
  <c r="N165" i="1"/>
  <c r="O165" i="1" s="1"/>
  <c r="R165" i="1" s="1"/>
  <c r="N164" i="1"/>
  <c r="O164" i="1" s="1"/>
  <c r="R164" i="1" s="1"/>
  <c r="N163" i="1"/>
  <c r="O163" i="1" s="1"/>
  <c r="R163" i="1" s="1"/>
  <c r="N162" i="1"/>
  <c r="O162" i="1" s="1"/>
  <c r="R162" i="1" s="1"/>
  <c r="O160" i="1"/>
  <c r="R160" i="1" s="1"/>
  <c r="N160" i="1"/>
  <c r="N159" i="1"/>
  <c r="O159" i="1" s="1"/>
  <c r="R159" i="1" s="1"/>
  <c r="N158" i="1"/>
  <c r="O158" i="1" s="1"/>
  <c r="R158" i="1" s="1"/>
  <c r="N157" i="1"/>
  <c r="O157" i="1" s="1"/>
  <c r="R157" i="1" s="1"/>
  <c r="N155" i="1"/>
  <c r="O155" i="1" s="1"/>
  <c r="R155" i="1" s="1"/>
  <c r="N154" i="1"/>
  <c r="O154" i="1" s="1"/>
  <c r="R154" i="1" s="1"/>
  <c r="N153" i="1"/>
  <c r="O153" i="1" s="1"/>
  <c r="R153" i="1" s="1"/>
  <c r="N152" i="1"/>
  <c r="O152" i="1" s="1"/>
  <c r="R152" i="1" s="1"/>
  <c r="O151" i="1"/>
  <c r="R151" i="1" s="1"/>
  <c r="N151" i="1"/>
  <c r="N150" i="1"/>
  <c r="O150" i="1" s="1"/>
  <c r="R150" i="1" s="1"/>
  <c r="N149" i="1"/>
  <c r="O149" i="1" s="1"/>
  <c r="R149" i="1" s="1"/>
  <c r="N147" i="1"/>
  <c r="O147" i="1" s="1"/>
  <c r="R147" i="1" s="1"/>
  <c r="N146" i="1"/>
  <c r="O146" i="1" s="1"/>
  <c r="R146" i="1" s="1"/>
  <c r="N144" i="1"/>
  <c r="O144" i="1" s="1"/>
  <c r="R144" i="1" s="1"/>
  <c r="N143" i="1"/>
  <c r="O143" i="1" s="1"/>
  <c r="R143" i="1" s="1"/>
  <c r="N142" i="1"/>
  <c r="O142" i="1" s="1"/>
  <c r="R142" i="1" s="1"/>
  <c r="O141" i="1"/>
  <c r="R141" i="1" s="1"/>
  <c r="N141" i="1"/>
  <c r="N140" i="1"/>
  <c r="O140" i="1" s="1"/>
  <c r="R140" i="1" s="1"/>
  <c r="N139" i="1"/>
  <c r="O139" i="1" s="1"/>
  <c r="R139" i="1" s="1"/>
  <c r="N138" i="1"/>
  <c r="O138" i="1" s="1"/>
  <c r="R138" i="1" s="1"/>
  <c r="N137" i="1"/>
  <c r="O137" i="1" s="1"/>
  <c r="R137" i="1" s="1"/>
  <c r="N135" i="1"/>
  <c r="O135" i="1" s="1"/>
  <c r="R135" i="1" s="1"/>
  <c r="N134" i="1"/>
  <c r="O134" i="1" s="1"/>
  <c r="R134" i="1" s="1"/>
  <c r="N133" i="1"/>
  <c r="O133" i="1" s="1"/>
  <c r="R133" i="1" s="1"/>
  <c r="O132" i="1"/>
  <c r="R132" i="1" s="1"/>
  <c r="N132" i="1"/>
  <c r="N131" i="1"/>
  <c r="O131" i="1" s="1"/>
  <c r="R131" i="1" s="1"/>
  <c r="N130" i="1"/>
  <c r="O130" i="1" s="1"/>
  <c r="R130" i="1" s="1"/>
  <c r="N128" i="1"/>
  <c r="O128" i="1" s="1"/>
  <c r="R128" i="1" s="1"/>
  <c r="N127" i="1"/>
  <c r="O127" i="1" s="1"/>
  <c r="R127" i="1" s="1"/>
  <c r="N126" i="1"/>
  <c r="O126" i="1" s="1"/>
  <c r="R126" i="1" s="1"/>
  <c r="N125" i="1"/>
  <c r="O125" i="1" s="1"/>
  <c r="R125" i="1" s="1"/>
  <c r="N124" i="1"/>
  <c r="O124" i="1" s="1"/>
  <c r="R124" i="1" s="1"/>
  <c r="O123" i="1"/>
  <c r="R123" i="1" s="1"/>
  <c r="N123" i="1"/>
  <c r="N122" i="1"/>
  <c r="O122" i="1" s="1"/>
  <c r="R122" i="1" s="1"/>
  <c r="N121" i="1"/>
  <c r="O121" i="1" s="1"/>
  <c r="R121" i="1" s="1"/>
  <c r="N119" i="1"/>
  <c r="O119" i="1" s="1"/>
  <c r="R119" i="1" s="1"/>
  <c r="N118" i="1"/>
  <c r="O118" i="1" s="1"/>
  <c r="R118" i="1" s="1"/>
  <c r="R117" i="1"/>
  <c r="N117" i="1"/>
  <c r="O117" i="1" s="1"/>
  <c r="N116" i="1"/>
  <c r="O116" i="1" s="1"/>
  <c r="R116" i="1" s="1"/>
  <c r="N114" i="1"/>
  <c r="O114" i="1" s="1"/>
  <c r="R114" i="1" s="1"/>
  <c r="O113" i="1"/>
  <c r="R113" i="1" s="1"/>
  <c r="N113" i="1"/>
  <c r="N111" i="1"/>
  <c r="O111" i="1" s="1"/>
  <c r="R111" i="1" s="1"/>
  <c r="N110" i="1"/>
  <c r="O110" i="1" s="1"/>
  <c r="R110" i="1" s="1"/>
  <c r="N109" i="1"/>
  <c r="O109" i="1" s="1"/>
  <c r="R109" i="1" s="1"/>
  <c r="N108" i="1"/>
  <c r="O108" i="1" s="1"/>
  <c r="R108" i="1" s="1"/>
  <c r="N106" i="1"/>
  <c r="O106" i="1" s="1"/>
  <c r="R106" i="1" s="1"/>
  <c r="N105" i="1"/>
  <c r="O105" i="1" s="1"/>
  <c r="R105" i="1" s="1"/>
  <c r="N104" i="1"/>
  <c r="O104" i="1" s="1"/>
  <c r="R104" i="1" s="1"/>
  <c r="N103" i="1"/>
  <c r="O103" i="1" s="1"/>
  <c r="R103" i="1" s="1"/>
  <c r="N102" i="1"/>
  <c r="O102" i="1" s="1"/>
  <c r="R102" i="1" s="1"/>
  <c r="N100" i="1"/>
  <c r="O100" i="1" s="1"/>
  <c r="R100" i="1" s="1"/>
  <c r="N99" i="1"/>
  <c r="O99" i="1" s="1"/>
  <c r="R99" i="1" s="1"/>
  <c r="O98" i="1"/>
  <c r="R98" i="1" s="1"/>
  <c r="N98" i="1"/>
  <c r="N97" i="1"/>
  <c r="O97" i="1" s="1"/>
  <c r="R97" i="1" s="1"/>
  <c r="N95" i="1"/>
  <c r="O95" i="1" s="1"/>
  <c r="R95" i="1" s="1"/>
  <c r="N94" i="1"/>
  <c r="O94" i="1" s="1"/>
  <c r="R94" i="1" s="1"/>
  <c r="O93" i="1"/>
  <c r="R93" i="1" s="1"/>
  <c r="N93" i="1"/>
  <c r="N91" i="1"/>
  <c r="O91" i="1" s="1"/>
  <c r="R91" i="1" s="1"/>
  <c r="N90" i="1"/>
  <c r="O90" i="1" s="1"/>
  <c r="R90" i="1" s="1"/>
  <c r="N89" i="1"/>
  <c r="O89" i="1" s="1"/>
  <c r="R89" i="1" s="1"/>
  <c r="O88" i="1"/>
  <c r="R88" i="1" s="1"/>
  <c r="N88" i="1"/>
  <c r="N86" i="1"/>
  <c r="O86" i="1" s="1"/>
  <c r="R86" i="1" s="1"/>
  <c r="N85" i="1"/>
  <c r="O85" i="1" s="1"/>
  <c r="R85" i="1" s="1"/>
  <c r="N84" i="1"/>
  <c r="O84" i="1" s="1"/>
  <c r="R84" i="1" s="1"/>
  <c r="O83" i="1"/>
  <c r="R83" i="1" s="1"/>
  <c r="N83" i="1"/>
  <c r="N81" i="1"/>
  <c r="O81" i="1" s="1"/>
  <c r="R81" i="1" s="1"/>
  <c r="N80" i="1"/>
  <c r="O80" i="1" s="1"/>
  <c r="R80" i="1" s="1"/>
  <c r="N79" i="1"/>
  <c r="O79" i="1" s="1"/>
  <c r="R79" i="1" s="1"/>
  <c r="O78" i="1"/>
  <c r="R78" i="1" s="1"/>
  <c r="N78" i="1"/>
  <c r="N77" i="1"/>
  <c r="O77" i="1" s="1"/>
  <c r="R77" i="1" s="1"/>
  <c r="N75" i="1"/>
  <c r="O75" i="1" s="1"/>
  <c r="R75" i="1" s="1"/>
  <c r="N74" i="1"/>
  <c r="O74" i="1" s="1"/>
  <c r="R74" i="1" s="1"/>
  <c r="O73" i="1"/>
  <c r="R73" i="1" s="1"/>
  <c r="N73" i="1"/>
  <c r="N72" i="1"/>
  <c r="O72" i="1" s="1"/>
  <c r="R72" i="1" s="1"/>
  <c r="N70" i="1"/>
  <c r="O70" i="1" s="1"/>
  <c r="R70" i="1" s="1"/>
  <c r="N69" i="1"/>
  <c r="O69" i="1" s="1"/>
  <c r="R69" i="1" s="1"/>
  <c r="O68" i="1"/>
  <c r="R68" i="1" s="1"/>
  <c r="N68" i="1"/>
  <c r="N67" i="1"/>
  <c r="O67" i="1" s="1"/>
  <c r="R67" i="1" s="1"/>
  <c r="N66" i="1"/>
  <c r="O66" i="1" s="1"/>
  <c r="R66" i="1" s="1"/>
  <c r="N64" i="1"/>
  <c r="O64" i="1" s="1"/>
  <c r="R64" i="1" s="1"/>
  <c r="O63" i="1"/>
  <c r="R63" i="1" s="1"/>
  <c r="N63" i="1"/>
  <c r="N62" i="1"/>
  <c r="O62" i="1" s="1"/>
  <c r="R62" i="1" s="1"/>
  <c r="N61" i="1"/>
  <c r="O61" i="1" s="1"/>
  <c r="R61" i="1" s="1"/>
  <c r="N60" i="1"/>
  <c r="O60" i="1" s="1"/>
  <c r="R60" i="1" s="1"/>
  <c r="O59" i="1"/>
  <c r="R59" i="1" s="1"/>
  <c r="N59" i="1"/>
  <c r="N58" i="1"/>
  <c r="O58" i="1" s="1"/>
  <c r="R58" i="1" s="1"/>
  <c r="N57" i="1"/>
  <c r="O57" i="1" s="1"/>
  <c r="R57" i="1" s="1"/>
  <c r="N55" i="1"/>
  <c r="O55" i="1" s="1"/>
  <c r="R55" i="1" s="1"/>
  <c r="N54" i="1"/>
  <c r="O54" i="1" s="1"/>
  <c r="R54" i="1" s="1"/>
  <c r="N53" i="1"/>
  <c r="O53" i="1" s="1"/>
  <c r="R53" i="1" s="1"/>
  <c r="N52" i="1"/>
  <c r="O52" i="1" s="1"/>
  <c r="R52" i="1" s="1"/>
  <c r="N51" i="1"/>
  <c r="O51" i="1" s="1"/>
  <c r="R51" i="1" s="1"/>
  <c r="O49" i="1"/>
  <c r="R49" i="1" s="1"/>
  <c r="N49" i="1"/>
  <c r="N48" i="1"/>
  <c r="O48" i="1" s="1"/>
  <c r="R48" i="1" s="1"/>
  <c r="N47" i="1"/>
  <c r="O47" i="1" s="1"/>
  <c r="R47" i="1" s="1"/>
  <c r="N46" i="1"/>
  <c r="O46" i="1" s="1"/>
  <c r="R46" i="1" s="1"/>
  <c r="N44" i="1"/>
  <c r="O44" i="1" s="1"/>
  <c r="R44" i="1" s="1"/>
  <c r="N43" i="1"/>
  <c r="O43" i="1" s="1"/>
  <c r="R43" i="1" s="1"/>
  <c r="N42" i="1"/>
  <c r="O42" i="1" s="1"/>
  <c r="R42" i="1" s="1"/>
  <c r="N40" i="1"/>
  <c r="O40" i="1" s="1"/>
  <c r="R40" i="1" s="1"/>
  <c r="N39" i="1"/>
  <c r="O39" i="1" s="1"/>
  <c r="R39" i="1" s="1"/>
  <c r="N38" i="1"/>
  <c r="O38" i="1" s="1"/>
  <c r="R38" i="1" s="1"/>
  <c r="N37" i="1"/>
  <c r="O37" i="1" s="1"/>
  <c r="R37" i="1" s="1"/>
  <c r="N35" i="1"/>
  <c r="O35" i="1" s="1"/>
  <c r="R35" i="1" s="1"/>
  <c r="N33" i="1"/>
  <c r="O33" i="1" s="1"/>
  <c r="R33" i="1" s="1"/>
  <c r="N32" i="1"/>
  <c r="O32" i="1" s="1"/>
  <c r="R32" i="1" s="1"/>
  <c r="N31" i="1"/>
  <c r="O31" i="1" s="1"/>
  <c r="R31" i="1" s="1"/>
  <c r="O30" i="1"/>
  <c r="R30" i="1" s="1"/>
  <c r="N30" i="1"/>
  <c r="N28" i="1"/>
  <c r="O28" i="1" s="1"/>
  <c r="R28" i="1" s="1"/>
  <c r="N27" i="1"/>
  <c r="O27" i="1" s="1"/>
  <c r="R27" i="1" s="1"/>
  <c r="N25" i="1"/>
  <c r="O25" i="1" s="1"/>
  <c r="R25" i="1" s="1"/>
  <c r="N24" i="1"/>
  <c r="O24" i="1" s="1"/>
  <c r="R24" i="1" s="1"/>
  <c r="N23" i="1"/>
  <c r="O23" i="1" s="1"/>
  <c r="R23" i="1" s="1"/>
  <c r="N21" i="1"/>
  <c r="O21" i="1" s="1"/>
  <c r="R21" i="1" s="1"/>
  <c r="N20" i="1"/>
  <c r="O20" i="1" s="1"/>
  <c r="R20" i="1" s="1"/>
  <c r="N19" i="1"/>
  <c r="O19" i="1" s="1"/>
  <c r="R19" i="1" s="1"/>
  <c r="N18" i="1"/>
  <c r="O18" i="1" s="1"/>
  <c r="R18" i="1" s="1"/>
  <c r="N16" i="1"/>
  <c r="O16" i="1" s="1"/>
  <c r="R16" i="1" s="1"/>
  <c r="N15" i="1"/>
  <c r="O15" i="1" s="1"/>
  <c r="R15" i="1" s="1"/>
  <c r="N14" i="1"/>
  <c r="O14" i="1" s="1"/>
  <c r="R14" i="1" s="1"/>
  <c r="N13" i="1"/>
  <c r="O13" i="1" s="1"/>
  <c r="R13" i="1" s="1"/>
  <c r="N11" i="1"/>
  <c r="O11" i="1" s="1"/>
  <c r="R11" i="1" s="1"/>
  <c r="N10" i="1"/>
  <c r="O10" i="1" s="1"/>
  <c r="R10" i="1" s="1"/>
  <c r="N9" i="1"/>
  <c r="O9" i="1" s="1"/>
  <c r="R9" i="1" s="1"/>
  <c r="R250" i="1" l="1"/>
</calcChain>
</file>

<file path=xl/sharedStrings.xml><?xml version="1.0" encoding="utf-8"?>
<sst xmlns="http://schemas.openxmlformats.org/spreadsheetml/2006/main" count="1568" uniqueCount="706">
  <si>
    <t>ВАША СКИДКА</t>
  </si>
  <si>
    <t>Раздел</t>
  </si>
  <si>
    <t>Группа</t>
  </si>
  <si>
    <t>Родитель</t>
  </si>
  <si>
    <t>№ п/п</t>
  </si>
  <si>
    <t>Фото</t>
  </si>
  <si>
    <t>Артикул</t>
  </si>
  <si>
    <t>Штрихкод</t>
  </si>
  <si>
    <t>Наименование</t>
  </si>
  <si>
    <t>МиниУпак/Упак</t>
  </si>
  <si>
    <t>Остаток</t>
  </si>
  <si>
    <t>Ставка НДС</t>
  </si>
  <si>
    <t>Цена</t>
  </si>
  <si>
    <t>Цена со скидкой</t>
  </si>
  <si>
    <t>Цена по АКЦИИ</t>
  </si>
  <si>
    <t>Спец. цена</t>
  </si>
  <si>
    <t>Заказ</t>
  </si>
  <si>
    <t>Сумма</t>
  </si>
  <si>
    <t>Формат</t>
  </si>
  <si>
    <t>01. ESCALADA. Деловое планирование</t>
  </si>
  <si>
    <t>Escalada 2026 Ежедневник датированный А4, мягкий переплёт, запаянный край, металличекий шильд, тиснение фольгой</t>
  </si>
  <si>
    <t>ESCALADA. Датированная продукция</t>
  </si>
  <si>
    <t>Escalada 2026 Ежедневник датированный А4, мягкий переплёт, запаянный край, металличекий шильд, тисне</t>
  </si>
  <si>
    <t>https://phoenix-plus.ru/catalog/product/card/0751aad7-b3b2-11ef-ba9b-d05099d5d12d/</t>
  </si>
  <si>
    <t>70205</t>
  </si>
  <si>
    <t>Ежедневник датированный 2026 ESCALADA, А4, 120 л., арт. 70205/ 10 ШЕВРЕТ ГЛОСС ЧЁРНЫЙ (кожзам: 210х297 мм, мягкий переплёт, запаянный край, материал обложки: искусственная кожа "Шеврет глосс"; декор: тиснение фольгой, металлический шильд по краю обложки; способ крепления блока: ниткошвейный; вн. блок: 120 л., белый офсет 80 г/м², печать в две краски (линия), справочный материал: есть; перфорация углов блока: нет; закладка/-и: два ляссе; каптал: есть; форзац: печать пантоном; персонализация возможна: да; индивидуальная упаковка: промостикер + ПЭТ-пакет)</t>
  </si>
  <si>
    <t>10/20</t>
  </si>
  <si>
    <t>А4</t>
  </si>
  <si>
    <t>https://phoenix-plus.ru/catalog/product/card/0d9d5c32-b3b2-11ef-ba9b-d05099d5d12d/</t>
  </si>
  <si>
    <t>70206</t>
  </si>
  <si>
    <t>Ежедневник датированный 2026 ESCALADA, А4, 120 л., арт. 70206/ 10 ШЕВРЕТ ГЛОСС КОРИЧНЕВЫЙ (кожзам: 210х297 мм, мягкий переплёт, запаянный край, материал обложки: искусственная кожа "Шеврет глосс"; декор: тиснение фольгой, металлический шильд по краю обложки; способ крепления блока: ниткошвейный; вн. блок: 120 л., белый офсет 80 г/м², печать в две краски (линия), справочный материал: есть; перфорация углов блока: нет; закладка/-и: два ляссе; каптал: есть; форзац: печать пантоном; персонализация возможна: да; индивидуальная упаковка: промостикер + ПЭТ-пакет)</t>
  </si>
  <si>
    <t>https://phoenix-plus.ru/catalog/product/card/0d9d5c36-b3b2-11ef-ba9b-d05099d5d12d/</t>
  </si>
  <si>
    <t>70207</t>
  </si>
  <si>
    <t>Ежедневник датированный 2026 ESCALADA, А4, 120 л., арт. 70207/ 10 ШЕВРЕТ ГЛОСС БОРДОВЫЙ (кожзам: 210х297 мм, мягкий переплёт, запаянный край, материал обложки: искусственная кожа "Шеврет глосс"; декор: тиснение фольгой, металлический шильд по краю обложки; способ крепления блока: ниткошвейный; вн. блок: 120 л., белый офсет 80 г/м², печать в две краски (линия), справочный материал: есть; перфорация углов блока: нет; закладка/-и: два ляссе; каптал: есть; форзац: печать пантоном; персонализация возможна: да; индивидуальная упаковка: промостикер + ПЭТ-пакет)</t>
  </si>
  <si>
    <t>Escalada 2026 Ежедневник датированный A5, интегральный переплёт, металлические уголки, тиснение фольгой, фольгированный срез</t>
  </si>
  <si>
    <t>Escalada 2026 Ежедневник датированный A5, интегральный переплёт, металлические уголки, тиснение фоль</t>
  </si>
  <si>
    <t>https://phoenix-plus.ru/catalog/product/card/5927835f-b7b5-11ef-ba9b-d05099d5d12d/</t>
  </si>
  <si>
    <t>70257</t>
  </si>
  <si>
    <t>Ежедневник датированный 2026 ESCALADA, #ДУМАЙ КАК МИЛЛИАРДЕР, А5, 176 л., арт. 70257/ 15 САРИФ ЧЁРНЫЙ (кожзам: 146x211 мм, интегральный переплёт, материал обложки: искусственная кожа "Сариф"; декор: металлические уголки, тиснение фольгой; способ крепления блока: ниткошвейный; вн. блок: 176 л., белый офсет 70 г/м², печать в две краски (линия), справочный материал: есть; перфорация углов блока: нет; отделка среза: фольгирование; закладка/-и: два ляссе; каптал: есть; форзац: печать пантоном; особенности: в блоке использованы мотивирующие высказывания экстраординарной личности, предпринимателя и миллиардера, титулованного «Провидца века», шоумена и телеведущего, бывшего владельца конкурса красоты «Мисс Вселенная» и дважды президента США – Дональда Трампа; персонализация возможна: да; индивидуальная упаковка: промостикер + ПЭТ-пакет)</t>
  </si>
  <si>
    <t>15/30</t>
  </si>
  <si>
    <t>А5</t>
  </si>
  <si>
    <t>https://phoenix-plus.ru/catalog/product/card/5f6c531d-b7b5-11ef-ba9b-d05099d5d12d/</t>
  </si>
  <si>
    <t>70258</t>
  </si>
  <si>
    <t>Ежедневник датированный 2026 ESCALADA, #ДУМАЙ КАК МИЛЛИАРДЕР, А5, 176 л., арт. 70258/ 15 САРИФ КОРИЧНЕВЫЙ (кожзам: 146x211 мм, интегральный переплёт, материал обложки: искусственная кожа "Сариф"; декор: металлические уголки, тиснение фольгой; способ крепления блока: ниткошвейный; вн. блок: 176 л., белый офсет 70 г/м², печать в две краски (линия), справочный материал: есть; перфорация углов блока: нет; отделка среза: фольгирование; закладка/-и: два ляссе; каптал: есть; форзац: печать пантоном; особенности: в блоке использованы мотивирующие высказывания экстраординарной личности, предпринимателя и миллиардера, титулованного «Провидца века», шоумена и телеведущего, бывшего владельца конкурса красоты «Мисс Вселенная» и дважды президента США – Дональда Трампа; персонализация возможна: да; индивидуальная упаковка: промостикер + ПЭТ-пакет)</t>
  </si>
  <si>
    <t>https://phoenix-plus.ru/catalog/product/card/65a49d39-b7b5-11ef-ba9b-d05099d5d12d/</t>
  </si>
  <si>
    <t>70259</t>
  </si>
  <si>
    <t>Ежедневник датированный 2026 ESCALADA, #ДУМАЙ КАК МИЛЛИАРДЕР, А5, 176 л., арт. 70259/ 15 САРИФ СИНИЙ (кожзам: 146x211 мм, интегральный переплёт, материал обложки: искусственная кожа "Сариф"; декор: металлические уголки, тиснение фольгой; способ крепления блока: ниткошвейный; вн. блок: 176 л., белый офсет 70 г/м², печать в две краски (линия), справочный материал: есть; перфорация углов блока: нет; отделка среза: фольгирование; закладка/-и: два ляссе; каптал: есть; форзац: печать пантоном; особенности: в блоке использованы мотивирующие высказывания экстраординарной личности, предпринимателя и миллиардера, титулованного «Провидца века», шоумена и телеведущего, бывшего владельца конкурса красоты «Мисс Вселенная» и дважды президента США – Дональда Трампа; персонализация возможна: да; индивидуальная упаковка: промостикер + ПЭТ-пакет)</t>
  </si>
  <si>
    <t>https://phoenix-plus.ru/catalog/product/card/6f42d5e1-b7b5-11ef-ba9b-d05099d5d12d/</t>
  </si>
  <si>
    <t>70260</t>
  </si>
  <si>
    <t>Ежедневник датированный 2026 ESCALADA, #ДУМАЙ КАК МИЛЛИАРДЕР, А5, 176 л., арт. 70260/ 15 САРИФ КРАСНЫЙ (кожзам: 146x211 мм, интегральный переплёт, материал обложки: искусственная кожа "Сариф"; декор: металлические уголки, тиснение фольгой; способ крепления блока: ниткошвейный; вн. блок: 176 л., белый офсет 70 г/м², печать в две краски (линия), справочный материал: есть; перфорация углов блока: нет; отделка среза: фольгирование; закладка/-и: два ляссе; каптал: есть; форзац: печать пантоном; особенности: в блоке использованы мотивирующие высказывания экстраординарной личности, предпринимателя и миллиардера, титулованного «Провидца века», шоумена и телеведущего, бывшего владельца конкурса красоты «Мисс Вселенная» и дважды президента США – Дональда Трампа; персонализация возможна: да; индивидуальная упаковка: промостикер + ПЭТ-пакет)</t>
  </si>
  <si>
    <t>Escalada 2026 Ежедневник датированный A5, мягкий переплёт, запаянный край, блинтовое тиснение, пантонный срез</t>
  </si>
  <si>
    <t>Escalada 2026 Ежедневник датированный A5, мягкий переплёт, запаянный край, блинтовое тиснение, панто</t>
  </si>
  <si>
    <t>https://phoenix-plus.ru/catalog/product/card/87cddd68-b7b5-11ef-ba9b-d05099d5d12d/</t>
  </si>
  <si>
    <t>70279</t>
  </si>
  <si>
    <t>Ежедневник датированный 2026 ESCALADA, А5, 176 л., арт. 70279/ 15 ШЕВРО ЧЁРНЫЙ (кожзам: 146х211 мм, мягкий переплёт, материал обложки: искусственная кожа "Шевро"; декор: блинтовое тиснение; способ крепления блока: ниткошвейный; вн. блок: 176 л., тонированный офсет 70 г/м², печать в две краски (линия), справочный материал: есть; перфорация углов блока: нет; отделка среза: окрашивание пантоном; закладка/-и: два ляссе; каптал: есть; форзац: печать пантоном; персонализация возможна: да; индивидуальная упаковка: ПЭТ-пакет)</t>
  </si>
  <si>
    <t>https://phoenix-plus.ru/catalog/product/card/91c9c0f5-b7b5-11ef-ba9b-d05099d5d12d/</t>
  </si>
  <si>
    <t>70280</t>
  </si>
  <si>
    <t>Ежедневник датированный 2026 ESCALADA, А5, 176 л., арт. 70280/ 15 ШЕВРО КОРИЧНЕВЫЙ (кожзам: 146х211 мм, мягкий переплёт, материал обложки: искусственная кожа "Шевро"; декор: блинтовое тиснение; способ крепления блока: ниткошвейный; вн. блок: 176 л., тонированный офсет 70 г/м², печать в две краски (линия), справочный материал: есть; перфорация углов блока: нет; отделка среза: окрашивание пантоном; закладка/-и: два ляссе; каптал: есть; форзац: печать пантоном; персонализация возможна: да; индивидуальная упаковка: ПЭТ-пакет)</t>
  </si>
  <si>
    <t>https://phoenix-plus.ru/catalog/product/card/91c9c0f9-b7b5-11ef-ba9b-d05099d5d12d/</t>
  </si>
  <si>
    <t>70281</t>
  </si>
  <si>
    <t>Ежедневник датированный 2026 ESCALADA, А5, 176 л., арт. 70281/ 15 ШЕВРО СИНИЙ (кожзам: 146х211 мм, мягкий переплёт, материал обложки: искусственная кожа "Шевро"; декор: блинтовое тиснение; способ крепления блока: ниткошвейный; вн. блок: 176 л., тонированный офсет 70 г/м², печать в две краски (линия), справочный материал: есть; перфорация углов блока: нет; отделка среза: окрашивание пантоном; закладка/-и: два ляссе; каптал: есть; форзац: печать пантоном; персонализация возможна: да; индивидуальная упаковка: ПЭТ-пакет)</t>
  </si>
  <si>
    <t>https://phoenix-plus.ru/catalog/product/card/982a35b4-b7b5-11ef-ba9b-d05099d5d12d/</t>
  </si>
  <si>
    <t>70282</t>
  </si>
  <si>
    <t>Ежедневник датированный 2026 ESCALADA, А5, 176 л., арт. 70282/ 15 ШЕВРО КРАСНЫЙ (кожзам: 146х211 мм, мягкий переплёт, материал обложки: искусственная кожа "Шевро"; декор: блинтовое тиснение; способ крепления блока: ниткошвейный; вн. блок: 176 л., тонированный офсет 70 г/м², печать в две краски (линия), справочный материал: есть; перфорация углов блока: нет; отделка среза: окрашивание пантоном; закладка/-и: два ляссе; каптал: есть; форзац: печать пантоном; персонализация возможна: да; индивидуальная упаковка: ПЭТ-пакет)</t>
  </si>
  <si>
    <t>Escalada 2026 Ежедневник датированный A5, мягкий переплёт, запаянный край, тиснение фольгой, блинтовое тиснение, пантонный срез</t>
  </si>
  <si>
    <t>Escalada 2026 Ежедневник датированный A5, мягкий переплёт, запаянный край, тиснение фольгой, блинтов</t>
  </si>
  <si>
    <t>https://phoenix-plus.ru/catalog/product/card/7542df46-b7b5-11ef-ba9b-d05099d5d12d/</t>
  </si>
  <si>
    <t>70265</t>
  </si>
  <si>
    <t>Ежедневник датированный 2026 ESCALADA, А5, 176 л., арт. 70265/ 15 ЗАМША ЧЁРНЫЙ (кожзам: 146x211 мм, мягкий переплёт, запаянный край, материал обложки: искусственная кожа "Замша"; декор: тиснение фольгой, блинтовое тиснение; способ крепления блока: ниткошвейный; вн. блок: 176 л., кремовый офсет 70 г/м², печать в две краски (линия), справочный материал: есть; перфорация углов блока: нет; отделка среза: окрашивание пантоном; закладка/-и: два ляссе; каптал: есть; форзац: печать пантоном; персонализация возможна: да; индивидуальная упаковка: промостикер + ПЭТ-пакет)</t>
  </si>
  <si>
    <t>https://phoenix-plus.ru/catalog/product/card/7b4cb9d9-b7b5-11ef-ba9b-d05099d5d12d/</t>
  </si>
  <si>
    <t>70266</t>
  </si>
  <si>
    <t>Ежедневник датированный 2026 ESCALADA, А5, 176 л., арт. 70266/ 15 ЗАМША КОРИЧНЕВЫЙ (кожзам: 146x211 мм, мягкий переплёт, запаянный край, материал обложки: искусственная кожа "Замша"; декор: тиснение фольгой, блинтовое тиснение; способ крепления блока: ниткошвейный; вн. блок: 176 л., кремовый офсет 70 г/м², печать в две краски (линия), справочный материал: есть; перфорация углов блока: нет; отделка среза: окрашивание пантоном; закладка/-и: два ляссе; каптал: есть; форзац: печать пантоном; персонализация возможна: да; индивидуальная упаковка: промостикер + ПЭТ-пакет)</t>
  </si>
  <si>
    <t>https://phoenix-plus.ru/catalog/product/card/819dc4b9-b7b5-11ef-ba9b-d05099d5d12d/</t>
  </si>
  <si>
    <t>70268</t>
  </si>
  <si>
    <t>Ежедневник датированный 2026 ESCALADA, А5, 176 л., арт. 70268/ 15 ЗАМША БЕЖЕВЫЙ (кожзам: 146x211 мм, мягкий переплёт, запаянный край, материал обложки: искусственная кожа "Замша"; декор: тиснение фольгой, блинтовое тиснение; способ крепления блока: ниткошвейный; вн. блок: 176 л., кремовый офсет 70 г/м², печать в две краски (линия), справочный материал: есть; перфорация углов блока: нет; отделка среза: окрашивание пантоном; закладка/-и: два ляссе; каптал: есть; форзац: печать пантоном; персонализация возможна: да; индивидуальная упаковка: промостикер + ПЭТ-пакет)</t>
  </si>
  <si>
    <t>Escalada 2026 Ежедневник датированный A5, мягкий переплёт, УФ-печать, тиснение фольгой, внутренний блок в клетку</t>
  </si>
  <si>
    <t>Escalada 2026 Ежедневник датированный A5, мягкий переплёт, УФ-печать, тиснение фольгой, внутренний б</t>
  </si>
  <si>
    <t>https://phoenix-plus.ru/catalog/product/card/45789639-b3b2-11ef-ba9b-d05099d5d12d/</t>
  </si>
  <si>
    <t>70261</t>
  </si>
  <si>
    <t>Ежедневник датированный 2026 ESCALADA, А5, 176 л., арт. 70261/ 15 ЛЕЗЕРЕТТО ЧЁРНЫЙ (кожзам: 146x211 мм, мягкий переплёт, материал обложки: искусственная кожа "Лезеретто"; декор: тиснение фольгой, печать шелкографией в одну краску; способ крепления блока: ниткошвейный; вн. блок: 176 л., кремовый офсет 70 г/м², печать в две краски (клетка), справочный материал: есть; перфорация углов блока: нет; отделка среза: окрашивание пантоном; закладка/-и: два ляссе; каптал: есть; форзац: печать пантоном; персонализация возможна: да; индивидуальная упаковка: промостикер + ПЭТ-пакет)</t>
  </si>
  <si>
    <t>https://phoenix-plus.ru/catalog/product/card/4578963d-b3b2-11ef-ba9b-d05099d5d12d/</t>
  </si>
  <si>
    <t>70262</t>
  </si>
  <si>
    <t>Ежедневник датированный 2026 ESCALADA, А5, 176 л., арт. 70262/ 15 ЛЕЗЕРЕТТО КРАСНЫЙ (кожзам: 146x211 мм, мягкий переплёт, материал обложки: искусственная кожа "Лезеретто"; декор: тиснение фольгой, печать шелкографией в одну краску; способ крепления блока: ниткошвейный; вн. блок: 176 л., кремовый офсет 70 г/м², печать в две краски (клетка), справочный материал: есть; перфорация углов блока: нет; отделка среза: окрашивание пантоном; закладка/-и: два ляссе; каптал: есть; форзац: печать пантоном; персонализация возможна: да; индивидуальная упаковка: промостикер + ПЭТ-пакет)</t>
  </si>
  <si>
    <t>Escalada 2026 Ежедневник датированный A5, твёрдый переплёт с поролоном, перфорация + подложка из дизайнерской бумаги, блинтовое тиснение</t>
  </si>
  <si>
    <t>Escalada 2026 Ежедневник датированный A5, твёрдый переплёт с поролоном, перфорация + подложка из диз</t>
  </si>
  <si>
    <t>https://phoenix-plus.ru/catalog/product/card/2ff3d69e-b7b5-11ef-ba9b-d05099d5d12d/</t>
  </si>
  <si>
    <t>70214</t>
  </si>
  <si>
    <t>Ежедневник датированный 2026 ESCALADA, #ДУМАЙ КАК МИЛЛИАРДЕР, А5, 176 л., арт. 70214/ 15 ШЕВРО ЧЁРНЫЙ (кожзам: 146х211 мм, твёрдый переплёт с поролоном, материал обложки: искусственная кожа "Шевро"; декор: блинтовое тиснение, перфорация + подложка из дизайнерской бумаги; способ крепления блока: ниткошвейный; вн. блок: 176 л., белый офсет 70 г/м², печать в две краски (линия), справочный материал: есть; перфорация углов блока: нет; отделка среза: окрашивание пантоном; закладка/-и: два ляссе; каптал: есть; форзац: печать пантоном; особенности: в блоке использованы мотивирующие высказывания экстраординарной личности, предпринимателя и миллиардера, титулованного «Провидца века», шоумена и телеведущего, бывшего владельца конкурса красоты «Мисс Вселенная» и дважды президента США – Дональда Трампа; персонализация возможна: да; индивидуальная упаковка: промостикер + ПЭТ-пакет)</t>
  </si>
  <si>
    <t>https://phoenix-plus.ru/catalog/product/card/369b57b5-b7b5-11ef-ba9b-d05099d5d12d/</t>
  </si>
  <si>
    <t>70215</t>
  </si>
  <si>
    <t>Ежедневник датированный 2026 ESCALADA, #ДУМАЙ КАК МИЛЛИАРДЕР, А5, 176 л., арт. 70215/ 15 ШЕВРО КОРИЧНЕВЫЙ (кожзам: 146х211 мм, твёрдый переплёт с поролоном, материал обложки: искусственная кожа "Шевро"; декор: блинтовое тиснение, перфорация + подложка из дизайнерской бумаги; способ крепления блока: ниткошвейный; вн. блок: 176 л., белый офсет 70 г/м², печать в две краски (линия), справочный материал: есть; перфорация углов блока: нет; отделка среза: окрашивание пантоном; закладка/-и: два ляссе; каптал: есть; форзац: печать пантоном; особенности: в блоке использованы мотивирующие высказывания экстраординарной личности, предпринимателя и миллиардера, титулованного «Провидца века», шоумена и телеведущего, бывшего владельца конкурса красоты «Мисс Вселенная» и дважды президента США – Дональда Трампа; персонализация возможна: да; индивидуальная упаковка: промостикер + ПЭТ-пакет)</t>
  </si>
  <si>
    <t>https://phoenix-plus.ru/catalog/product/card/369b57b9-b7b5-11ef-ba9b-d05099d5d12d/</t>
  </si>
  <si>
    <t>70216</t>
  </si>
  <si>
    <t>Ежедневник датированный 2026 ESCALADA, #ДУМАЙ КАК МИЛЛИАРДЕР, А5, 176 л., арт. 70216/ 15 ШЕВРО СИНИЙ (кожзам: 146х211 мм, твёрдый переплёт с поролоном, материал обложки: искусственная кожа "Шевро"; декор: блинтовое тиснение, перфорация + подложка из дизайнерской бумаги; способ крепления блока: ниткошвейный; вн. блок: 176 л., белый офсет 70 г/м², печать в две краски (линия), справочный материал: есть; перфорация углов блока: нет; отделка среза: окрашивание пантоном; закладка/-и: два ляссе; каптал: есть; форзац: печать пантоном; особенности: в блоке использованы мотивирующие высказывания экстраординарной личности, предпринимателя и миллиардера, титулованного «Провидца века», шоумена и телеведущего, бывшего владельца конкурса красоты «Мисс Вселенная» и дважды президента США – Дональда Трампа; персонализация возможна: да; индивидуальная упаковка: промостикер + ПЭТ-пакет)</t>
  </si>
  <si>
    <t>https://phoenix-plus.ru/catalog/product/card/3d410b6d-b7b5-11ef-ba9b-d05099d5d12d/</t>
  </si>
  <si>
    <t>70217</t>
  </si>
  <si>
    <t>Ежедневник датированный 2026 ESCALADA, #ДУМАЙ КАК МИЛЛИАРДЕР, А5, 176 л., арт. 70217/ 15 ШЕВРО КРАСНЫЙ (кожзам: 146х211 мм, твёрдый переплёт с поролоном, материал обложки: искусственная кожа "Шевро"; декор: блинтовое тиснение, перфорация + подложка из дизайнерской бумаги; способ крепления блока: ниткошвейный; вн. блок: 176 л., белый офсет 70 г/м², печать в две краски (линия), справочный материал: есть; перфорация углов блока: нет; отделка среза: окрашивание пантоном; закладка/-и: два ляссе; каптал: есть; форзац: печать пантоном; особенности: в блоке использованы мотивирующие высказывания экстраординарной личности, предпринимателя и миллиардера, титулованного «Провидца века», шоумена и телеведущего, бывшего владельца конкурса красоты «Мисс Вселенная» и дважды президента США – Дональда Трампа; персонализация возможна: да; индивидуальная упаковка: промостикер + ПЭТ-пакет)</t>
  </si>
  <si>
    <t>Escalada 2026 Ежедневник датированный A5, твёрдый переплёт, выборочный УФ-лак</t>
  </si>
  <si>
    <t>https://phoenix-plus.ru/catalog/product/card/260d810b-b3b2-11ef-ba9b-d05099d5d12d/</t>
  </si>
  <si>
    <t>70234</t>
  </si>
  <si>
    <t>Ежедневник датированный 2026 ESCALADA, А5, 176 л., арт. 70234/ 15 СОФТ-ТАЧ СЕРЫЙ (кожзам: 146х211 мм, твёрдый переплёт, материал обложки: искусственная кожа "Софт-тач"; декор: выборочный УФ-лак; способ крепления блока: ниткошвейный; вн. блок: 176 л., кремовый офсет 70 г/м², печать в две краски (клетка), справочный материал: есть; перфорация углов блока: нет; отделка среза: окрашивание пантоном; закладка/-и: одно ляссе; каптал: есть; форзац: печать пантоном; персонализация возможна: да; индивидуальная упаковка: промостикер + ПЭТ-пакет)</t>
  </si>
  <si>
    <t>Escalada 2026 Ежедневник датированный A5, твёрдый переплёт, запаянный край, комбинированные материалы, тиснение фольгой</t>
  </si>
  <si>
    <t>Escalada 2026 Ежедневник датированный A5, твёрдый переплёт, запаянный край, комбинированные материал</t>
  </si>
  <si>
    <t>https://phoenix-plus.ru/catalog/product/card/2c24cf3e-b3b2-11ef-ba9b-d05099d5d12d/</t>
  </si>
  <si>
    <t>70235</t>
  </si>
  <si>
    <t>Ежедневник датированный 2026 ESCALADA, #ДУМАЙ КАК МИЛЛИАРДЕР, А5, 176 л., арт. 70235/ 15 ДЖУТ РОЗОВЫЙ (кожзам: 146x211 мм, твёрдый переплёт, запаянный край, материал обложки: искусственная кожа "Джут"; декор: тиснение фольгой; способ крепления блока: ниткошвейный; вн. блок: 176 л., кремовый офсет 70 г/м², печать в две краски (линия), справочный материал: есть; перфорация углов блока: нет; закладка/-и: два ляссе; каптал: есть; форзац: печать пантоном; особенности: в блоке использованы мотивирующие высказывания из книги "Думай как миллиардер", помогающие сформировать правильное отношение к финансам, профессиональной деятельности, своим способностям и к жизни в целом, комбинированные материалы; персонализация возможна: да; индивидуальная упаковка: промостикер + ПЭТ-пакет)</t>
  </si>
  <si>
    <t>https://phoenix-plus.ru/catalog/product/card/2c24cf43-b3b2-11ef-ba9b-d05099d5d12d/</t>
  </si>
  <si>
    <t>70236</t>
  </si>
  <si>
    <t>Ежедневник датированный 2026 ESCALADA, #ДУМАЙ КАК МИЛЛИАРДЕР, А5, 176 л., арт. 70236/ 15 ДЖУТ СИРЕНЕВЫЙ (кожзам: 146x211 мм, твёрдый переплёт, запаянный край, материал обложки: искусственная кожа "Джут"; декор: тиснение фольгой; способ крепления блока: ниткошвейный; вн. блок: 176 л., кремовый офсет 70 г/м², печать в две краски (линия), справочный материал: есть; перфорация углов блока: нет; закладка/-и: два ляссе; каптал: есть; форзац: печать пантоном; особенности: в блоке использованы мотивирующие высказывания из книги "Думай как миллиардер", помогающие сформировать правильное отношение к финансам, профессиональной деятельности, своим способностям и к жизни в целом, комбинированные материалы; персонализация возможна: да; индивидуальная упаковка: промостикер + ПЭТ-пакет)</t>
  </si>
  <si>
    <t>https://phoenix-plus.ru/catalog/product/card/32203dbf-b3b2-11ef-ba9b-d05099d5d12d/</t>
  </si>
  <si>
    <t>70237</t>
  </si>
  <si>
    <t>Ежедневник датированный 2026 ESCALADA, #ДУМАЙ КАК МИЛЛИАРДЕР, А5, 176 л., арт. 70237/ 15 ДЖУТ МЯТНЫЙ (кожзам: 146x211 мм, твёрдый переплёт, запаянный край, материал обложки: искусственная кожа "Джут"; декор: тиснение фольгой; способ крепления блока: ниткошвейный; вн. блок: 176 л., кремовый офсет 70 г/м², печать в две краски (линия), справочный материал: есть; перфорация углов блока: нет; закладка/-и: два ляссе; каптал: есть; форзац: печать пантоном; особенности: в блоке использованы мотивирующие высказывания из книги "Думай как миллиардер", помогающие сформировать правильное отношение к финансам, профессиональной деятельности, своим способностям и к жизни в целом, комбинированные материалы; персонализация возможна: да; индивидуальная упаковка: промостикер + ПЭТ-пакет)</t>
  </si>
  <si>
    <t>https://phoenix-plus.ru/catalog/product/card/32203dc3-b3b2-11ef-ba9b-d05099d5d12d/</t>
  </si>
  <si>
    <t>70238</t>
  </si>
  <si>
    <t>Ежедневник датированный 2026 ESCALADA, #ДУМАЙ КАК МИЛЛИАРДЕР, А5, 176 л., арт. 70238/ 15 ДЖУТ БЕЖЕВЫЙ (кожзам: 146x211 мм, твёрдый переплёт, запаянный край, материал обложки: искусственная кожа "Джут"; декор: тиснение фольгой; способ крепления блока: ниткошвейный; вн. блок: 176 л., кремовый офсет 70 г/м², печать в две краски (линия), справочный материал: есть; перфорация углов блока: нет; закладка/-и: два ляссе; каптал: есть; форзац: печать пантоном; особенности: в блоке использованы мотивирующие высказывания из книги "Думай как миллиардер", помогающие сформировать правильное отношение к финансам, профессиональной деятельности, своим способностям и к жизни в целом, комбинированные материалы; персонализация возможна: да; индивидуальная упаковка: промостикер + ПЭТ-пакет)</t>
  </si>
  <si>
    <t>Escalada 2026 Ежедневник датированный A5, твёрдый переплёт, магнитный клапан, блинтовое тиснение</t>
  </si>
  <si>
    <t>https://phoenix-plus.ru/catalog/product/card/38efdfce-b3b2-11ef-ba9b-d05099d5d12d/</t>
  </si>
  <si>
    <t>70253</t>
  </si>
  <si>
    <t>Ежедневник датированный 2026 ESCALADA, #ДУМАЙ КАК МИЛЛИАРДЕР, А5, 176 л., арт. 70253/ 15 ТИВОЛИ ЧЁРНЫЙ (кожзам: 146x211 мм, твёрдый переплёт, материал обложки: искусственная кожа "Тиволи"; декор: блинтовое тиснение; способ крепления блока: ниткошвейный; вн. блок: 176 л., кремовый офсет 70 г/м², печать в две краски (линия), справочный материал: есть; перфорация углов блока: нет; отделка среза: окрашивание пантоном; закладка/-и: два ляссе; каптал: есть; форзац: печать пантоном; особенности: в блоке использованы мотивирующие высказывания из книги "Думай как миллиардер", помогающие сформировать правильное отношение к финансам, профессиональной деятельности, своим способностям и к жизни в целом, магнитный клапан; персонализация возможна: да; индивидуальная упаковка: промостикер + ПЭТ-пакет)</t>
  </si>
  <si>
    <t>https://phoenix-plus.ru/catalog/product/card/3f629588-b3b2-11ef-ba9b-d05099d5d12d/</t>
  </si>
  <si>
    <t>70254</t>
  </si>
  <si>
    <t>Ежедневник датированный 2026 ESCALADA, #ДУМАЙ КАК МИЛЛИАРДЕР, А5, 176 л., арт. 70254/ 15 ТИВОЛИ ГЛОСС КОРИЧНЕВЫЙ (кожзам: 146x211 мм, твёрдый переплёт, материал обложки: искусственная кожа "Тиволи глосс"; декор: блинтовое тиснение; способ крепления блока: ниткошвейный; вн. блок: 176 л., кремовый офсет 70 г/м², печать в две краски (линия), справочный материал: есть; перфорация углов блока: нет; отделка среза: окрашивание пантоном; закладка/-и: два ляссе; каптал: есть; форзац: печать пантоном; особенности: в блоке использованы мотивирующие высказывания из книги "Думай как миллиардер", помогающие сформировать правильное отношение к финансам, профессиональной деятельности, своим способностям и к жизни в целом, магнитный клапан; персонализация возможна: да; индивидуальная упаковка: промостикер + ПЭТ-пакет)</t>
  </si>
  <si>
    <t>https://phoenix-plus.ru/catalog/product/card/3f62958c-b3b2-11ef-ba9b-d05099d5d12d/</t>
  </si>
  <si>
    <t>70255</t>
  </si>
  <si>
    <t>Ежедневник датированный 2026 ESCALADA, #ДУМАЙ КАК МИЛЛИАРДЕР, А5, 176 л., арт. 70255/ 15 ТИВОЛИ ГЛОСС СИНИЙ (кожзам: 146x211 мм, твёрдый переплёт, материал обложки: искусственная кожа "Тиволи глосс"; декор: блинтовое тиснение; способ крепления блока: ниткошвейный; вн. блок: 176 л., кремовый офсет 70 г/м², печать в две краски (линия), справочный материал: есть; перфорация углов блока: нет; отделка среза: окрашивание пантоном; закладка/-и: два ляссе; каптал: есть; форзац: печать пантоном; особенности: в блоке использованы мотивирующие высказывания из книги "Думай как миллиардер", помогающие сформировать правильное отношение к финансам, профессиональной деятельности, своим способностям и к жизни в целом, магнитный клапан; персонализация возможна: да; индивидуальная упаковка: промостикер + ПЭТ-пакет)</t>
  </si>
  <si>
    <t>Escalada 2026 Ежедневник датированный А5, мягкий переплёт, запаянный край, блинтовое тиснение, вырубка блока по месяцам</t>
  </si>
  <si>
    <t>Escalada 2026 Ежедневник датированный А5, мягкий переплёт, запаянный край, блинтовое тиснение, выруб</t>
  </si>
  <si>
    <t>https://phoenix-plus.ru/catalog/product/card/45789649-b3b2-11ef-ba9b-d05099d5d12d/</t>
  </si>
  <si>
    <t>70269</t>
  </si>
  <si>
    <t>Ежедневник датированный 2026 ESCALADA, #ДУМАЙ КАК МИЛЛИАРДЕР, А5, 176 л., арт. 70269/ 15 ТИВОЛИ ГЛОСС ЧЁРНЫЙ (кожзам: 146x211 мм, мягкий переплёт, запаянный край, материал обложки: искусственная кожа "Тиволи глосс"; декор: блинтовое тиснение; способ крепления блока: ниткошвейный; вн. блок: 176 л., кремовый офсет 70 г/м², печать в две краски (линия), справочный материал: есть; перфорация углов блока: есть; закладка/-и: одно ляссе; каптал: есть; форзац: печать пантоном; особенности: в блоке использованы мотивирующие высказывания из книги "Думай как миллиардер", помогающие сформировать правильное отношение к финансам, профессиональной деятельности, своим способностям и к жизни в целом, вырубка блока по месяцам; персонализация возможна: да; индивидуальная упаковка: промостикер + ПЭТ-пакет)</t>
  </si>
  <si>
    <t>https://phoenix-plus.ru/catalog/product/card/4b8e5d60-b3b2-11ef-ba9b-d05099d5d12d/</t>
  </si>
  <si>
    <t>70270</t>
  </si>
  <si>
    <t>Ежедневник датированный 2026 ESCALADA, #ДУМАЙ КАК МИЛЛИАРДЕР, А5, 176 л., арт. 70270/ 15 ТИВОЛИ ГЛОСС БЕЖЕВЫЙ (кожзам: 146x211 мм, мягкий переплёт, запаянный край, материал обложки: искусственная кожа "Тиволи глосс"; декор: блинтовое тиснение; способ крепления блока: ниткошвейный; вн. блок: 176 л., кремовый офсет 70 г/м², печать в две краски (линия), справочный материал: есть; перфорация углов блока: есть; закладка/-и: одно ляссе; каптал: есть; форзац: печать пантоном; особенности: в блоке использованы мотивирующие высказывания из книги "Думай как миллиардер", помогающие сформировать правильное отношение к финансам, профессиональной деятельности, своим способностям и к жизни в целом, вырубка блока по месяцам; персонализация возможна: да; индивидуальная упаковка: промостикер + ПЭТ-пакет)</t>
  </si>
  <si>
    <t>https://phoenix-plus.ru/catalog/product/card/4b8e5d64-b3b2-11ef-ba9b-d05099d5d12d/</t>
  </si>
  <si>
    <t>70271</t>
  </si>
  <si>
    <t>Ежедневник датированный 2026 ESCALADA, #ДУМАЙ КАК МИЛЛИАРДЕР, А5, 176 л., арт. 70271/ 15 ТИВОЛИ ГЛОСС ГОЛУБОЙ (кожзам: 146x211 мм, мягкий переплёт, запаянный край, материал обложки: искусственная кожа "Тиволи глосс"; декор: блинтовое тиснение; способ крепления блока: ниткошвейный; вн. блок: 176 л., кремовый офсет 70 г/м², печать в две краски (линия), справочный материал: есть; перфорация углов блока: есть; закладка/-и: одно ляссе; каптал: есть; форзац: печать пантоном; особенности: в блоке использованы мотивирующие высказывания из книги "Думай как миллиардер", помогающие сформировать правильное отношение к финансам, профессиональной деятельности, своим способностям и к жизни в целом, вырубка блока по месяцам; персонализация возможна: да; индивидуальная упаковка: промостикер + ПЭТ-пакет)</t>
  </si>
  <si>
    <t>https://phoenix-plus.ru/catalog/product/card/4b8e5d68-b3b2-11ef-ba9b-d05099d5d12d/</t>
  </si>
  <si>
    <t>70272</t>
  </si>
  <si>
    <t>Ежедневник датированный 2026 ESCALADA, #ДУМАЙ КАК МИЛЛИАРДЕР, А5, 176 л., арт. 70272/ 15 ТИВОЛИ ГЛОСС СИРЕНЕВЫЙ (кожзам: 146x211 мм, мягкий переплёт, запаянный край, материал обложки: искусственная кожа "Тиволи глосс"; декор: блинтовое тиснение; способ крепления блока: ниткошвейный; вн. блок: 176 л., кремовый офсет 70 г/м², печать в две краски (линия), справочный материал: есть; перфорация углов блока: есть; закладка/-и: одно ляссе; каптал: есть; форзац: печать пантоном; особенности: в блоке использованы мотивирующие высказывания из книги "Думай как миллиардер", помогающие сформировать правильное отношение к финансам, профессиональной деятельности, своим способностям и к жизни в целом, вырубка блока по месяцам; персонализация возможна: да; индивидуальная упаковка: промостикер + ПЭТ-пакет)</t>
  </si>
  <si>
    <t>Escalada 2026 Ежедневник датированный А5, мягкий переплёт, застёжка-резинка с фиксацией в металлических держателях, блинтовое тиснение</t>
  </si>
  <si>
    <t>Escalada 2026 Ежедневник датированный А5, мягкий переплёт, застёжка-резинка с фиксацией в металличес</t>
  </si>
  <si>
    <t>https://phoenix-plus.ru/catalog/product/card/4b8e5d6c-b3b2-11ef-ba9b-d05099d5d12d/</t>
  </si>
  <si>
    <t>70273</t>
  </si>
  <si>
    <t>Ежедневник датированный 2026 ESCALADA, #ДУМАЙ КАК МИЛЛИАРДЕР, А5, 176 л., арт. 70273/ 15 ТИВОЛИ ГЛОСС ЧЁРНЫЙ (кожзам: 146x211 мм, мягкий переплёт, материал обложки: искусственная кожа "Тиволи глосс"; декор: блинтовое тиснение; способ крепления блока: ниткошвейный; вн. блок: 176 л., белый офсет 70 г/м², печать в две краски (линия), справочный материал: есть; перфорация углов блока: нет; отделка среза: окрашивание пантоном; закладка/-и: одно ляссе; каптал: есть; форзац: печать пантоном; особенности: в блоке использованы мотивирующие высказывания из книги "Думай как миллиардер", помогающие сформировать правильное отношение к финансам, профессиональной деятельности, своим способностям и к жизни в целом, застёжка-резинка; персонализация возможна: да; индивидуальная упаковка: промостикер + ПЭТ-пакет)</t>
  </si>
  <si>
    <t>https://phoenix-plus.ru/catalog/product/card/5196bff3-b3b2-11ef-ba9b-d05099d5d12d/</t>
  </si>
  <si>
    <t>70274</t>
  </si>
  <si>
    <t>Ежедневник датированный 2026 ESCALADA, #ДУМАЙ КАК МИЛЛИАРДЕР, А5, 176 л., арт. 70274/ 15 ТИВОЛИ ГЛОСС КОРИЧНЕВЫЙ (кожзам: 146x211 мм, мягкий переплёт, материал обложки: искусственная кожа "Тиволи глосс"; декор: блинтовое тиснение; способ крепления блока: ниткошвейный; вн. блок: 176 л., белый офсет 70 г/м², печать в две краски (линия), справочный материал: есть; перфорация углов блока: нет; отделка среза: окрашивание пантоном; закладка/-и: одно ляссе; каптал: есть; форзац: печать пантоном; особенности: в блоке использованы мотивирующие высказывания из книги "Думай как миллиардер", помогающие сформировать правильное отношение к финансам, профессиональной деятельности, своим способностям и к жизни в целом, застёжка-резинка; персонализация возможна: да; индивидуальная упаковка: промостикер + ПЭТ-пакет)</t>
  </si>
  <si>
    <t>https://phoenix-plus.ru/catalog/product/card/5196bff7-b3b2-11ef-ba9b-d05099d5d12d/</t>
  </si>
  <si>
    <t>70275</t>
  </si>
  <si>
    <t>Ежедневник датированный 2026 ESCALADA, #ДУМАЙ КАК МИЛЛИАРДЕР, А5, 176 л., арт. 70275/ 15 ТИВОЛИ ГЛОСС КРАСНЫЙ (кожзам: 146x211 мм, мягкий переплёт, материал обложки: искусственная кожа "Тиволи глосс"; декор: блинтовое тиснение; способ крепления блока: ниткошвейный; вн. блок: 176 л., белый офсет 70 г/м², печать в две краски (линия), справочный материал: есть; перфорация углов блока: нет; отделка среза: окрашивание пантоном; закладка/-и: одно ляссе; каптал: есть; форзац: печать пантоном; особенности: в блоке использованы мотивирующие высказывания из книги "Думай как миллиардер", помогающие сформировать правильное отношение к финансам, профессиональной деятельности, своим способностям и к жизни в целом, застёжка-резинка; персонализация возможна: да; индивидуальная упаковка: промостикер + ПЭТ-пакет)</t>
  </si>
  <si>
    <t>https://phoenix-plus.ru/catalog/product/card/5196bfff-b3b2-11ef-ba9b-d05099d5d12d/</t>
  </si>
  <si>
    <t>70277</t>
  </si>
  <si>
    <t>Ежедневник датированный 2026 ESCALADA, #ДУМАЙ КАК МИЛЛИАРДЕР, А5, 176 л., арт. 70277/ 15 ТИВОЛИ ГЛОСС ГОЛУБОЙ (кожзам: 146x211 мм, мягкий переплёт, материал обложки: искусственная кожа "Тиволи глосс"; декор: блинтовое тиснение; способ крепления блока: ниткошвейный; вн. блок: 176 л., белый офсет 70 г/м², печать в две краски (линия), справочный материал: есть; перфорация углов блока: нет; отделка среза: окрашивание пантоном; закладка/-и: одно ляссе; каптал: есть; форзац: печать пантоном; особенности: в блоке использованы мотивирующие высказывания из книги "Думай как миллиардер", помогающие сформировать правильное отношение к финансам, профессиональной деятельности, своим способностям и к жизни в целом, застёжка-резинка; персонализация возможна: да; индивидуальная упаковка: промостикер + ПЭТ-пакет)</t>
  </si>
  <si>
    <t>https://phoenix-plus.ru/catalog/product/card/5196c003-b3b2-11ef-ba9b-d05099d5d12d/</t>
  </si>
  <si>
    <t>70278</t>
  </si>
  <si>
    <t>Ежедневник датированный 2026 ESCALADA, #ДУМАЙ КАК МИЛЛИАРДЕР, А5, 176 л., арт. 70278/ 15 ТИВОЛИ ГЛОСС СИРЕНЕВЫЙ (кожзам: 146x211 мм, мягкий переплёт, материал обложки: искусственная кожа "Тиволи глосс"; декор: блинтовое тиснение; способ крепления блока: ниткошвейный; вн. блок: 176 л., белый офсет 70 г/м², печать в две краски (линия), справочный материал: есть; перфорация углов блока: нет; отделка среза: окрашивание пантоном; закладка/-и: одно ляссе; каптал: есть; форзац: печать пантоном; особенности: в блоке использованы мотивирующие высказывания из книги "Думай как миллиардер", помогающие сформировать правильное отношение к финансам, профессиональной деятельности, своим способностям и к жизни в целом, застёжка-резинка; персонализация возможна: да; индивидуальная упаковка: промостикер + ПЭТ-пакет)</t>
  </si>
  <si>
    <t>Escalada 2026 Ежедневник датированный А5, серия "Эконом", твёрдый переплёт с поролоном, блинтовое тиснение, отделочная строчка</t>
  </si>
  <si>
    <t>Escalada 2026 Ежедневник датированный А5, серия "Эконом", твёрдый переплёт с поролоном, блинтовое ти</t>
  </si>
  <si>
    <t>https://phoenix-plus.ru/catalog/product/card/13a5e21f-b3b2-11ef-ba9b-d05099d5d12d/</t>
  </si>
  <si>
    <t>70224</t>
  </si>
  <si>
    <t>Ежедневник датированный 2026 ESCALADA, А5, 176 л., арт. 70224/ 15 НАППА ЧЁРНЫЙ (кожзам: 146х211 мм, твёрдый переплёт с поролоном, материал обложки: искусственная кожа "Наппа"; декор: блинтовое тиснение, отделочная строчка; способ крепления блока: ниткошвейный; вн. блок: 176 л., белый офсет 70 г/м², печать в одну краску (линия), справочный материал: есть; перфорация углов блока: нет; закладка/-и: одно ляссе; каптал: есть; форзац: без печати; персонализация возможна: да; индивидуальная упаковка: промостикер + ПЭТ-пакет)</t>
  </si>
  <si>
    <t>https://phoenix-plus.ru/catalog/product/card/19cb3441-b3b2-11ef-ba9b-d05099d5d12d/</t>
  </si>
  <si>
    <t>70225</t>
  </si>
  <si>
    <t>Ежедневник датированный 2026 ESCALADA, А5, 176 л., арт. 70225/ 15 НАППА КОРИЧНЕВЫЙ (кожзам: 146х211 мм, твёрдый переплёт с поролоном, материал обложки: искусственная кожа "Наппа"; декор: блинтовое тиснение, отделочная строчка; способ крепления блока: ниткошвейный; вн. блок: 176 л., белый офсет 70 г/м², печать в одну краску (линия), справочный материал: есть; перфорация углов блока: нет; закладка/-и: одно ляссе; каптал: есть; форзац: без печати; персонализация возможна: да; индивидуальная упаковка: промостикер + ПЭТ-пакет)</t>
  </si>
  <si>
    <t>https://phoenix-plus.ru/catalog/product/card/19cb3445-b3b2-11ef-ba9b-d05099d5d12d/</t>
  </si>
  <si>
    <t>70226</t>
  </si>
  <si>
    <t>Ежедневник датированный 2026 ESCALADA, А5, 176 л., арт. 70226/ 15 НАППА СИНИЙ (кожзам: 146х211 мм, твёрдый переплёт с поролоном, материал обложки: искусственная кожа "Наппа"; декор: блинтовое тиснение, отделочная строчка; способ крепления блока: ниткошвейный; вн. блок: 176 л., белый офсет 70 г/м², печать в одну краску (линия), справочный материал: есть; перфорация углов блока: нет; закладка/-и: одно ляссе; каптал: есть; форзац: без печати; персонализация возможна: да; индивидуальная упаковка: промостикер + ПЭТ-пакет)</t>
  </si>
  <si>
    <t>https://phoenix-plus.ru/catalog/product/card/200c0c60-b3b2-11ef-ba9b-d05099d5d12d/</t>
  </si>
  <si>
    <t>70227</t>
  </si>
  <si>
    <t>Ежедневник датированный 2026 ESCALADA, А5, 176 л., арт. 70227/ 15 НАППА КРАСНЫЙ (кожзам: 146х211 мм, твёрдый переплёт с поролоном, материал обложки: искусственная кожа "Наппа"; декор: блинтовое тиснение, отделочная строчка; способ крепления блока: ниткошвейный; вн. блок: 176 л., белый офсет 70 г/м², печать в одну краску (линия), справочный материал: есть; перфорация углов блока: нет; закладка/-и: одно ляссе; каптал: есть; форзац: без печати; персонализация возможна: да; индивидуальная упаковка: промостикер + ПЭТ-пакет)</t>
  </si>
  <si>
    <t>https://phoenix-plus.ru/catalog/product/card/200c0c64-b3b2-11ef-ba9b-d05099d5d12d/</t>
  </si>
  <si>
    <t>70228</t>
  </si>
  <si>
    <t>Ежедневник датированный 2026 ESCALADA, А5, 176 л., арт. 70228/ 15 НАППА ТЁМНО-ЗЕЛЁНЫЙ (кожзам: 146х211 мм, твёрдый переплёт с поролоном, материал обложки: искусственная кожа "Наппа"; декор: блинтовое тиснение, отделочная строчка; способ крепления блока: ниткошвейный; вн. блок: 176 л., белый офсет 70 г/м², печать в одну краску (линия), справочный материал: есть; перфорация углов блока: нет; закладка/-и: одно ляссе; каптал: есть; форзац: без печати; персонализация возможна: да; индивидуальная упаковка: промостикер + ПЭТ-пакет)</t>
  </si>
  <si>
    <t>https://phoenix-plus.ru/catalog/product/card/200c0c68-b3b2-11ef-ba9b-d05099d5d12d/</t>
  </si>
  <si>
    <t>70229</t>
  </si>
  <si>
    <t>Ежедневник датированный 2026 ESCALADA, А5, 176 л., арт. 70229/ 15 НАППА СЕРЫЙ (кожзам: 146х211 мм, твёрдый переплёт с поролоном, материал обложки: искусственная кожа "Наппа"; декор: блинтовое тиснение, отделочная строчка; способ крепления блока: ниткошвейный; вн. блок: 176 л., белый офсет 70 г/м², печать в одну краску (линия), справочный материал: есть; перфорация углов блока: нет; закладка/-и: одно ляссе; каптал: есть; форзац: без печати; персонализация возможна: да; индивидуальная упаковка: промостикер + ПЭТ-пакет)</t>
  </si>
  <si>
    <t>https://phoenix-plus.ru/catalog/product/card/200c0c6c-b3b2-11ef-ba9b-d05099d5d12d/</t>
  </si>
  <si>
    <t>70230</t>
  </si>
  <si>
    <t>Ежедневник датированный 2026 ESCALADA, А5, 176 л., арт. 70230/ 15 НАППА РОЗОВЫЙ (кожзам: 146х211 мм, твёрдый переплёт с поролоном, материал обложки: искусственная кожа "Наппа"; декор: блинтовое тиснение, отделочная строчка; способ крепления блока: ниткошвейный; вн. блок: 176 л., белый офсет 70 г/м², печать в одну краску (линия), справочный материал: есть; перфорация углов блока: нет; закладка/-и: одно ляссе; каптал: есть; форзац: без печати; персонализация возможна: да; индивидуальная упаковка: промостикер + ПЭТ-пакет)</t>
  </si>
  <si>
    <t>https://phoenix-plus.ru/catalog/product/card/260d80ff-b3b2-11ef-ba9b-d05099d5d12d/</t>
  </si>
  <si>
    <t>70231</t>
  </si>
  <si>
    <t>Ежедневник датированный 2026 ESCALADA, А5, 176 л., арт. 70231/ 15 НАППА САЛАТОВЫЙ (кожзам: 146х211 мм, твёрдый переплёт с поролоном, материал обложки: искусственная кожа "Наппа"; декор: блинтовое тиснение, отделочная строчка; способ крепления блока: ниткошвейный; вн. блок: 176 л., белый офсет 70 г/м², печать в одну краску (линия), справочный материал: есть; перфорация углов блока: нет; закладка/-и: одно ляссе; каптал: есть; форзац: без печати; персонализация возможна: да; индивидуальная упаковка: промостикер + ПЭТ-пакет)</t>
  </si>
  <si>
    <t>Escalada 2026 Ежедневник датированный А5, твёрдый переплёт с поролоном, блинтовое тиснение</t>
  </si>
  <si>
    <t>https://phoenix-plus.ru/catalog/product/card/0eab78b6-c211-11ef-ba9d-d05099d5d12d/</t>
  </si>
  <si>
    <t>70218</t>
  </si>
  <si>
    <t>Ежедневник датированный 2026 ESCALADA, А5, 176 л., арт. 70218/ 15 САРИФ ЧЁРНЫЙ (кожзам: 146x211 мм, твёрдый переплёт с поролоном, материал обложки: искусственная кожа "Сариф"; декор: блинтовое тиснение; способ крепления блока: ниткошвейный; вн. блок: 176 л., белый офсет 70 г/м², печать в две краски (линия), справочный материал: есть; перфорация углов блока: есть; закладка/-и: одно ляссе; каптал: есть; форзац: печать в одну краску; персонализация возможна: да; индивидуальная упаковка: ПЭТ-пакет)</t>
  </si>
  <si>
    <t>https://phoenix-plus.ru/catalog/product/card/0eab78ba-c211-11ef-ba9d-d05099d5d12d/</t>
  </si>
  <si>
    <t>70219</t>
  </si>
  <si>
    <t>Ежедневник датированный 2026 ESCALADA, А5, 176 л., арт. 70219/ 15 САРИФ КОРИЧНЕВЫЙ (кожзам: 146x211 мм, твёрдый переплёт с поролоном, материал обложки: искусственная кожа "Сариф"; декор: блинтовое тиснение; способ крепления блока: ниткошвейный; вн. блок: 176 л., белый офсет 70 г/м², печать в две краски (линия), справочный материал: есть; перфорация углов блока: есть; закладка/-и: одно ляссе; каптал: есть; форзац: печать в одну краску; персонализация возможна: да; индивидуальная упаковка: ПЭТ-пакет)</t>
  </si>
  <si>
    <t>https://phoenix-plus.ru/catalog/product/card/0eab78be-c211-11ef-ba9d-d05099d5d12d/</t>
  </si>
  <si>
    <t>70220</t>
  </si>
  <si>
    <t>Ежедневник датированный 2026 ESCALADA, А5, 176 л., арт. 70220/ 15 САРИФ БОРДОВЫЙ (кожзам: 146x211 мм, твёрдый переплёт с поролоном, материал обложки: искусственная кожа "Сариф"; декор: блинтовое тиснение; способ крепления блока: ниткошвейный; вн. блок: 176 л., белый офсет 70 г/м², печать в две краски (линия), справочный материал: есть; перфорация углов блока: есть; закладка/-и: одно ляссе; каптал: есть; форзац: печать в одну краску; персонализация возможна: да; индивидуальная упаковка: ПЭТ-пакет)</t>
  </si>
  <si>
    <t>https://phoenix-plus.ru/catalog/product/card/14e8c06b-c211-11ef-ba9d-d05099d5d12d/</t>
  </si>
  <si>
    <t>70222</t>
  </si>
  <si>
    <t>Ежедневник датированный 2026 ESCALADA, А5, 176 л., арт. 70222/ 15 САРИФ КРАСНЫЙ (кожзам: 146x211 мм, твёрдый переплёт с поролоном, материал обложки: искусственная кожа "Сариф"; декор: блинтовое тиснение; способ крепления блока: ниткошвейный; вн. блок: 176 л., белый офсет 70 г/м², печать в две краски (линия), справочный материал: есть; перфорация углов блока: есть; закладка/-и: одно ляссе; каптал: есть; форзац: печать в одну краску; персонализация возможна: да; индивидуальная упаковка: ПЭТ-пакет)</t>
  </si>
  <si>
    <t>https://phoenix-plus.ru/catalog/product/card/14e8c06f-c211-11ef-ba9d-d05099d5d12d/</t>
  </si>
  <si>
    <t>70223</t>
  </si>
  <si>
    <t>Ежедневник датированный 2026 ESCALADA, А5, 176 л., арт. 70223/ 15 САРИФ ТЁМНО-ЗЕЛЁНЫЙ (кожзам: 146x211 мм, твёрдый переплёт с поролоном, материал обложки: искусственная кожа "Сариф"; декор: блинтовое тиснение; способ крепления блока: ниткошвейный; вн. блок: 176 л., белый офсет 70 г/м², печать в две краски (линия), справочный материал: есть; перфорация углов блока: есть; закладка/-и: одно ляссе; каптал: есть; форзац: печать в одну краску; персонализация возможна: да; индивидуальная упаковка: ПЭТ-пакет)</t>
  </si>
  <si>
    <t>Escalada 2026 Ежедневник датированный А5, твёрдый переплёт, запаянный край, блинтовое тиснение "ГЕРБ", вырубка блока по месяцам</t>
  </si>
  <si>
    <t>Escalada 2026 Ежедневник датированный А5, твёрдый переплёт, запаянный край, блинтовое тиснение "ГЕРБ</t>
  </si>
  <si>
    <t>https://phoenix-plus.ru/catalog/product/card/43595e5d-b7b5-11ef-ba9b-d05099d5d12d/</t>
  </si>
  <si>
    <t>70245</t>
  </si>
  <si>
    <t>Ежедневник датированный 2026 ESCALADA, А5, 176 л., арт. 70245/ 15 НАППА ЧЕРНЫЙ (кожзам: 146x211 мм, твёрдый переплёт, запаянный край, материал обложки: искусственная кожа "Наппа"; декор: блинтовое тиснение; способ крепления блока: ниткошвейный; вн. блок: 176 л., кремовый офсет 70 г/м², печать в две краски (линия), справочный материал: есть; перфорация углов блока: есть; закладка/-и: два ляссе; каптал: есть; форзац: печать пантоном; особенности: вырубка блока по месяцам; персонализация возможна: да; индивидуальная упаковка: ПЭТ-пакет)</t>
  </si>
  <si>
    <t>https://phoenix-plus.ru/catalog/product/card/4b51ce8b-b7b5-11ef-ba9b-d05099d5d12d/</t>
  </si>
  <si>
    <t>70246</t>
  </si>
  <si>
    <t>Ежедневник датированный 2026 ESCALADA, А5, 176 л., арт. 70246/ 15 НАППА КОРИЧНЕВЫЙ (кожзам: 146x211 мм, твёрдый переплёт, запаянный край, материал обложки: искусственная кожа "Наппа"; декор: блинтовое тиснение; способ крепления блока: ниткошвейный; вн. блок: 176 л., кремовый офсет 70 г/м², печать в две краски (линия), справочный материал: есть; перфорация углов блока: есть; закладка/-и: два ляссе; каптал: есть; форзац: печать пантоном; особенности: вырубка блока по месяцам; персонализация возможна: да; индивидуальная упаковка: ПЭТ-пакет)</t>
  </si>
  <si>
    <t>https://phoenix-plus.ru/catalog/product/card/531f0555-b7b5-11ef-ba9b-d05099d5d12d/</t>
  </si>
  <si>
    <t>70247</t>
  </si>
  <si>
    <t>Ежедневник датированный 2026 ESCALADA, А5, 176 л., арт. 70247/ 15 НАППА СИНИЙ (кожзам: 146x211 мм, твёрдый переплёт, запаянный край, материал обложки: искусственная кожа "Наппа"; декор: блинтовое тиснение; способ крепления блока: ниткошвейный; вн. блок: 176 л., кремовый офсет 70 г/м², печать в две краски (линия), справочный материал: есть; перфорация углов блока: есть; закладка/-и: два ляссе; каптал: есть; форзац: печать пантоном; особенности: вырубка блока по месяцам; персонализация возможна: да; индивидуальная упаковка: ПЭТ-пакет)</t>
  </si>
  <si>
    <t>https://phoenix-plus.ru/catalog/product/card/5927835b-b7b5-11ef-ba9b-d05099d5d12d/</t>
  </si>
  <si>
    <t>70248</t>
  </si>
  <si>
    <t>Ежедневник датированный 2026 ESCALADA, А5, 176 л., арт. 70248/ 15 НАППА ЗЕЛЁНЫЙ (кожзам: 146x211 мм, твёрдый переплёт, запаянный край, материал обложки: искусственная кожа "Наппа"; декор: блинтовое тиснение; способ крепления блока: ниткошвейный; вн. блок: 176 л., кремовый офсет 70 г/м², печать в две краски (линия), справочный материал: есть; перфорация углов блока: есть; закладка/-и: два ляссе; каптал: есть; форзац: печать пантоном; особенности: вырубка блока по месяцам; персонализация возможна: да; индивидуальная упаковка: ПЭТ-пакет)</t>
  </si>
  <si>
    <t>Escalada 2026 Ежедневник датированный А5, твёрдый переплёт, запаянный край, блинтовое тиснение, вырубка блока по месяцам</t>
  </si>
  <si>
    <t>Escalada 2026 Ежедневник датированный А5, твёрдый переплёт, запаянный край, блинтовое тиснение, выру</t>
  </si>
  <si>
    <t>https://phoenix-plus.ru/catalog/product/card/14e8c073-c211-11ef-ba9d-d05099d5d12d/</t>
  </si>
  <si>
    <t>70239</t>
  </si>
  <si>
    <t>Ежедневник датированный 2026 ESCALADA, #ДУМАЙ КАК МИЛЛИАРДЕР, А5, 176 л., арт. 70239/ 15 ТИВОЛИ ГЛОСС ЧЁРНЫЙ (кожзам: 146x211 мм, твёрдый переплёт, запаянный край, материал обложки: искусственная кожа "Тиволи глосс"; декор: блинтовое тиснение; способ крепления блока: ниткошвейный; вн. блок: 176 л., тонированный офсет 70 г/м², печать в две краски (линия), справочный материал: есть; перфорация углов блока: есть; закладка/-и: два ляссе; каптал: есть; форзац: печать пантоном; особенности: в блоке использованы мотивирующие высказывания из книги "Думай как миллиардер", помогающие сформировать правильное отношение к финансам, профессиональной деятельности, своим способностям и к жизни в целом, вырубка блока по месяцам; персонализация возможна: да; индивидуальная упаковка: промостикер + ПЭТ-пакет)</t>
  </si>
  <si>
    <t>https://phoenix-plus.ru/catalog/product/card/14e8c077-c211-11ef-ba9d-d05099d5d12d/</t>
  </si>
  <si>
    <t>70240</t>
  </si>
  <si>
    <t>Ежедневник датированный 2026 ESCALADA, #ДУМАЙ КАК МИЛЛИАРДЕР, А5, 176 л., арт. 70240/ 15 ТИВОЛИ ГЛОСС КОРИЧНЕВЫЙ (кожзам: 146x211 мм, твёрдый переплёт, запаянный край, материал обложки: искусственная кожа "Тиволи глосс"; декор: блинтовое тиснение; способ крепления блока: ниткошвейный; вн. блок: 176 л., тонированный офсет 70 г/м², печать в две краски (линия), справочный материал: есть; перфорация углов блока: есть; закладка/-и: два ляссе; каптал: есть; форзац: печать пантоном; особенности: в блоке использованы мотивирующие высказывания из книги "Думай как миллиардер", помогающие сформировать правильное отношение к финансам, профессиональной деятельности, своим способностям и к жизни в целом, вырубка блока по месяцам; персонализация возможна: да; индивидуальная упаковка: промостикер + ПЭТ-пакет)</t>
  </si>
  <si>
    <t>https://phoenix-plus.ru/catalog/product/card/1ae1e211-c211-11ef-ba9d-d05099d5d12d/</t>
  </si>
  <si>
    <t>70241</t>
  </si>
  <si>
    <t>Ежедневник датированный 2026 ESCALADA, #ДУМАЙ КАК МИЛЛИАРДЕР, А5, 176 л., арт. 70241/ 15 ТИВОЛИ ГЛОСС БОРДОВЫЙ (кожзам: 146x211 мм, твёрдый переплёт, запаянный край, материал обложки: искусственная кожа "Тиволи глосс"; декор: блинтовое тиснение; способ крепления блока: ниткошвейный; вн. блок: 176 л., тонированный офсет 70 г/м², печать в две краски (линия), справочный материал: есть; перфорация углов блока: есть; закладка/-и: два ляссе; каптал: есть; форзац: печать пантоном; особенности: в блоке использованы мотивирующие высказывания из книги "Думай как миллиардер", помогающие сформировать правильное отношение к финансам, профессиональной деятельности, своим способностям и к жизни в целом, вырубка блока по месяцам; персонализация возможна: да; индивидуальная упаковка: промостикер + ПЭТ-пакет)</t>
  </si>
  <si>
    <t>https://phoenix-plus.ru/catalog/product/card/1ae1e219-c211-11ef-ba9d-d05099d5d12d/</t>
  </si>
  <si>
    <t>70243</t>
  </si>
  <si>
    <t>Ежедневник датированный 2026 ESCALADA, #ДУМАЙ КАК МИЛЛИАРДЕР, А5, 176 л., арт. 70243/ 15 ТИВОЛИ ГЛОСС КРАСНЫЙ (кожзам: 146x211 мм, твёрдый переплёт, запаянный край, материал обложки: искусственная кожа "Тиволи глосс"; декор: блинтовое тиснение; способ крепления блока: ниткошвейный; вн. блок: 176 л., тонированный офсет 70 г/м², печать в две краски (линия), справочный материал: есть; перфорация углов блока: есть; закладка/-и: два ляссе; каптал: есть; форзац: печать пантоном; особенности: в блоке использованы мотивирующие высказывания из книги "Думай как миллиардер", помогающие сформировать правильное отношение к финансам, профессиональной деятельности, своим способностям и к жизни в целом, вырубка блока по месяцам; персонализация возможна: да; индивидуальная упаковка: промостикер + ПЭТ-пакет)</t>
  </si>
  <si>
    <t>https://phoenix-plus.ru/catalog/product/card/214f0999-c211-11ef-ba9d-d05099d5d12d/</t>
  </si>
  <si>
    <t>70244</t>
  </si>
  <si>
    <t>Ежедневник датированный 2026 ESCALADA, #ДУМАЙ КАК МИЛЛИАРДЕР, А5, 176 л., арт. 70244/ 15 ТИВОЛИ ГЛОСС ЗЕЛЁНЫЙ (кожзам: 146x211 мм, твёрдый переплёт, запаянный край, материал обложки: искусственная кожа "Тиволи глосс"; декор: блинтовое тиснение; способ крепления блока: ниткошвейный; вн. блок: 176 л., тонированный офсет 70 г/м², печать в две краски (линия), справочный материал: есть; перфорация углов блока: есть; закладка/-и: два ляссе; каптал: есть; форзац: печать пантоном; особенности: в блоке использованы мотивирующие высказывания из книги "Думай как миллиардер", помогающие сформировать правильное отношение к финансам, профессиональной деятельности, своим способностям и к жизни в целом, вырубка блока по месяцам; персонализация возможна: да; индивидуальная упаковка: промостикер + ПЭТ-пакет)</t>
  </si>
  <si>
    <t>Escalada 2026 Ежедневник датированный А5, твёрдый переплёт, запаянный край, скрытый (объёмный) 3D-элемент, тиснение фольгой "Герб", фольгированный срез</t>
  </si>
  <si>
    <t>Escalada 2026 Ежедневник датированный А5, твёрдый переплёт, запаянный край, скрытый (объёмный) 3D-эл</t>
  </si>
  <si>
    <t>https://phoenix-plus.ru/catalog/product/card/32203dc7-b3b2-11ef-ba9b-d05099d5d12d/</t>
  </si>
  <si>
    <t>70249</t>
  </si>
  <si>
    <t>Ежедневник датированный 2026 ESCALADA, А5, 176 л., арт. 70249/ 10 ТИВОЛИ ЧЁРНЫЙ (кожзам: 146x211 мм, твёрдый переплёт, запаянный край, материал обложки: искусственная кожа "Тиволи"; декор: 3D-дизайн, тиснение фольгой; способ крепления блока: ниткошвейный; вн. блок: 176 л., кремовый офсет 70 г/м², печать в две краски (линия), справочный материал: есть; перфорация углов блока: нет; отделка среза: фольгирование; закладка/-и: два ляссе; каптал: есть; форзац: печать пантоном; персонализация возможна: да; индивидуальная упаковка: промостикер + подарочная картонная коробка с ПВХ-крышкой + ПЭТ-пакет)</t>
  </si>
  <si>
    <t>https://phoenix-plus.ru/catalog/product/card/32203dcb-b3b2-11ef-ba9b-d05099d5d12d/</t>
  </si>
  <si>
    <t>70250</t>
  </si>
  <si>
    <t>Ежедневник датированный 2026 ESCALADA, А5, 176 л., арт. 70250/ 10 ТИВОЛИ КОРИЧНЕВЫЙ (кожзам: 146x211 мм, твёрдый переплёт, запаянный край, материал обложки: искусственная кожа "Тиволи"; декор: 3D-дизайн, тиснение фольгой; способ крепления блока: ниткошвейный; вн. блок: 176 л., кремовый офсет 70 г/м², печать в две краски (линия), справочный материал: есть; перфорация углов блока: нет; отделка среза: фольгирование; закладка/-и: два ляссе; каптал: есть; форзац: печать пантоном; персонализация возможна: да; индивидуальная упаковка: промостикер + подарочная картонная коробка с ПВХ-крышкой + ПЭТ-пакет)</t>
  </si>
  <si>
    <t>https://phoenix-plus.ru/catalog/product/card/38efdfc6-b3b2-11ef-ba9b-d05099d5d12d/</t>
  </si>
  <si>
    <t>70251</t>
  </si>
  <si>
    <t>Ежедневник датированный 2026 ESCALADA, А5, 176 л., арт. 70251/ 10 ТИВОЛИ СИНИЙ (кожзам: 146x211 мм, твёрдый переплёт, запаянный край, материал обложки: искусственная кожа "Тиволи"; декор: 3D-дизайн, тиснение фольгой; способ крепления блока: ниткошвейный; вн. блок: 176 л., кремовый офсет 70 г/м², печать в две краски (линия), справочный материал: есть; перфорация углов блока: нет; отделка среза: фольгирование; закладка/-и: два ляссе; каптал: есть; форзац: печать пантоном; персонализация возможна: да; индивидуальная упаковка: промостикер + подарочная картонная коробка с ПВХ-крышкой + ПЭТ-пакет)</t>
  </si>
  <si>
    <t>https://phoenix-plus.ru/catalog/product/card/38efdfca-b3b2-11ef-ba9b-d05099d5d12d/</t>
  </si>
  <si>
    <t>70252</t>
  </si>
  <si>
    <t>Ежедневник датированный 2026 ESCALADA, А5, 176 л., арт. 70252/ 10 ТИВОЛИ ЗЕЛЁНЫЙ (кожзам: 146x211 мм, твёрдый переплёт, запаянный край, материал обложки: искусственная кожа "Тиволи"; декор: 3D-дизайн, тиснение фольгой; способ крепления блока: ниткошвейный; вн. блок: 176 л., кремовый офсет 70 г/м², печать в две краски (линия), справочный материал: есть; перфорация углов блока: нет; отделка среза: фольгирование; закладка/-и: два ляссе; каптал: есть; форзац: печать пантоном; персонализация возможна: да; индивидуальная упаковка: промостикер + подарочная картонная коробка с ПВХ-крышкой + ПЭТ-пакет)</t>
  </si>
  <si>
    <t>Escalada 2026 Ежедневник датированный A5+, интегральный переплёт, запаянный край, функциональный карман, тиснение фольгой, внутренний блок в клетку</t>
  </si>
  <si>
    <t>Escalada 2026 Ежедневник датированный A5+, интегральный переплёт, запаянный край, функциональный кар</t>
  </si>
  <si>
    <t>https://phoenix-plus.ru/catalog/product/card/0d9d5c3a-b3b2-11ef-ba9b-d05099d5d12d/</t>
  </si>
  <si>
    <t>70208</t>
  </si>
  <si>
    <t>Ежедневник датированный 2026 ESCALADA, А5+, 176 л., арт. 70208/ 10 ШЕВРЕТ ЧЁРНЫЙ (кожзам: 175x245 мм, запаянный край, интегральный переплёт, материал обложки: искусственная кожа "Шеврет"; декор: тиснение фольгой; способ крепления блока: ниткошвейный; вн. блок: 176 л., кремовый офсет 80 г/м², печать в две краски (клетка), справочный материал: есть; перфорация углов блока: есть; закладка/-и: два ляссе; каптал: есть; форзац: печать пантоном; особенности: карман функциональный как часть обложки; персонализация возможна: да; индивидуальная упаковка: промостикер + ПЭТ-пакет)</t>
  </si>
  <si>
    <t>А5+</t>
  </si>
  <si>
    <t>https://phoenix-plus.ru/catalog/product/card/0d9d5c3e-b3b2-11ef-ba9b-d05099d5d12d/</t>
  </si>
  <si>
    <t>70209</t>
  </si>
  <si>
    <t>Ежедневник датированный 2026 ESCALADA, А5+, 176 л., арт. 70209/ 10 ШЕВРЕТ КОРИЧНЕВЫЙ (кожзам: 175x245 мм, запаянный край, интегральный переплёт, материал обложки: искусственная кожа "Шеврет"; декор: тиснение фольгой; способ крепления блока: ниткошвейный; вн. блок: 176 л., кремовый офсет 80 г/м², печать в две краски (клетка), справочный материал: есть; перфорация углов блока: есть; закладка/-и: два ляссе; каптал: есть; форзац: печать пантоном; особенности: карман функциональный как часть обложки; персонализация возможна: да; индивидуальная упаковка: промостикер + ПЭТ-пакет)</t>
  </si>
  <si>
    <t>https://phoenix-plus.ru/catalog/product/card/13a5e20f-b3b2-11ef-ba9b-d05099d5d12d/</t>
  </si>
  <si>
    <t>70210</t>
  </si>
  <si>
    <t>Ежедневник датированный 2026 ESCALADA, А5+, 176 л., арт. 70210/ 10 ШЕВРЕТ БОРДОВЫЙ (кожзам: 175x245 мм, запаянный край, интегральный переплёт, материал обложки: искусственная кожа "Шеврет"; декор: тиснение фольгой; способ крепления блока: ниткошвейный; вн. блок: 176 л., кремовый офсет 80 г/м², печать в две краски (клетка), справочный материал: есть; перфорация углов блока: есть; закладка/-и: два ляссе; каптал: есть; форзац: печать пантоном; особенности: карман функциональный как часть обложки; персонализация возможна: да; индивидуальная упаковка: промостикер + ПЭТ-пакет)</t>
  </si>
  <si>
    <t>https://phoenix-plus.ru/catalog/product/card/b9840d94-b3b2-11ef-ba9b-d05099d5d12d/</t>
  </si>
  <si>
    <t>70406</t>
  </si>
  <si>
    <t>Ежедневник датированный 2026 ESCALADA, А5+, 176 л., арт. 70406/ 10 ШЕВРЕТ ЗЕЛЁНЫЙ (кожзам: 175x245 мм, запаянный край, интегральный переплёт, материал обложки: искусственная кожа "Шеврет"; декор: тиснение фольгой; способ крепления блока: ниткошвейный; вн. блок: 176 л., кремовый офсет 80 г/м², печать в две краски (клетка), справочный материал: есть; перфорация углов блока: есть; закладка/-и: два ляссе; каптал: есть; форзац: печать пантоном; особенности: карман функциональный как часть обложки; персонализация возможна: да; индивидуальная упаковка: ПЭТ-пакет)</t>
  </si>
  <si>
    <t>Escalada 2026 Ежедневник датированный A5+, мягкий переплёт, блинтовое тиснение, лист стикеров для планирования</t>
  </si>
  <si>
    <t>Escalada 2026 Ежедневник датированный A5+, мягкий переплёт, блинтовое тиснение, лист стикеров для пл</t>
  </si>
  <si>
    <t>https://phoenix-plus.ru/catalog/product/card/13a5e213-b3b2-11ef-ba9b-d05099d5d12d/</t>
  </si>
  <si>
    <t>70211</t>
  </si>
  <si>
    <t>Ежедневник датированный 2026 ESCALADA, #ДУМАЙ КАК МИЛЛИАРДЕР, А5+, 176 л., арт. 70211/ 10 КАССАНДРА ЧЁРНЫЙ (кожзам: 175х245 мм, мягкий переплёт, запаянный край, материал обложки: искусственная кожа "Кассандра"; декор: блинтовое тиснение; способ крепления блока: ниткошвейный; вн. блок: 176 л., кремовый офсет 70 г/м², печать в две краски (линия), справочный материал: есть; перфорация углов блока: есть; отделка среза: окрашивание пантоном; закладка/-и: два ляссе; каптал: есть; форзац: печать пантоном; особенности: 1 лист с наклейками в комплекте, в блоке использованы мотивирующие высказывания из книги "Думай как миллиардер", помогающие сформировать правильное отношение к финансам, профессиональной деятельности, своим способностям и к жизни в целом; персонализация возможна: да; индивидуальная упаковка: промостикер + ПЭТ-пакет)</t>
  </si>
  <si>
    <t>https://phoenix-plus.ru/catalog/product/card/13a5e217-b3b2-11ef-ba9b-d05099d5d12d/</t>
  </si>
  <si>
    <t>70212</t>
  </si>
  <si>
    <t>Ежедневник датированный 2026 ESCALADA, #ДУМАЙ КАК МИЛЛИАРДЕР, А5+, 176 л., арт. 70212/ 10 КАССАНДРА КОРИЧНЕВЫЙ (кожзам: 175х245 мм, мягкий переплёт, запаянный край, материал обложки: искусственная кожа "Кассандра"; декор: блинтовое тиснение; способ крепления блока: ниткошвейный; вн. блок: 176 л., кремовый офсет 70 г/м², печать в две краски (линия), справочный материал: есть; перфорация углов блока: есть; отделка среза: окрашивание пантоном; закладка/-и: два ляссе; каптал: есть; форзац: печать пантоном; особенности: 1 лист с наклейками в комплекте, в блоке использованы мотивирующие высказывания из книги "Думай как миллиардер", помогающие сформировать правильное отношение к финансам, профессиональной деятельности, своим способностям и к жизни в целом; персонализация возможна: да; индивидуальная упаковка: промостикер + ПЭТ-пакет)</t>
  </si>
  <si>
    <t>https://phoenix-plus.ru/catalog/product/card/13a5e21b-b3b2-11ef-ba9b-d05099d5d12d/</t>
  </si>
  <si>
    <t>70213</t>
  </si>
  <si>
    <t>Ежедневник датированный 2026 ESCALADA, #ДУМАЙ КАК МИЛЛИАРДЕР, А5+, 176 л., арт. 70213/ 10 КАССАНДРА СИНИЙ (кожзам: 175х245 мм, мягкий переплёт, запаянный край, материал обложки: искусственная кожа "Кассандра"; декор: блинтовое тиснение; способ крепления блока: ниткошвейный; вн. блок: 176 л., кремовый офсет 70 г/м², печать в две краски (линия), справочный материал: есть; перфорация углов блока: есть; отделка среза: окрашивание пантоном; закладка/-и: два ляссе; каптал: есть; форзац: печать пантоном; особенности: 1 лист с наклейками в комплекте, в блоке использованы мотивирующие высказывания из книги "Думай как миллиардер", помогающие сформировать правильное отношение к финансам, профессиональной деятельности, своим способностям и к жизни в целом; персонализация возможна: да; индивидуальная упаковка: промостикер + ПЭТ-пакет)</t>
  </si>
  <si>
    <t>Escalada 2026 Ежедневник датированный А6, мягкий переплёт, тиснение фольгой</t>
  </si>
  <si>
    <t>https://phoenix-plus.ru/catalog/product/card/6ba15af1-b3b2-11ef-ba9b-d05099d5d12d/</t>
  </si>
  <si>
    <t>70315</t>
  </si>
  <si>
    <t>Ежедневник датированный 2026 ESCALADA, А6, 120 л., арт. 70315/ 20 БЕЙБИСКИН ЧЁРНЫЙ (кожзам: 105x150 мм, мягкий переплёт, материал обложки: искусственная кожа "Бейбискин"; декор: тиснение фольгой; способ крепления блока: ниткошвейный; вн. блок: 120 л., кремовый офсет 70 г/м², печать в две краски (линия), справочный материал: есть; перфорация углов блока: нет; закладка/-и: одно ляссе; каптал: есть; форзац: печать пантоном; персонализация возможна: да; индивидуальная упаковка: ПЭТ-пакет)</t>
  </si>
  <si>
    <t>20/40</t>
  </si>
  <si>
    <t>А6</t>
  </si>
  <si>
    <t>https://phoenix-plus.ru/catalog/product/card/71fd0b93-b3b2-11ef-ba9b-d05099d5d12d/</t>
  </si>
  <si>
    <t>70316</t>
  </si>
  <si>
    <t>Ежедневник датированный 2026 ESCALADA, А6, 120 л., арт. 70316/ 20 БЕЙБИСКИН МАЛИНОВЫЙ (кожзам: 105x150 мм, мягкий переплёт, материал обложки: искусственная кожа "Бейбискин"; декор: тиснение фольгой; способ крепления блока: ниткошвейный; вн. блок: 120 л., кремовый офсет 70 г/м², печать в две краски (линия), справочный материал: есть; перфорация углов блока: нет; закладка/-и: одно ляссе; каптал: есть; форзац: печать пантоном; персонализация возможна: да; индивидуальная упаковка: ПЭТ-пакет)</t>
  </si>
  <si>
    <t>https://phoenix-plus.ru/catalog/product/card/71fd0b97-b3b2-11ef-ba9b-d05099d5d12d/</t>
  </si>
  <si>
    <t>70317</t>
  </si>
  <si>
    <t>Ежедневник датированный 2026 ESCALADA, А6, 120 л., арт. 70317/ 20 БЕЙБИСКИН ФИОЛЕТОВЫЙ (кожзам: 105x150 мм, мягкий переплёт, материал обложки: искусственная кожа "Бейбискин"; декор: тиснение фольгой; способ крепления блока: ниткошвейный; вн. блок: 120 л., кремовый офсет 70 г/м², печать в две краски (линия), справочный материал: есть; перфорация углов блока: нет; закладка/-и: одно ляссе; каптал: есть; форзац: печать пантоном; персонализация возможна: да; индивидуальная упаковка: ПЭТ-пакет)</t>
  </si>
  <si>
    <t>https://phoenix-plus.ru/catalog/product/card/71fd0b9b-b3b2-11ef-ba9b-d05099d5d12d/</t>
  </si>
  <si>
    <t>70318</t>
  </si>
  <si>
    <t>Ежедневник датированный 2026 ESCALADA, А6, 120 л., арт. 70318/ 20 БЕЙБИСКИН ЗЕЛЁНЫЙ (кожзам: 105x150 мм, мягкий переплёт, материал обложки: искусственная кожа "Бейбискин"; декор: тиснение фольгой; способ крепления блока: ниткошвейный; вн. блок: 120 л., кремовый офсет 70 г/м², печать в две краски (линия), справочный материал: есть; перфорация углов блока: нет; закладка/-и: одно ляссе; каптал: есть; форзац: печать пантоном; персонализация возможна: да; индивидуальная упаковка: ПЭТ-пакет)</t>
  </si>
  <si>
    <t>Escalada 2026 Ежедневник датированный А6+, мягкий переплёт, блинтовое тиснение, пантонный срез</t>
  </si>
  <si>
    <t>https://phoenix-plus.ru/catalog/product/card/c67377ea-b7b5-11ef-ba9b-d05099d5d12d/</t>
  </si>
  <si>
    <t>70301</t>
  </si>
  <si>
    <t>Ежедневник датированный 2026 ESCALADA, #ДУМАЙ КАК МИЛЛИАРДЕР, А6+, 176 л., арт. 70301/ 20 ЛЕЗЕРЕТТО ЧЁРНЫЙ (кожзам: 126x174 мм, мягкий переплёт, материал обложки: искусственная кожа "Лезеретто"; декор: блинтовое тиснение; способ крепления блока: ниткошвейный; вн. блок: 176 л., тонированный офсет 70 г/м², печать в две краски (линия), справочный материал: есть; перфорация углов блока: нет; отделка среза: окрашивание пантоном; закладка/-и: два ляссе; каптал: есть; форзац: печать пантоном; особенности: в блоке использованы мотивирующие высказывания экстраординарной личности, предпринимателя и миллиардера, титулованного «Провидца века», шоумена и телеведущего, бывшего владельца конкурса красоты «Мисс Вселенная» и дважды президента США – Дональда Трампа; персонализация возможна: да; индивидуальная упаковка: промостикер + ПЭТ-пакет)</t>
  </si>
  <si>
    <t>А6+</t>
  </si>
  <si>
    <t>https://phoenix-plus.ru/catalog/product/card/c67377ee-b7b5-11ef-ba9b-d05099d5d12d/</t>
  </si>
  <si>
    <t>70302</t>
  </si>
  <si>
    <t>Ежедневник датированный 2026 ESCALADA, #ДУМАЙ КАК МИЛЛИАРДЕР, А6+, 176 л., арт. 70302/ 20 ЛЕЗЕРЕТТО КРАСНЫЙ (кожзам: 126x174 мм, мягкий переплёт, материал обложки: искусственная кожа "Лезеретто"; декор: блинтовое тиснение; способ крепления блока: ниткошвейный; вн. блок: 176 л., тонированный офсет 70 г/м², печать в две краски (линия), справочный материал: есть; перфорация углов блока: нет; отделка среза: окрашивание пантоном; закладка/-и: два ляссе; каптал: есть; форзац: печать пантоном; особенности: в блоке использованы мотивирующие высказывания экстраординарной личности, предпринимателя и миллиардера, титулованного «Провидца века», шоумена и телеведущего, бывшего владельца конкурса красоты «Мисс Вселенная» и дважды президента США – Дональда Трампа; персонализация возможна: да; индивидуальная упаковка: промостикер + ПЭТ-пакет)</t>
  </si>
  <si>
    <t>https://phoenix-plus.ru/catalog/product/card/d2cde396-b7b5-11ef-ba9b-d05099d5d12d/</t>
  </si>
  <si>
    <t>70304</t>
  </si>
  <si>
    <t>Ежедневник датированный 2026 ESCALADA, #ДУМАЙ КАК МИЛЛИАРДЕР, А6+, 176 л., арт. 70304/ 20 ЛЕЗЕРЕТТО СВЕТЛО-ЗЕЛЁНЫЙ (кожзам: 126x174 мм, мягкий переплёт, материал обложки: искусственная кожа "Лезеретто"; декор: блинтовое тиснение; способ крепления блока: ниткошвейный; вн. блок: 176 л., тонированный офсет 70 г/м², печать в две краски (линия), справочный материал: есть; перфорация углов блока: нет; отделка среза: окрашивание пантоном; закладка/-и: два ляссе; каптал: есть; форзац: печать пантоном; особенности: в блоке использованы мотивирующие высказывания экстраординарной личности, предпринимателя и миллиардера, титулованного «Провидца века», шоумена и телеведущего, бывшего владельца конкурса красоты «Мисс Вселенная» и дважды президента США – Дональда Трампа; персонализация возможна: да; индивидуальная упаковка: промостикер + ПЭТ-пакет)</t>
  </si>
  <si>
    <t>https://phoenix-plus.ru/catalog/product/card/d8c6e0fa-b7b5-11ef-ba9b-d05099d5d12d/</t>
  </si>
  <si>
    <t>70305</t>
  </si>
  <si>
    <t>Ежедневник датированный 2026 ESCALADA, #ДУМАЙ КАК МИЛЛИАРДЕР, А6+, 176 л., арт. 70305/ 20 ЛЕЗЕРЕТТО ГОЛУБОЙ (кожзам: 126x174 мм, мягкий переплёт, материал обложки: искусственная кожа "Лезеретто"; декор: блинтовое тиснение; способ крепления блока: ниткошвейный; вн. блок: 176 л., тонированный офсет 70 г/м², печать в две краски (линия), справочный материал: есть; перфорация углов блока: нет; отделка среза: окрашивание пантоном; закладка/-и: два ляссе; каптал: есть; форзац: печать пантоном; особенности: в блоке использованы мотивирующие высказывания экстраординарной личности, предпринимателя и миллиардера, титулованного «Провидца века», шоумена и телеведущего, бывшего владельца конкурса красоты «Мисс Вселенная» и дважды президента США – Дональда Трампа; персонализация возможна: да; индивидуальная упаковка: промостикер + ПЭТ-пакет)</t>
  </si>
  <si>
    <t>https://phoenix-plus.ru/catalog/product/card/e2872ac8-b7b5-11ef-ba9b-d05099d5d12d/</t>
  </si>
  <si>
    <t>70306</t>
  </si>
  <si>
    <t>Ежедневник датированный 2026 ESCALADA, #ДУМАЙ КАК МИЛЛИАРДЕР, А6+, 176 л., арт. 70306/ 20 ЛЕЗЕРЕТТО РОЗОВЫЙ (кожзам: 126x174 мм, мягкий переплёт, материал обложки: искусственная кожа "Лезеретто"; декор: блинтовое тиснение; способ крепления блока: ниткошвейный; вн. блок: 176 л., тонированный офсет 70 г/м², печать в две краски (линия), справочный материал: есть; перфорация углов блока: нет; отделка среза: окрашивание пантоном; закладка/-и: два ляссе; каптал: есть; форзац: печать пантоном; особенности: в блоке использованы мотивирующие высказывания экстраординарной личности, предпринимателя и миллиардера, титулованного «Провидца века», шоумена и телеведущего, бывшего владельца конкурса красоты «Мисс Вселенная» и дважды президента США – Дональда Трампа; персонализация возможна: да; индивидуальная упаковка: промостикер + ПЭТ-пакет)</t>
  </si>
  <si>
    <t>Escalada 2026 Ежедневник датированный А6+, мягкий переплёт, запаянный край, блинтовое тиснение, вырубка блока по месяцам</t>
  </si>
  <si>
    <t>Escalada 2026 Ежедневник датированный А6+, мягкий переплёт, запаянный край, блинтовое тиснение, выру</t>
  </si>
  <si>
    <t>https://phoenix-plus.ru/catalog/product/card/5e9c5cce-b3b2-11ef-ba9b-d05099d5d12d/</t>
  </si>
  <si>
    <t>70297</t>
  </si>
  <si>
    <t>Ежедневник датированный 2026 ESCALADA, #ДУМАЙ КАК МИЛЛИАРДЕР, А6+, 176 л., арт. 70297/ 20 ТИВОЛИ ГЛОСС ЧЁРНЫЙ (кожзам: 126х174 мм, мягкий переплёт, запаянный край, материал обложки: искусственная кожа "Тиволи глосс"; декор: блинтовое тиснение; способ крепления блока: ниткошвейный; вн. блок: 176 л., кремовый офсет 70 г/м², печать в две краски (линия), справочный материал: есть; перфорация углов блока: есть; закладка/-и: одно ляссе; каптал: есть; форзац: печать пантоном; особенности: в блоке использованы мотивирующие высказывания из книги "Думай как миллиардер", помогающие сформировать правильное отношение к финансам, профессиональной деятельности, своим способностям и к жизни в целом, вырубка блока по месяцам; персонализация возможна: да; индивидуальная упаковка: промостикер + ПЭТ-пакет)</t>
  </si>
  <si>
    <t>https://phoenix-plus.ru/catalog/product/card/64a42820-b3b2-11ef-ba9b-d05099d5d12d/</t>
  </si>
  <si>
    <t>70298</t>
  </si>
  <si>
    <t>Ежедневник датированный 2026 ESCALADA, #ДУМАЙ КАК МИЛЛИАРДЕР, А6+, 176 л., арт. 70298/ 20 ТИВОЛИ ГЛОСС СИНИЙ (кожзам: 126х174 мм, мягкий переплёт, запаянный край, материал обложки: искусственная кожа "Тиволи глосс"; декор: блинтовое тиснение; способ крепления блока: ниткошвейный; вн. блок: 176 л., кремовый офсет 70 г/м², печать в две краски (линия), справочный материал: есть; перфорация углов блока: есть; закладка/-и: одно ляссе; каптал: есть; форзац: печать пантоном; особенности: в блоке использованы мотивирующие высказывания из книги "Думай как миллиардер", помогающие сформировать правильное отношение к финансам, профессиональной деятельности, своим способностям и к жизни в целом, вырубка блока по месяцам; персонализация возможна: да; индивидуальная упаковка: промостикер + ПЭТ-пакет)</t>
  </si>
  <si>
    <t>https://phoenix-plus.ru/catalog/product/card/64a42824-b3b2-11ef-ba9b-d05099d5d12d/</t>
  </si>
  <si>
    <t>70299</t>
  </si>
  <si>
    <t>Ежедневник датированный 2026 ESCALADA, #ДУМАЙ КАК МИЛЛИАРДЕР, А6+, 176 л., арт. 70299/ 20 ТИВОЛИ ГЛОСС МАЛИНОВЫЙ (кожзам: 126х174 мм, мягкий переплёт, запаянный край, материал обложки: искусственная кожа "Тиволи глосс"; декор: блинтовое тиснение; способ крепления блока: ниткошвейный; вн. блок: 176 л., кремовый офсет 70 г/м², печать в две краски (линия), справочный материал: есть; перфорация углов блока: есть; закладка/-и: одно ляссе; каптал: есть; форзац: печать пантоном; особенности: в блоке использованы мотивирующие высказывания из книги "Думай как миллиардер", помогающие сформировать правильное отношение к финансам, профессиональной деятельности, своим способностям и к жизни в целом, вырубка блока по месяцам; персонализация возможна: да; индивидуальная упаковка: промостикер + ПЭТ-пакет)</t>
  </si>
  <si>
    <t>https://phoenix-plus.ru/catalog/product/card/64a42828-b3b2-11ef-ba9b-d05099d5d12d/</t>
  </si>
  <si>
    <t>70300</t>
  </si>
  <si>
    <t>Ежедневник датированный 2026 ESCALADA, #ДУМАЙ КАК МИЛЛИАРДЕР, А6+, 176 л., арт. 70300/ 20 ТИВОЛИ ГЛОСС ГОРЧИЧНЫЙ (кожзам: 126х174 мм, мягкий переплёт, запаянный край, материал обложки: искусственная кожа "Тиволи глосс"; декор: блинтовое тиснение; способ крепления блока: ниткошвейный; вн. блок: 176 л., кремовый офсет 70 г/м², печать в две краски (линия), справочный материал: есть; перфорация углов блока: есть; закладка/-и: одно ляссе; каптал: есть; форзац: печать пантоном; особенности: в блоке использованы мотивирующие высказывания из книги "Думай как миллиардер", помогающие сформировать правильное отношение к финансам, профессиональной деятельности, своим способностям и к жизни в целом, вырубка блока по месяцам; персонализация возможна: да; индивидуальная упаковка: промостикер + ПЭТ-пакет)</t>
  </si>
  <si>
    <t>Escalada 2026 Ежедневник датированный А6+, мягкий переплёт, запаянный край, полноцветная печать, тиснение фольгой</t>
  </si>
  <si>
    <t>Escalada 2026 Ежедневник датированный А6+, мягкий переплёт, запаянный край, полноцветная печать, тис</t>
  </si>
  <si>
    <t>https://phoenix-plus.ru/catalog/product/card/6ba15ae9-b3b2-11ef-ba9b-d05099d5d12d/</t>
  </si>
  <si>
    <t>70309</t>
  </si>
  <si>
    <t>Ежедневник датированный 2026 ESCALADA, А6+, 176 л., арт. 70309/ 20 ЗОЛОТАЯ ЭСТЕТИКА (кожзам: 126х174 мм, мягкий переплёт, запаянный край, материал обложки: искусственная кожа "Наппа"; декор: печать полноцветная, тиснение фольгой; способ крепления блока: ниткошвейный; вн. блок: 176 л., кремовый офсет 70 г/м², печать в две краски (линия), справочный материал: есть; перфорация углов блока: нет; отделка среза: окрашивание пантоном; закладка/-и: два ляссе; каптал: есть; форзац: печать в одну краску; персонализация возможна: нет; индивидуальная упаковка: промостикер + ПЭТ-пакет)</t>
  </si>
  <si>
    <t>https://phoenix-plus.ru/catalog/product/card/6ba15aed-b3b2-11ef-ba9b-d05099d5d12d/</t>
  </si>
  <si>
    <t>70310</t>
  </si>
  <si>
    <t>Ежедневник датированный 2026 ESCALADA, А6+, 176 л., арт. 70310/ 20 БЕЛЫЙ МАК (кожзам: 126х174 мм, мягкий переплёт, запаянный край, материал обложки: искусственная кожа "Наппа"; декор: печать полноцветная, тиснение фольгой; способ крепления блока: ниткошвейный; вн. блок: 176 л., кремовый офсет 70 г/м², печать в две краски (линия), справочный материал: есть; перфорация углов блока: нет; отделка среза: окрашивание пантоном; закладка/-и: два ляссе; каптал: есть; форзац: печать в одну краску; персонализация возможна: нет; индивидуальная упаковка: промостикер + ПЭТ-пакет)</t>
  </si>
  <si>
    <t>Escalada 2026 Ежедневник датированный А6+, мягкий переплёт, запаянный край, съёмная обложка, застёжка-резинка, тиснение фольгой, пластиковая закладка в комплекте</t>
  </si>
  <si>
    <t>Escalada 2026 Ежедневник датированный А6+, мягкий переплёт, запаянный край, съёмная обложка, застёжк</t>
  </si>
  <si>
    <t>https://phoenix-plus.ru/catalog/product/card/214f099d-c211-11ef-ba9d-d05099d5d12d/</t>
  </si>
  <si>
    <t>70311</t>
  </si>
  <si>
    <t>Ежедневник датированный 2026 ESCALADA, А6+, 128 л., арт. 70311/ 20 ШЕВРЕТ РОЗОВЫЙ (кожзам: 128х176 мм, мягкий переплёт, запаянный край, съёмная обложка, материал обложки: искусственная кожа "Шеврет"; декор: тиснение фольгой; способ крепления блока: вставной блок, ниткошвейный; вн. блок: 128 л., кремовый офсет 70 г/м², печать в две краски (линия), справочный материал: есть; перфорация углов блока: нет; закладка/-и: два ляссе; каптал: нет; форзац: печать пантоном; особенности: застёжка-резинка, закладка пластиковая, украшенная тиснением фольгой, в комплекте; персонализация возможна: да; индивидуальная упаковка: промостикер + ПЭТ-пакет)</t>
  </si>
  <si>
    <t>https://phoenix-plus.ru/catalog/product/card/214f09a1-c211-11ef-ba9d-d05099d5d12d/</t>
  </si>
  <si>
    <t>70312</t>
  </si>
  <si>
    <t>Ежедневник датированный 2026 ESCALADA, А6+, 128 л., арт. 70312/ 20 ШЕВРЕТ СИРЕНЕВЫЙ (кожзам: 128х176 мм, мягкий переплёт, запаянный край, съёмная обложка, материал обложки: искусственная кожа "Шеврет"; декор: тиснение фольгой; способ крепления блока: вставной блок, ниткошвейный; вн. блок: 128 л., кремовый офсет 70 г/м², печать в две краски (линия), справочный материал: есть; перфорация углов блока: нет; закладка/-и: два ляссе; каптал: нет; форзац: печать пантоном; особенности: застёжка-резинка, закладка пластиковая, украшенная тиснением фольгой, в комплекте; персонализация возможна: да; индивидуальная упаковка: промостикер + ПЭТ-пакет)</t>
  </si>
  <si>
    <t>https://phoenix-plus.ru/catalog/product/card/214f09a5-c211-11ef-ba9d-d05099d5d12d/</t>
  </si>
  <si>
    <t>70313</t>
  </si>
  <si>
    <t>Ежедневник датированный 2026 ESCALADA, А6+, 128 л., арт. 70313/ 20 ШЕВРЕТ ОЛИВКОВЫЙ (кожзам: 128х176 мм, мягкий переплёт, запаянный край, съёмная обложка, материал обложки: искусственная кожа "Шеврет"; декор: тиснение фольгой; способ крепления блока: вставной блок, ниткошвейный; вн. блок: 128 л., кремовый офсет 70 г/м², печать в две краски (линия), справочный материал: есть; перфорация углов блока: нет; закладка/-и: два ляссе; каптал: нет; форзац: печать пантоном; особенности: застёжка-резинка, закладка пластиковая, украшенная тиснением фольгой, в комплекте; персонализация возможна: да; индивидуальная упаковка: промостикер + ПЭТ-пакет)</t>
  </si>
  <si>
    <t>https://phoenix-plus.ru/catalog/product/card/214f09a9-c211-11ef-ba9d-d05099d5d12d/</t>
  </si>
  <si>
    <t>70314</t>
  </si>
  <si>
    <t>Ежедневник датированный 2026 ESCALADA, А6+, 128 л., арт. 70314/ 20 ШЕВРЕТ БЕЖЕВЫЙ (кожзам: 128х176 мм, мягкий переплёт, запаянный край, съёмная обложка, материал обложки: искусственная кожа "Шеврет"; декор: тиснение фольгой; способ крепления блока: вставной блок, ниткошвейный; вн. блок: 128 л., кремовый офсет 70 г/м², печать в две краски (линия), справочный материал: есть; перфорация углов блока: нет; закладка/-и: два ляссе; каптал: нет; форзац: печать пантоном; особенности: застёжка-резинка, закладка пластиковая, украшенная тиснением фольгой, в комплекте; персонализация возможна: да; индивидуальная упаковка: промостикер + ПЭТ-пакет)</t>
  </si>
  <si>
    <t>Escalada 2026 Ежедневник датированный А6+, серия "Эконом", твёрдый переплёт с поролоном, блинтовое тиснение, отделочная строчка</t>
  </si>
  <si>
    <t>Escalada 2026 Ежедневник датированный А6+, серия "Эконом", твёрдый переплёт с поролоном, блинтовое т</t>
  </si>
  <si>
    <t>https://phoenix-plus.ru/catalog/product/card/579d40c3-b3b2-11ef-ba9b-d05099d5d12d/</t>
  </si>
  <si>
    <t>70283</t>
  </si>
  <si>
    <t>Ежедневник датированный 2026 ESCALADA, А6+, 176 л., арт. 70283/ 20 НАППА ЧЁРНЫЙ (кожзам: 126х174 мм, твёрдый переплёт с поролоном, материал обложки: искусственная кожа "Наппа"; декор: блинтовое тиснение, отделочная строчка; способ крепления блока: ниткошвейный; вн. блок: 176 л., белый офсет 70 г/м², печать в одну краску (линия), справочный материал: есть; перфорация углов блока: нет; закладка/-и: одно ляссе; каптал: есть; форзац: без печати; персонализация возможна: да; индивидуальная упаковка: промостикер + ПЭТ-пакет)</t>
  </si>
  <si>
    <t>https://phoenix-plus.ru/catalog/product/card/579d40c7-b3b2-11ef-ba9b-d05099d5d12d/</t>
  </si>
  <si>
    <t>70284</t>
  </si>
  <si>
    <t>Ежедневник датированный 2026 ESCALADA, А6+, 176 л., арт. 70284/ 20 НАППА КОРИЧНЕВЫЙ (кожзам: 126х174 мм, твёрдый переплёт с поролоном, материал обложки: искусственная кожа "Наппа"; декор: блинтовое тиснение, отделочная строчка; способ крепления блока: ниткошвейный; вн. блок: 176 л., белый офсет 70 г/м², печать в одну краску (линия), справочный материал: есть; перфорация углов блока: нет; закладка/-и: одно ляссе; каптал: есть; форзац: без печати; персонализация возможна: да; индивидуальная упаковка: промостикер + ПЭТ-пакет)</t>
  </si>
  <si>
    <t>https://phoenix-plus.ru/catalog/product/card/579d40cb-b3b2-11ef-ba9b-d05099d5d12d/</t>
  </si>
  <si>
    <t>70285</t>
  </si>
  <si>
    <t>Ежедневник датированный 2026 ESCALADA, А6+, 176 л., арт. 70285/ 20 НАППА СИНИЙ (кожзам: 126х174 мм, твёрдый переплёт с поролоном, материал обложки: искусственная кожа "Наппа"; декор: блинтовое тиснение, отделочная строчка; способ крепления блока: ниткошвейный; вн. блок: 176 л., белый офсет 70 г/м², печать в одну краску (линия), справочный материал: есть; перфорация углов блока: нет; закладка/-и: одно ляссе; каптал: есть; форзац: без печати; персонализация возможна: да; индивидуальная упаковка: промостикер + ПЭТ-пакет)</t>
  </si>
  <si>
    <t>https://phoenix-plus.ru/catalog/product/card/579d40cf-b3b2-11ef-ba9b-d05099d5d12d/</t>
  </si>
  <si>
    <t>70286</t>
  </si>
  <si>
    <t>Ежедневник датированный 2026 ESCALADA, А6+, 176 л., арт. 70286/ 20 НАППА КРАСНЫЙ (кожзам: 126х174 мм, твёрдый переплёт с поролоном, материал обложки: искусственная кожа "Наппа"; декор: блинтовое тиснение, отделочная строчка; способ крепления блока: ниткошвейный; вн. блок: 176 л., белый офсет 70 г/м², печать в одну краску (линия), справочный материал: есть; перфорация углов блока: нет; закладка/-и: одно ляссе; каптал: есть; форзац: без печати; персонализация возможна: да; индивидуальная упаковка: промостикер + ПЭТ-пакет)</t>
  </si>
  <si>
    <t>https://phoenix-plus.ru/catalog/product/card/5e9c5cbe-b3b2-11ef-ba9b-d05099d5d12d/</t>
  </si>
  <si>
    <t>70287</t>
  </si>
  <si>
    <t>Ежедневник датированный 2026 ESCALADA, А6+, 176 л., арт. 70287/ 20 НАППА ТЁМНО-ЗЕЛЁНЫЙ (кожзам: 126х174 мм, твёрдый переплёт с поролоном, материал обложки: искусственная кожа "Наппа"; декор: блинтовое тиснение, отделочная строчка; способ крепления блока: ниткошвейный; вн. блок: 176 л., белый офсет 70 г/м², печать в одну краску (линия), справочный материал: есть; перфорация углов блока: нет; закладка/-и: одно ляссе; каптал: есть; форзац: без печати; персонализация возможна: да; индивидуальная упаковка: ПЭТ-пакет)</t>
  </si>
  <si>
    <t>https://phoenix-plus.ru/catalog/product/card/5e9c5cc2-b3b2-11ef-ba9b-d05099d5d12d/</t>
  </si>
  <si>
    <t>70288</t>
  </si>
  <si>
    <t>Ежедневник датированный 2026 ESCALADA, А6+, 176 л., арт. 70288/ 20 НАППА СЕРЫЙ (кожзам: 126х174 мм, твёрдый переплёт с поролоном, материал обложки: искусственная кожа "Наппа"; декор: блинтовое тиснение, отделочная строчка; способ крепления блока: ниткошвейный; вн. блок: 176 л., белый офсет 70 г/м², печать в одну краску (линия), справочный материал: есть; перфорация углов блока: нет; закладка/-и: одно ляссе; каптал: есть; форзац: без печати; персонализация возможна: да; индивидуальная упаковка: промостикер + ПЭТ-пакет)</t>
  </si>
  <si>
    <t>https://phoenix-plus.ru/catalog/product/card/5e9c5cc6-b3b2-11ef-ba9b-d05099d5d12d/</t>
  </si>
  <si>
    <t>70289</t>
  </si>
  <si>
    <t>Ежедневник датированный 2026 ESCALADA, А6+, 176 л., арт. 70289/ 20 НАППА РОЗОВЫЙ (кожзам: 126х174 мм, твёрдый переплёт с поролоном, материал обложки: искусственная кожа "Наппа"; декор: блинтовое тиснение, отделочная строчка; способ крепления блока: ниткошвейный; вн. блок: 176 л., белый офсет 70 г/м², печать в одну краску (линия), справочный материал: есть; перфорация углов блока: нет; закладка/-и: одно ляссе; каптал: есть; форзац: без печати; персонализация возможна: да; индивидуальная упаковка: промостикер + ПЭТ-пакет)</t>
  </si>
  <si>
    <t>https://phoenix-plus.ru/catalog/product/card/5e9c5cca-b3b2-11ef-ba9b-d05099d5d12d/</t>
  </si>
  <si>
    <t>70290</t>
  </si>
  <si>
    <t>Ежедневник датированный 2026 ESCALADA, А6+, 176 л., арт. 70290/ 20 НАППА САЛАТОВЫЙ (кожзам: 126х174 мм, твёрдый переплёт с поролоном, материал обложки: искусственная кожа "Наппа"; декор: блинтовое тиснение, отделочная строчка; способ крепления блока: ниткошвейный; вн. блок: 176 л., белый офсет 70 г/м², печать в одну краску (линия), справочный материал: есть; перфорация углов блока: нет; закладка/-и: одно ляссе; каптал: есть; форзац: без печати; персонализация возможна: да; индивидуальная упаковка: промостикер + ПЭТ-пакет)</t>
  </si>
  <si>
    <t>Escalada 2026 Ежедневник датированный А6+, твёрдый переплёт, запаянный край, блинтовое тиснение, вырубка блока по месяцам</t>
  </si>
  <si>
    <t>Escalada 2026 Ежедневник датированный А6+, твёрдый переплёт, запаянный край, блинтовое тиснение, выр</t>
  </si>
  <si>
    <t>https://phoenix-plus.ru/catalog/product/card/9e56a58d-b7b5-11ef-ba9b-d05099d5d12d/</t>
  </si>
  <si>
    <t>70291</t>
  </si>
  <si>
    <t>Ежедневник датированный 2026 ESCALADA, #ДУМАЙ КАК МИЛЛИАРДЕР, А6+, 176 л., арт. 70291/ 20 ТИВОЛИ ГЛОСС ЧЁРНЫЙ (кожзам: 126x174 мм, твёрдый переплёт, запаянный край, материал обложки: искусственная кожа "Тиволи глосс"; декор: блинтовое тиснение; способ крепления блока: ниткошвейный; вн. блок: 176 л., тонированный офсет 70 г/м², печать в две краски (линия), справочный материал: есть; перфорация углов блока: есть; закладка/-и: два ляссе; каптал: есть; форзац: печать пантоном; особенности: вырубка блока по месяцам, в блоке использованы мотивирующие высказывания экстраординарной личности, предпринимателя и миллиардера, титулованного «Провидца века», шоумена и телеведущего, бывшего владельца конкурса красоты «Мисс Вселенная» и дважды президента США – Дональда Трампа; персонализация возможна: да; индивидуальная упаковка: промостикер + ПЭТ-пакет)</t>
  </si>
  <si>
    <t>https://phoenix-plus.ru/catalog/product/card/a8877bc8-b7b5-11ef-ba9b-d05099d5d12d/</t>
  </si>
  <si>
    <t>70292</t>
  </si>
  <si>
    <t>Ежедневник датированный 2026 ESCALADA, #ДУМАЙ КАК МИЛЛИАРДЕР, А6+, 176 л., арт. 70292/ 20 ТИВОЛИ ГЛОСС СИНИЙ (кожзам: 126x174 мм, твёрдый переплёт, запаянный край, материал обложки: искусственная кожа "Тиволи глосс"; декор: блинтовое тиснение; способ крепления блока: ниткошвейный; вн. блок: 176 л., тонированный офсет 70 г/м², печать в две краски (линия), справочный материал: есть; перфорация углов блока: есть; закладка/-и: два ляссе; каптал: есть; форзац: печать пантоном; особенности: вырубка блока по месяцам, в блоке использованы мотивирующие высказывания экстраординарной личности, предпринимателя и миллиардера, титулованного «Провидца века», шоумена и телеведущего, бывшего владельца конкурса красоты «Мисс Вселенная» и дважды президента США – Дональда Трампа; персонализация возможна: да; индивидуальная упаковка: промостикер + ПЭТ-пакет)</t>
  </si>
  <si>
    <t>https://phoenix-plus.ru/catalog/product/card/af54d932-b7b5-11ef-ba9b-d05099d5d12d/</t>
  </si>
  <si>
    <t>70293</t>
  </si>
  <si>
    <t>Ежедневник датированный 2026 ESCALADA, #ДУМАЙ КАК МИЛЛИАРДЕР, А6+, 176 л., арт. 70293/ 20 ТИВОЛИ ГЛОСС КРАСНЫЙ (кожзам: 126x174 мм, твёрдый переплёт, запаянный край, материал обложки: искусственная кожа "Тиволи глосс"; декор: блинтовое тиснение; способ крепления блока: ниткошвейный; вн. блок: 176 л., тонированный офсет 70 г/м², печать в две краски (линия), справочный материал: есть; перфорация углов блока: есть; закладка/-и: два ляссе; каптал: есть; форзац: печать пантоном; особенности: вырубка блока по месяцам, в блоке использованы мотивирующие высказывания экстраординарной личности, предпринимателя и миллиардера, титулованного «Провидца века», шоумена и телеведущего, бывшего владельца конкурса красоты «Мисс Вселенная» и дважды президента США – Дональда Трампа; персонализация возможна: да; индивидуальная упаковка: промостикер + ПЭТ-пакет)</t>
  </si>
  <si>
    <t>https://phoenix-plus.ru/catalog/product/card/af54d936-b7b5-11ef-ba9b-d05099d5d12d/</t>
  </si>
  <si>
    <t>70294</t>
  </si>
  <si>
    <t>Ежедневник датированный 2026 ESCALADA, #ДУМАЙ КАК МИЛЛИАРДЕР, А6+, 176 л., арт. 70294/ 20 ТИВОЛИ ГЛОСС БЕЖЕВЫЙ (кожзам: 126x174 мм, твёрдый переплёт, запаянный край, материал обложки: искусственная кожа "Тиволи глосс"; декор: блинтовое тиснение; способ крепления блока: ниткошвейный; вн. блок: 176 л., тонированный офсет 70 г/м², печать в две краски (линия), справочный материал: есть; перфорация углов блока: есть; закладка/-и: два ляссе; каптал: есть; форзац: печать пантоном; особенности: вырубка блока по месяцам, в блоке использованы мотивирующие высказывания экстраординарной личности, предпринимателя и миллиардера, титулованного «Провидца века», шоумена и телеведущего, бывшего владельца конкурса красоты «Мисс Вселенная» и дважды президента США – Дональда Трампа; персонализация возможна: да; индивидуальная упаковка: промостикер + ПЭТ-пакет)</t>
  </si>
  <si>
    <t>https://phoenix-plus.ru/catalog/product/card/b5efd084-b7b5-11ef-ba9b-d05099d5d12d/</t>
  </si>
  <si>
    <t>70295</t>
  </si>
  <si>
    <t>Ежедневник датированный 2026 ESCALADA, #ДУМАЙ КАК МИЛЛИАРДЕР, А6+, 176 л., арт. 70295/ 20 ТИВОЛИ ГЛОСС БИРЮЗОВЫЙ (кожзам: 126x174 мм, твёрдый переплёт, запаянный край, материал обложки: искусственная кожа "Тиволи глосс"; декор: блинтовое тиснение; способ крепления блока: ниткошвейный; вн. блок: 176 л., тонированный офсет 70 г/м², печать в две краски (линия), справочный материал: есть; перфорация углов блока: есть; закладка/-и: два ляссе; каптал: есть; форзац: печать пантоном; особенности: вырубка блока по месяцам, в блоке использованы мотивирующие высказывания экстраординарной личности, предпринимателя и миллиардера, титулованного «Провидца века», шоумена и телеведущего, бывшего владельца конкурса красоты «Мисс Вселенная» и дважды президента США – Дональда Трампа; персонализация возможна: да; индивидуальная упаковка: промостикер + ПЭТ-пакет)</t>
  </si>
  <si>
    <t>https://phoenix-plus.ru/catalog/product/card/bbe79201-b7b5-11ef-ba9b-d05099d5d12d/</t>
  </si>
  <si>
    <t>70296</t>
  </si>
  <si>
    <t>Ежедневник датированный 2026 ESCALADA, #ДУМАЙ КАК МИЛЛИАРДЕР, А6+, 176 л., арт. 70296/ 20 ТИВОЛ ГЛОСС СИРЕНЕВЫЙ (кожзам: 126x174 мм, твёрдый переплёт, запаянный край, материал обложки: искусственная кожа "Тиволи глосс"; декор: блинтовое тиснение; способ крепления блока: ниткошвейный; вн. блок: 176 л., тонированный офсет 70 г/м², печать в две краски (линия), справочный материал: есть; перфорация углов блока: есть; закладка/-и: два ляссе; каптал: есть; форзац: печать пантоном; особенности: вырубка блока по месяцам, в блоке использованы мотивирующие высказывания экстраординарной личности, предпринимателя и миллиардера, титулованного «Провидца века», шоумена и телеведущего, бывшего владельца конкурса красоты «Мисс Вселенная» и дважды президента США – Дональда Трампа; персонализация возможна: да; индивидуальная упаковка: промостикер + ПЭТ-пакет)</t>
  </si>
  <si>
    <t>Escalada 2026 Еженедельник датированный, размер 150х87 мм, мягкий переплёт, обстрочка по периметру, блинтовое тиснение</t>
  </si>
  <si>
    <t>Escalada 2026 Еженедельник датированный, размер 150х87 мм, мягкий переплёт, обстрочка по периметру,</t>
  </si>
  <si>
    <t>https://phoenix-plus.ru/catalog/product/card/7267c8b3-b7b6-11ef-ba9b-d05099d5d12d/</t>
  </si>
  <si>
    <t>70398</t>
  </si>
  <si>
    <t>Еженедельник датированный 2026 ESCALADA, 150x87 мм, 64 л., арт. 70398/ 40 ВИННЕР ЧЁРНЫЙ (кожзам: мягкий переплёт, материал обложки: искусственная кожа "Виннер"; декор: блинтовое тиснение; способ крепления блока: ниткошвейный; вн. блок: 64 л., белый офсет 70 г/м², печать в две краски (линия), справочный материал: есть; перфорация углов блока: нет; закладка/-и: одно ляссе; каптал: есть; форзац: без печати; персонализация возможна: да; индивидуальная упаковка: ПЭТ-пакет)</t>
  </si>
  <si>
    <t>https://phoenix-plus.ru/catalog/product/card/786aec96-b7b6-11ef-ba9b-d05099d5d12d/</t>
  </si>
  <si>
    <t>70399</t>
  </si>
  <si>
    <t>Еженедельник датированный 2026 ESCALADA, 150x87 мм, 64 л., арт. 70399/ 40 ВИННЕР КРАСНЫЙ (кожзам: мягкий переплёт, материал обложки: искусственная кожа "Виннер"; декор: блинтовое тиснение; способ крепления блока: ниткошвейный; вн. блок: 64 л., белый офсет 70 г/м², печать в две краски (линия), справочный материал: есть; перфорация углов блока: нет; закладка/-и: одно ляссе; каптал: есть; форзац: без печати; персонализация возможна: да; индивидуальная упаковка: ПЭТ-пакет)</t>
  </si>
  <si>
    <t>https://phoenix-plus.ru/catalog/product/card/82a740e8-b7b6-11ef-ba9b-d05099d5d12d/</t>
  </si>
  <si>
    <t>70400</t>
  </si>
  <si>
    <t>Еженедельник датированный 2026 ESCALADA, 150x87 мм, 64 л., арт. 70400/ 40 ВИННЕР СЕРЫЙ (кожзам: мягкий переплёт, материал обложки: искусственная кожа "Виннер"; декор: блинтовое тиснение; способ крепления блока: ниткошвейный; вн. блок: 64 л., белый офсет 70 г/м², печать в две краски (линия), справочный материал: есть; перфорация углов блока: нет; закладка/-и: одно ляссе; каптал: есть; форзац: без печати; персонализация возможна: да; индивидуальная упаковка: ПЭТ-пакет)</t>
  </si>
  <si>
    <t>https://phoenix-plus.ru/catalog/product/card/88a92026-b7b6-11ef-ba9b-d05099d5d12d/</t>
  </si>
  <si>
    <t>70401</t>
  </si>
  <si>
    <t>Еженедельник датированный 2026 ESCALADA, 150x87 мм, 64 л., арт. 70401/ 40 ВИННЕР МЯТНЫЙ (кожзам: мягкий переплёт, материал обложки: искусственная кожа "Виннер"; декор: блинтовое тиснение; способ крепления блока: ниткошвейный; вн. блок: 64 л., белый офсет 70 г/м², печать в две краски (линия), справочный материал: есть; перфорация углов блока: нет; закладка/-и: одно ляссе; каптал: есть; форзац: без печати; персонализация возможна: да; индивидуальная упаковка: ПЭТ-пакет)</t>
  </si>
  <si>
    <t>https://phoenix-plus.ru/catalog/product/card/88a9202c-b7b6-11ef-ba9b-d05099d5d12d/</t>
  </si>
  <si>
    <t>70402</t>
  </si>
  <si>
    <t>Еженедельник датированный 2026 ESCALADA, 150x87 мм, 64 л., арт. 70402/ 40 ВИННЕР ЛИЛОВЫЙ (кожзам: мягкий переплёт, материал обложки: искусственная кожа "Виннер"; декор: блинтовое тиснение; способ крепления блока: ниткошвейный; вн. блок: 64 л., белый офсет 70 г/м², печать в две краски (линия), справочный материал: есть; перфорация углов блока: нет; закладка/-и: одно ляссе; каптал: есть; форзац: без печати; персонализация возможна: да; индивидуальная упаковка: ПЭТ-пакет)</t>
  </si>
  <si>
    <t>https://phoenix-plus.ru/catalog/product/card/8f1fc247-b7b6-11ef-ba9b-d05099d5d12d/</t>
  </si>
  <si>
    <t>70403</t>
  </si>
  <si>
    <t>Еженедельник датированный 2026 ESCALADA, 150x87 мм, 64 л., арт. 70403/ 40 ВИННЕР ЖЁЛТЫЙ (кожзам: мягкий переплёт, материал обложки: искусственная кожа "Виннер"; декор: блинтовое тиснение; способ крепления блока: ниткошвейный; вн. блок: 64 л., белый офсет 70 г/м², печать в две краски (линия), справочный материал: есть; перфорация углов блока: нет; закладка/-и: одно ляссе; каптал: есть; форзац: без печати; персонализация возможна: да; индивидуальная упаковка: ПЭТ-пакет)</t>
  </si>
  <si>
    <t>https://phoenix-plus.ru/catalog/product/card/954bef30-b7b6-11ef-ba9b-d05099d5d12d/</t>
  </si>
  <si>
    <t>70404</t>
  </si>
  <si>
    <t>Еженедельник датированный 2026 ESCALADA, 150x87 мм, 64 л., арт. 70404/ 40 ВИННЕР ГОЛУБОЙ (кожзам: мягкий переплёт, материал обложки: искусственная кожа "Виннер"; декор: блинтовое тиснение; способ крепления блока: ниткошвейный; вн. блок: 64 л., белый офсет 70 г/м², печать в две краски (линия), справочный материал: есть; перфорация углов блока: нет; закладка/-и: одно ляссе; каптал: есть; форзац: без печати; персонализация возможна: да; индивидуальная упаковка: ПЭТ-пакет)</t>
  </si>
  <si>
    <t>https://phoenix-plus.ru/catalog/product/card/9f357283-b7b6-11ef-ba9b-d05099d5d12d/</t>
  </si>
  <si>
    <t>70405</t>
  </si>
  <si>
    <t>Еженедельник датированный 2026 ESCALADA, 150x87 мм, 64 л., арт. 70405/ 40 ВИННЕР СИНИЙ (кожзам: мягкий переплёт, материал обложки: искусственная кожа "Виннер"; декор: блинтовое тиснение; способ крепления блока: ниткошвейный; вн. блок: 64 л., белый офсет 70 г/м², печать в две краски (линия), справочный материал: есть; перфорация углов блока: нет; закладка/-и: одно ляссе; каптал: есть; форзац: без печати; персонализация возможна: да; индивидуальная упаковка: ПЭТ-пакет)</t>
  </si>
  <si>
    <t>Escalada 2026 Еженедельник датированный, размер 170х88 мм, интегральный переплёт, металлические уголки, тиснение фольгой, фольгированный срез</t>
  </si>
  <si>
    <t>Escalada 2026 Еженедельник датированный, размер 170х88 мм, интегральный переплёт, металлические угол</t>
  </si>
  <si>
    <t>https://phoenix-plus.ru/catalog/product/card/59b048e4-b7b6-11ef-ba9b-d05099d5d12d/</t>
  </si>
  <si>
    <t>70384</t>
  </si>
  <si>
    <t>Еженедельник датированный 2026 ESCALADA, 170х88 мм, 64 л., арт. 70384/ 40 САРИФ ЧЁРНЫЙ (кожзам: интегральный переплёт, материал обложки: искусственная кожа "Сариф"; декор: металлические уголки, тиснение фольгой; способ крепления блока: ниткошвейный; вн. блок: 64 л., белый офсет 70 г/м², печать в две краски (линия), справочный материал: есть; перфорация углов блока: нет; отделка среза: фольгирование; закладка/-и: одно ляссе; каптал: есть; форзац: печать пантоном; персонализация возможна: да; индивидуальная упаковка: ПЭТ-пакет)</t>
  </si>
  <si>
    <t>https://phoenix-plus.ru/catalog/product/card/661fc2c1-b7b6-11ef-ba9b-d05099d5d12d/</t>
  </si>
  <si>
    <t>70386</t>
  </si>
  <si>
    <t>Еженедельник датированный 2026 ESCALADA, 170х88 мм, 64 л., арт. 70386/ 40 САРИФ СИНИЙ (кожзам: интегральный переплёт, материал обложки: искусственная кожа "Сариф"; декор: металлические уголки, тиснение фольгой; способ крепления блока: ниткошвейный; вн. блок: 64 л., белый офсет 70 г/м², печать в две краски (линия), справочный материал: есть; перфорация углов блока: нет; отделка среза: фольгирование; закладка/-и: одно ляссе; каптал: есть; форзац: печать пантоном; персонализация возможна: да; индивидуальная упаковка: ПЭТ-пакет)</t>
  </si>
  <si>
    <t>Escalada 2026 Еженедельник датированный, размер 170х88 мм, твёрдый переплёт с поролоном, блинтовое тиснение</t>
  </si>
  <si>
    <t>Escalada 2026 Еженедельник датированный, размер 170х88 мм, твёрдый переплёт с поролоном, блинтовое т</t>
  </si>
  <si>
    <t>https://phoenix-plus.ru/catalog/product/card/9fc5f2ab-b3b2-11ef-ba9b-d05099d5d12d/</t>
  </si>
  <si>
    <t>70376</t>
  </si>
  <si>
    <t>Еженедельник датированный 2026 ESCALADA, 170х88 мм, 64 л., арт. 70376/ 40 ДЖУТ ЧЁРНЫЙ (кожзам: твёрдый переплёт с поролоном, материал обложки: искусственная кожа "Джут"; декор: блинтовое тиснение; способ крепления блока: ниткошвейный; вн. блок: 64 л., белый офсет 70 г/м², печать в две краски (линия), справочный материал: есть; перфорация углов блока: нет; закладка/-и: одно ляссе; каптал: есть; форзац: без печати; персонализация возможна: да; индивидуальная упаковка: ПЭТ-пакет)</t>
  </si>
  <si>
    <t>40/80</t>
  </si>
  <si>
    <t>https://phoenix-plus.ru/catalog/product/card/9fc5f2af-b3b2-11ef-ba9b-d05099d5d12d/</t>
  </si>
  <si>
    <t>70377</t>
  </si>
  <si>
    <t>Еженедельник датированный 2026 ESCALADA, 170х88 мм, 64 л., арт. 70377/ 40 ДЖУТ КРАСНЫЙ (кожзам: твёрдый переплёт с поролоном, материал обложки: искусственная кожа "Джут"; декор: блинтовое тиснение; способ крепления блока: ниткошвейный; вн. блок: 64 л., белый офсет 70 г/м², печать в две краски (линия), справочный материал: есть; перфорация углов блока: нет; закладка/-и: одно ляссе; каптал: есть; форзац: без печати; персонализация возможна: да; индивидуальная упаковка: ПЭТ-пакет)</t>
  </si>
  <si>
    <t>https://phoenix-plus.ru/catalog/product/card/a68de1d6-b3b2-11ef-ba9b-d05099d5d12d/</t>
  </si>
  <si>
    <t>70379</t>
  </si>
  <si>
    <t>Еженедельник датированный 2026 ESCALADA, 170х88 мм, 64 л., арт. 70379/ 40 ДЖУТ ХАКИ (кожзам: твёрдый переплёт с поролоном, материал обложки: искусственная кожа "Джут"; декор: блинтовое тиснение; способ крепления блока: ниткошвейный; вн. блок: 64 л., белый офсет 70 г/м², печать в две краски (линия), справочный материал: есть; перфорация углов блока: нет; закладка/-и: одно ляссе; каптал: есть; форзац: без печати; персонализация возможна: да; индивидуальная упаковка: ПЭТ-пакет)</t>
  </si>
  <si>
    <t>https://phoenix-plus.ru/catalog/product/card/a68de1da-b3b2-11ef-ba9b-d05099d5d12d/</t>
  </si>
  <si>
    <t>70380</t>
  </si>
  <si>
    <t>Еженедельник датированный 2026 ESCALADA, 170х88 мм, 64 л., арт. 70380/ 40 ДЖУТ БЕЛЫЙ (кожзам: твёрдый переплёт с поролоном, материал обложки: искусственная кожа "Джут"; декор: блинтовое тиснение; способ крепления блока: ниткошвейный; вн. блок: 64 л., белый офсет 70 г/м², печать в две краски (линия), справочный материал: есть; перфорация углов блока: нет; закладка/-и: одно ляссе; каптал: есть; форзац: без печати; персонализация возможна: да; индивидуальная упаковка: ПЭТ-пакет)</t>
  </si>
  <si>
    <t>https://phoenix-plus.ru/catalog/product/card/a68de1de-b3b2-11ef-ba9b-d05099d5d12d/</t>
  </si>
  <si>
    <t>70381</t>
  </si>
  <si>
    <t>Еженедельник датированный 2026 ESCALADA, 170х88 мм, 64 л., арт. 70381/ 40 ДЖУТ ГОЛУБОЙ (кожзам: твёрдый переплёт с поролоном, материал обложки: искусственная кожа "Джут"; декор: блинтовое тиснение; способ крепления блока: ниткошвейный; вн. блок: 64 л., белый офсет 70 г/м², печать в две краски (линия), справочный материал: есть; перфорация углов блока: нет; закладка/-и: одно ляссе; каптал: есть; форзац: без печати; персонализация возможна: да; индивидуальная упаковка: ПЭТ-пакет)</t>
  </si>
  <si>
    <t>https://phoenix-plus.ru/catalog/product/card/a68de1e2-b3b2-11ef-ba9b-d05099d5d12d/</t>
  </si>
  <si>
    <t>70382</t>
  </si>
  <si>
    <t>Еженедельник датированный 2026 ESCALADA, 170х88 мм, 64 л., арт. 70382/ 40 ДЖУТ РОЗОВЫЙ (кожзам: твёрдый переплёт с поролоном, материал обложки: искусственная кожа "Джут"; декор: блинтовое тиснение; способ крепления блока: ниткошвейный; вн. блок: 64 л., белый офсет 70 г/м², печать в две краски (линия), справочный материал: есть; перфорация углов блока: нет; закладка/-и: одно ляссе; каптал: есть; форзац: без печати; персонализация возможна: да; индивидуальная упаковка: ПЭТ-пакет)</t>
  </si>
  <si>
    <t>https://phoenix-plus.ru/catalog/product/card/a68de1e6-b3b2-11ef-ba9b-d05099d5d12d/</t>
  </si>
  <si>
    <t>70383</t>
  </si>
  <si>
    <t>Еженедельник датированный 2026 ESCALADA, 170х88 мм, 64 л., арт. 70383/ 40 ДЖУТ СИРЕНЕВЫЙ (кожзам: твёрдый переплёт с поролоном, материал обложки: искусственная кожа "Джут"; декор: блинтовое тиснение; способ крепления блока: ниткошвейный; вн. блок: 64 л., белый офсет 70 г/м², печать в две краски (линия), справочный материал: есть; перфорация углов блока: нет; закладка/-и: одно ляссе; каптал: есть; форзац: без печати; персонализация возможна: да; индивидуальная упаковка: ПЭТ-пакет)</t>
  </si>
  <si>
    <t>Escalada 2026 Еженедельник датированный, размер 175х105 мм, мягкий переплёт, эластичная застёжка-резинка, полноцветная печать, тиснение фольгой</t>
  </si>
  <si>
    <t>Escalada 2026 Еженедельник датированный, размер 175х105 мм, мягкий переплёт, эластичная застёжка-рез</t>
  </si>
  <si>
    <t>https://phoenix-plus.ru/catalog/product/card/ad4435fc-b3b2-11ef-ba9b-d05099d5d12d/</t>
  </si>
  <si>
    <t>70388</t>
  </si>
  <si>
    <t>Еженедельник датированный 2026 ESCALADA, 175х105 мм, 64 л., арт. 70388/ 40 ВОРОНОЙ КОНЬ (кожзам: мягкий переплёт, материал обложки: искусственная кожа "Наппа"; декор: печать полноцветная, тиснение фольгой; способ крепления блока: ниткошвейный; вн. блок: 64 л., белый офсет 70 г/м², печать в две краски (линия), справочный материал: есть; перфорация углов блока: нет; закладка/-и: одно ляссе; каптал: нет; форзац: без печати; особенности: застёжка-резинка; персонализация возможна: нет; индивидуальная упаковка: ПЭТ-пакет)</t>
  </si>
  <si>
    <t>https://phoenix-plus.ru/catalog/product/card/ad443600-b3b2-11ef-ba9b-d05099d5d12d/</t>
  </si>
  <si>
    <t>70389</t>
  </si>
  <si>
    <t>Еженедельник датированный 2026 ESCALADA, 175х105 мм, 64 л., арт. 70389/ 40 РОЗОВЫЕ МАКИ (кожзам: мягкий переплёт, материал обложки: искусственная кожа "Наппа"; декор: печать полноцветная, тиснение фольгой; способ крепления блока: ниткошвейный; вн. блок: 64 л., белый офсет 70 г/м², печать в две краски (линия), справочный материал: есть; перфорация углов блока: нет; закладка/-и: одно ляссе; каптал: нет; форзац: без печати; особенности: застёжка-резинка; персонализация возможна: нет; индивидуальная упаковка: ПЭТ-пакет)</t>
  </si>
  <si>
    <t>https://phoenix-plus.ru/catalog/product/card/ad443604-b3b2-11ef-ba9b-d05099d5d12d/</t>
  </si>
  <si>
    <t>70390</t>
  </si>
  <si>
    <t>Еженедельник датированный 2026 ESCALADA, 175х105 мм, 64 л., арт. 70390/ 40 ЗОЛОТАЯ ЭСТЕТИКА (кожзам: мягкий переплёт, материал обложки: искусственная кожа "Наппа"; декор: печать полноцветная, тиснение фольгой; способ крепления блока: ниткошвейный; вн. блок: 64 л., белый офсет 70 г/м², печать в две краски (линия), справочный материал: есть; перфорация углов блока: нет; закладка/-и: одно ляссе; каптал: нет; форзац: без печати; особенности: застёжка-резинка; персонализация возможна: нет; индивидуальная упаковка: ПЭТ-пакет)</t>
  </si>
  <si>
    <t>https://phoenix-plus.ru/catalog/product/card/ad443608-b3b2-11ef-ba9b-d05099d5d12d/</t>
  </si>
  <si>
    <t>70391</t>
  </si>
  <si>
    <t>Еженедельник датированный 2026 ESCALADA, 175х105 мм, 64 л., арт. 70391/ 40 БЕЛЫЙ МАК (кожзам: мягкий переплёт, материал обложки: искусственная кожа "Наппа"; декор: печать полноцветная, тиснение фольгой; способ крепления блока: ниткошвейный; вн. блок: 64 л., белый офсет 70 г/м², печать в две краски (линия), справочный материал: есть; перфорация углов блока: нет; закладка/-и: одно ляссе; каптал: нет; форзац: без печати; особенности: застёжка-резинка; персонализация возможна: нет; индивидуальная упаковка: ПЭТ-пакет)</t>
  </si>
  <si>
    <t>Escalada 2026 Еженедельник датированный, размер 175x95 мм, мягкий переплёт, застежка-резинка с фиксацией в металлических держателях, блинтовое тиснение</t>
  </si>
  <si>
    <t>Escalada 2026 Еженедельник датированный, размер 175x95 мм, мягкий переплёт, застежка-резинка с фикса</t>
  </si>
  <si>
    <t>https://phoenix-plus.ru/catalog/product/card/b38767c8-b3b2-11ef-ba9b-d05099d5d12d/</t>
  </si>
  <si>
    <t>70392</t>
  </si>
  <si>
    <t>Еженедельник датированный 2026 ESCALADA, 175х95 мм, 64 л., арт. 70392/ 40 ТИВОЛИ ГЛОСС ЧЁРНЫЙ (кожзам: мягкий переплёт, материал обложки: искусственная кожа "Тиволи глосс"; декор: блинтовое тиснение; способ крепления блока: ниткошвейный; вн. блок: 64 л., белый офсет 70 г/м², печать в одну краску (линия), справочный материал: есть; перфорация углов блока: нет; закладка/-и: одно ляссе; каптал: нет; форзац: печать пантоном; особенности: застёжка-резинка; персонализация возможна: да; индивидуальная упаковка: ПЭТ-пакет)</t>
  </si>
  <si>
    <t>https://phoenix-plus.ru/catalog/product/card/b38767ce-b3b2-11ef-ba9b-d05099d5d12d/</t>
  </si>
  <si>
    <t>70393</t>
  </si>
  <si>
    <t>Еженедельник датированный 2026 ESCALADA, 175х95 мм, 64 л., арт. 70393/ 40 ТИВОЛИ ГЛОСС КОРИЧНЕВЫЙ (кожзам: мягкий переплёт, материал обложки: искусственная кожа "Тиволи глосс"; декор: блинтовое тиснение; способ крепления блока: ниткошвейный; вн. блок: 64 л., белый офсет 70 г/м², печать в одну краску (линия), справочный материал: есть; перфорация углов блока: нет; закладка/-и: одно ляссе; каптал: нет; форзац: печать пантоном; особенности: застёжка-резинка; персонализация возможна: да; индивидуальная упаковка: ПЭТ-пакет)</t>
  </si>
  <si>
    <t>https://phoenix-plus.ru/catalog/product/card/b38767db-b3b2-11ef-ba9b-d05099d5d12d/</t>
  </si>
  <si>
    <t>70396</t>
  </si>
  <si>
    <t>Еженедельник датированный 2026 ESCALADA, 175х95 мм, 64 л., арт. 70396/ 40 ТИВОЛИ ГЛОСС ГОЛУБОЙ (кожзам: мягкий переплёт, материал обложки: искусственная кожа "Тиволи глосс"; декор: блинтовое тиснение; способ крепления блока: ниткошвейный; вн. блок: 64 л., белый офсет 70 г/м², печать в одну краску (линия), справочный материал: есть; перфорация углов блока: нет; закладка/-и: одно ляссе; каптал: нет; форзац: печать пантоном; особенности: застёжка-резинка; персонализация возможна: да; индивидуальная упаковка: ПЭТ-пакет)</t>
  </si>
  <si>
    <t>https://phoenix-plus.ru/catalog/product/card/b9840d90-b3b2-11ef-ba9b-d05099d5d12d/</t>
  </si>
  <si>
    <t>70397</t>
  </si>
  <si>
    <t>Еженедельник датированный 2026 ESCALADA, 175х95 мм, 64 л., арт. 70397/ 40 ТИВОЛИ ГЛОСС СИРЕНЕВЫЙ (кожзам: мягкий переплёт, материал обложки: искусственная кожа "Тиволи глосс"; декор: блинтовое тиснение; способ крепления блока: ниткошвейный; вн. блок: 64 л., белый офсет 70 г/м², печать в одну краску (линия), справочный материал: есть; перфорация углов блока: нет; закладка/-и: одно ляссе; каптал: нет; форзац: печать пантоном; особенности: застёжка-резинка; персонализация возможна: да; индивидуальная упаковка: ПЭТ-пакет)</t>
  </si>
  <si>
    <t>Escalada 2026 Еженедельник датированный, размер 180х127 мм, мягкий переплёт, съёмная ПВХ-обложка, подложка из металлизированной бумаги с полноцветной печатью, карман с календарями-планировщиками на год</t>
  </si>
  <si>
    <t>Escalada 2026 Еженедельник датированный, размер 180х127 мм, мягкий переплёт, съёмная ПВХ-обложка, по</t>
  </si>
  <si>
    <t>https://phoenix-plus.ru/catalog/product/card/85a3aab4-b3b2-11ef-ba9b-d05099d5d12d/</t>
  </si>
  <si>
    <t>70347</t>
  </si>
  <si>
    <t>Еженедельник датированный 2026 ESCALADA, 180х127 мм, 64 л., арт. 70347/ 20 ЛЕОПАРД КОРИЧНЕВЫЙ ( ПВХ: мягкий переплёт, съёмная обложка, материал обложки: ПВХ, металлизированная бумага, декор: печать полноцветная, вставной блок, ниткошвейный; вн. блок: 64 л., кремовый офсет 70 г/м², печать в две краски (линия), справочный материал: есть; перфорация углов блока: нет; закладка/-и: два ляссе, каптал: нет; печать форзаца: печать в одну краску, персонализация возможна: нет; особенности: карман на лицевой части обложки с ежемесячным планировщиком на год, петля для ручки; персонализация возможна: нет; индивидуальная упаковка: «бандероль» + ПЭТ-пакет)</t>
  </si>
  <si>
    <t>https://phoenix-plus.ru/catalog/product/card/85a3aab8-b3b2-11ef-ba9b-d05099d5d12d/</t>
  </si>
  <si>
    <t>70348</t>
  </si>
  <si>
    <t>Еженедельник датированный 2026 ESCALADA, 180х127 мм, 64 л., арт. 70348/ 20 ЛЕОПАРД СЕРЫЙ ( ПВХ: мягкий переплёт, съёмная обложка, материал обложки: ПВХ, металлизированная бумага, декор: печать полноцветная, вставной блок, ниткошвейный; вн. блок: 64 л., кремовый офсет 70 г/м², печать в две краски (линия), справочный материал: есть; перфорация углов блока: нет; закладка/-и: два ляссе, каптал: нет; печать форзаца: печать в одну краску, персонализация возможна: нет; особенности: карман на лицевой части обложки с ежемесячным планировщиком на год, петля для ручки; персонализация возможна: нет; индивидуальная упаковка: «бандероль» + ПЭТ-пакет)</t>
  </si>
  <si>
    <t>https://phoenix-plus.ru/catalog/product/card/8ca3f05a-b3b2-11ef-ba9b-d05099d5d12d/</t>
  </si>
  <si>
    <t>70349</t>
  </si>
  <si>
    <t>Еженедельник датированный 2026 ESCALADA, 180х127 мм, 64 л., арт. 70349/ 20 ЛЕОПАРД РОЗОВЫЙ ( ПВХ: мягкий переплёт, съёмная обложка, материал обложки: ПВХ, металлизированная бумага, декор: печать полноцветная, вставной блок, ниткошвейный; вн. блок: 64 л., кремовый офсет 70 г/м², печать в две краски (линия), справочный материал: есть; перфорация углов блока: нет; закладка/-и: два ляссе, каптал: нет; печать форзаца: печать в одну краску, персонализация возможна: нет; особенности: карман на лицевой части обложки с ежемесячным планировщиком на год, петля для ручки; персонализация возможна: нет; индивидуальная упаковка: «бандероль» + ПЭТ-пакет)</t>
  </si>
  <si>
    <t>https://phoenix-plus.ru/catalog/product/card/b9840d98-b3b2-11ef-ba9b-d05099d5d12d/</t>
  </si>
  <si>
    <t>70546</t>
  </si>
  <si>
    <t>Еженедельник датированный 2026 ESCALADA, 180х127 мм, 64 л., арт. 70546/ 20 ЛЕОПАРД ГОЛУБОЙ ( ПВХ: мягкий переплёт, съёмная обложка, материал обложки: ПВХ, металлизированная бумага, декор: печать полноцветная, вставной блок, ниткошвейный; вн. блок: 64 л., кремовый офсет 70 г/м², печать в две краски (линия), справочный материал: есть; перфорация углов блока: нет; закладка/-и: два ляссе, каптал: нет; печать форзаца: печать в одну краску, персонализация возможна: нет; особенности: карман на лицевой части обложки с ежемесячным планировщиком на год, петля для ручки; персонализация возможна: нет; индивидуальная упаковка: «бандероль» + ПЭТ-пакет)</t>
  </si>
  <si>
    <t>Escalada 2026 Еженедельник датированный, размер 181х127 мм, мягкий переплёт, запаянный край, блинтовое тиснение</t>
  </si>
  <si>
    <t>Escalada 2026 Еженедельник датированный, размер 181х127 мм, мягкий переплёт, запаянный край, блинтов</t>
  </si>
  <si>
    <t>https://phoenix-plus.ru/catalog/product/card/7f9f490e-b3b2-11ef-ba9b-d05099d5d12d/</t>
  </si>
  <si>
    <t>70344</t>
  </si>
  <si>
    <t>Еженедельник датированный 2026 ESCALADA, 181х127 мм, 64 л., арт. 70344/ 20 ДЖУТ СИРЕНЕВЫЙ (кожзам: мягкий переплёт, запаянный край, материал обложки: искусственная кожа "Джут"; декор: блинтовое тиснение; способ крепления блока: ниткошвейный; вн. блок: 64 л., кремовый офсет 70 г/м², печать в две краски (линия), справочный материал: есть; перфорация углов блока: нет; закладка/-и: два ляссе; каптал: есть; форзац: печать пантоном; персонализация возможна: да; индивидуальная упаковка: ПЭТ-пакет)</t>
  </si>
  <si>
    <t>https://phoenix-plus.ru/catalog/product/card/85a3aaa9-b3b2-11ef-ba9b-d05099d5d12d/</t>
  </si>
  <si>
    <t>70345</t>
  </si>
  <si>
    <t>Еженедельник датированный 2026 ESCALADA, 181х127 мм, 64 л., арт. 70345/ 20 ДЖУТ МЯТНЫЙ (кожзам: мягкий переплёт, запаянный край, материал обложки: искусственная кожа "Джут"; декор: блинтовое тиснение; способ крепления блока: ниткошвейный; вн. блок: 64 л., кремовый офсет 70 г/м², печать в две краски (линия), справочный материал: есть; перфорация углов блока: нет; закладка/-и: два ляссе; каптал: есть; форзац: печать пантоном; персонализация возможна: да; индивидуальная упаковка: ПЭТ-пакет)</t>
  </si>
  <si>
    <t>https://phoenix-plus.ru/catalog/product/card/85a3aaaf-b3b2-11ef-ba9b-d05099d5d12d/</t>
  </si>
  <si>
    <t>70346</t>
  </si>
  <si>
    <t>Еженедельник датированный 2026 ESCALADA, 181х127 мм, 64 л., арт. 70346/ 20 ДЖУТ ГОРЧИЧНЫЙ (кожзам: мягкий переплёт, запаянный край, материал обложки: искусственная кожа "Джут"; декор: блинтовое тиснение; способ крепления блока: ниткошвейный; вн. блок: 64 л., кремовый офсет 70 г/м², печать в две краски (линия), справочный материал: есть; перфорация углов блока: нет; закладка/-и: два ляссе; каптал: есть; форзац: печать пантоном; персонализация возможна: да; индивидуальная упаковка: ПЭТ-пакет)</t>
  </si>
  <si>
    <t>Escalada 2026 Еженедельник датированный, размер 80х165 мм, мягкий переплет, блинтовое тиснение, пантонный срез</t>
  </si>
  <si>
    <t>Escalada 2026 Еженедельник датированный, размер 80х165 мм, мягкий переплет, блинтовое тиснение, пант</t>
  </si>
  <si>
    <t>https://phoenix-plus.ru/catalog/product/card/431e1142-b7b6-11ef-ba9b-d05099d5d12d/</t>
  </si>
  <si>
    <t>70372</t>
  </si>
  <si>
    <t>Еженедельник датированный 2026 ESCALADA, 80х165 мм, 64 л., арт. 70372/ 40 ТИВОЛИ-ГЛОСС СИРЕНЕВЫЙ (кожзам: мягкий переплёт, материал обложки: искусственная кожа "Тиволи глосс"; декор: блинтовое тиснение; способ крепления блока: ниткошвейный; вн. блок: 64 л., белый офсет 70 г/м², печать в одну краску (линия), справочный материал: есть; перфорация углов блока: нет; отделка среза: окрашивание пантоном; закладка/-и: нет; каптал: нет; форзац: печать пантоном; персонализация возможна: да; индивидуальная упаковка: ПЭТ-пакет)</t>
  </si>
  <si>
    <t>https://phoenix-plus.ru/catalog/product/card/498ff088-b7b6-11ef-ba9b-d05099d5d12d/</t>
  </si>
  <si>
    <t>70373</t>
  </si>
  <si>
    <t>Еженедельник датированный 2026 ESCALADA, 80х165 мм, 64 л., арт. 70373/ 40 ТИВОЛИ ГЛОСС СИНИЙ (кожзам: мягкий переплёт, материал обложки: искусственная кожа "Тиволи глосс"; декор: блинтовое тиснение; способ крепления блока: ниткошвейный; вн. блок: 64 л., белый офсет 70 г/м², печать в одну краску (линия), справочный материал: есть; перфорация углов блока: нет; отделка среза: окрашивание пантоном; закладка/-и: нет; каптал: нет; форзац: печать пантоном; персонализация возможна: да; индивидуальная упаковка: ПЭТ-пакет)</t>
  </si>
  <si>
    <t>https://phoenix-plus.ru/catalog/product/card/4fde031a-b7b6-11ef-ba9b-d05099d5d12d/</t>
  </si>
  <si>
    <t>70374</t>
  </si>
  <si>
    <t>Еженедельник датированный 2026 ESCALADA, 80х165 мм, 64 л., арт. 70374/ 20 ТИВОЛИ ГЛОСС ХАКИ (кожзам: мягкий переплёт, материал обложки: искусственная кожа "Тиволи глосс"; декор: блинтовое тиснение; способ крепления блока: ниткошвейный; вн. блок: 64 л., белый офсет 70 г/м², печать в одну краску (линия), справочный материал: есть; перфорация углов блока: нет; отделка среза: окрашивание пантоном; закладка/-и: нет; каптал: нет; форзац: печать пантоном; персонализация возможна: да; индивидуальная упаковка: ПЭТ-пакет)</t>
  </si>
  <si>
    <t>https://phoenix-plus.ru/catalog/product/card/59b048df-b7b6-11ef-ba9b-d05099d5d12d/</t>
  </si>
  <si>
    <t>70375</t>
  </si>
  <si>
    <t>Еженедельник датированный 2026 ESCALADA, 80х165 мм, 64 л., арт. 70375/ 40 ТИВОЛИ ГЛОСС БЕЖЕВЫЙ (кожзам: мягкий переплёт, материал обложки: искусственная кожа "Тиволи глосс"; декор: блинтовое тиснение; способ крепления блока: ниткошвейный; вн. блок: 64 л., белый офсет 70 г/м², печать в одну краску (линия), справочный материал: есть; перфорация углов блока: нет; отделка среза: окрашивание пантоном; закладка/-и: нет; каптал: нет; форзац: печать пантоном; персонализация возможна: да; индивидуальная упаковка: ПЭТ-пакет)</t>
  </si>
  <si>
    <t>Escalada 2026 Еженедельник датированный, размер 85х145 мм, твёрдый переплёт, блинтовое тиснение</t>
  </si>
  <si>
    <t>https://phoenix-plus.ru/catalog/product/card/92d447a4-b3b2-11ef-ba9b-d05099d5d12d/</t>
  </si>
  <si>
    <t>70356</t>
  </si>
  <si>
    <t>Еженедельник датированный 2026 ESCALADA, 85х145 мм, 64 л., арт. 70356/ 40 ЛОЗАНЖ ЧЁРНЫЙ (кожзам: твёрдый переплёт, материал обложки: искусственная кожа "Лозанж"; декор: блинтовое тиснение; способ крепления блока: ниткошвейный; вн. блок: 64 л., белый офсет 70 г/м², печать в две краски (линия), справочный материал: есть; перфорация углов блока: нет; закладка/-и: одно ляссе; каптал: есть; форзац: без печати; персонализация возможна: да; индивидуальная упаковка: ПЭТ-пакет)</t>
  </si>
  <si>
    <t>https://phoenix-plus.ru/catalog/product/card/92d447a8-b3b2-11ef-ba9b-d05099d5d12d/</t>
  </si>
  <si>
    <t>70357</t>
  </si>
  <si>
    <t>Еженедельник датированный 2026 ESCALADA, 85х145 мм, 64 л., арт. 70357/ 40 ЛОЗАНЖ КРАСНЫЙ (кожзам: твёрдый переплёт, материал обложки: искусственная кожа "Лозанж"; декор: блинтовое тиснение; способ крепления блока: ниткошвейный; вн. блок: 64 л., белый офсет 70 г/м², печать в две краски (линия), справочный материал: есть; перфорация углов блока: нет; закладка/-и: одно ляссе; каптал: есть; форзац: без печати; персонализация возможна: да; индивидуальная упаковка: ПЭТ-пакет)</t>
  </si>
  <si>
    <t>https://phoenix-plus.ru/catalog/product/card/99b0186a-b3b2-11ef-ba9b-d05099d5d12d/</t>
  </si>
  <si>
    <t>70358</t>
  </si>
  <si>
    <t>Еженедельник датированный 2026 ESCALADA, 85х145 мм, 64 л., арт. 70358/ 40 ЛОЗАНЖ БЕЛЫЙ (кожзам: твёрдый переплёт, материал обложки: искусственная кожа "Лозанж"; декор: блинтовое тиснение; способ крепления блока: ниткошвейный; вн. блок: 64 л., белый офсет 70 г/м², печать в две краски (линия), справочный материал: есть; перфорация углов блока: нет; закладка/-и: одно ляссе; каптал: есть; форзац: без печати; персонализация возможна: да; индивидуальная упаковка: ПЭТ-пакет)</t>
  </si>
  <si>
    <t>https://phoenix-plus.ru/catalog/product/card/99b0186e-b3b2-11ef-ba9b-d05099d5d12d/</t>
  </si>
  <si>
    <t>70359</t>
  </si>
  <si>
    <t>Еженедельник датированный 2026 ESCALADA, 85х145 мм, 64 л., арт. 70359/ 40 ЛОЗАНЖ ОРАНЖЕВЫЙ (кожзам: твёрдый переплёт, материал обложки: искусственная кожа "Лозанж"; декор: блинтовое тиснение; способ крепления блока: ниткошвейный; вн. блок: 64 л., белый офсет 70 г/м², печать в две краски (линия), справочный материал: есть; перфорация углов блока: нет; закладка/-и: одно ляссе; каптал: есть; форзац: без печати; персонализация возможна: да; индивидуальная упаковка: ПЭТ-пакет)</t>
  </si>
  <si>
    <t>https://phoenix-plus.ru/catalog/product/card/99b01872-b3b2-11ef-ba9b-d05099d5d12d/</t>
  </si>
  <si>
    <t>70360</t>
  </si>
  <si>
    <t>Еженедельник датированный 2026 ESCALADA, 85х145 мм, 64 л., арт. 70360/ 40 ЛОЗАНЖ СЕРЫЙ (кожзам: твёрдый переплёт, материал обложки: искусственная кожа "Лозанж"; декор: блинтовое тиснение; способ крепления блока: ниткошвейный; вн. блок: 64 л., белый офсет 70 г/м², печать в две краски (линия), справочный материал: есть; перфорация углов блока: нет; закладка/-и: одно ляссе; каптал: есть; форзац: без печати; персонализация возможна: да; индивидуальная упаковка: ПЭТ-пакет)</t>
  </si>
  <si>
    <t>https://phoenix-plus.ru/catalog/product/card/99b01877-b3b2-11ef-ba9b-d05099d5d12d/</t>
  </si>
  <si>
    <t>70361</t>
  </si>
  <si>
    <t>Еженедельник датированный 2026 ESCALADA, 85х145 мм, 64 л., арт. 70361/ 40 ЛОЗАНЖ РОЗОВЫЙ (кожзам: твёрдый переплёт, материал обложки: искусственная кожа "Лозанж"; декор: блинтовое тиснение; способ крепления блока: ниткошвейный; вн. блок: 64 л., белый офсет 70 г/м², печать в две краски (линия), справочный материал: есть; перфорация углов блока: нет; закладка/-и: одно ляссе; каптал: есть; форзац: без печати; персонализация возможна: да; индивидуальная упаковка: ПЭТ-пакет)</t>
  </si>
  <si>
    <t>https://phoenix-plus.ru/catalog/product/card/9fc5f2a3-b3b2-11ef-ba9b-d05099d5d12d/</t>
  </si>
  <si>
    <t>70362</t>
  </si>
  <si>
    <t>Еженедельник датированный 2026 ESCALADA, 85х145 мм, 64 л., арт. 70362/ 40 ЛОЗАНЖ МЯТНЫЙ (кожзам: твёрдый переплёт, материал обложки: искусственная кожа "Лозанж"; декор: блинтовое тиснение; способ крепления блока: ниткошвейный; вн. блок: 64 л., белый офсет 70 г/м², печать в две краски (линия), справочный материал: есть; перфорация углов блока: нет; закладка/-и: одно ляссе; каптал: есть; форзац: без печати; персонализация возможна: да; индивидуальная упаковка: ПЭТ-пакет)</t>
  </si>
  <si>
    <t>https://phoenix-plus.ru/catalog/product/card/9fc5f2a7-b3b2-11ef-ba9b-d05099d5d12d/</t>
  </si>
  <si>
    <t>70363</t>
  </si>
  <si>
    <t>Еженедельник датированный 2026 ESCALADA, 85х145 мм, 64 л., арт. 70363/ 40 ЛОЗАНЖ ЖЁЛТЫЙ (кожзам: твёрдый переплёт, материал обложки: искусственная кожа "Лозанж"; декор: блинтовое тиснение; способ крепления блока: ниткошвейный; вн. блок: 64 л., белый офсет 70 г/м², печать в две краски (линия), справочный материал: есть; перфорация углов блока: нет; закладка/-и: одно ляссе; каптал: есть; форзац: без печати; персонализация возможна: да; индивидуальная упаковка: ПЭТ-пакет)</t>
  </si>
  <si>
    <t>Escalada 2026 Еженедельник датированный, размер 87х166 мм, серия "Эконом", твёрдый переплёт с поролоном, отделочная строчка, блинтовое тиснение</t>
  </si>
  <si>
    <t>Escalada 2026 Еженедельник датированный, размер 87х166 мм, серия "Эконом", твёрдый переплёт с пороло</t>
  </si>
  <si>
    <t>https://phoenix-plus.ru/catalog/product/card/1616dc16-b7b6-11ef-ba9b-d05099d5d12d/</t>
  </si>
  <si>
    <t>70364</t>
  </si>
  <si>
    <t>Еженедельник датированный 2026 ESCALADA, 87x166 мм, 64 л., арт. 70364/ 40 НАППА ЧЁРНЫЙ (кожзам: твёрдый переплёт, материал обложки: искусственная кожа "Наппа"; декор: блинтовое тиснение, отделочная строчка; способ крепления блока: ниткошвейный; вн. блок: 64 л., белый офсет 70 г/м², печать в одну краску (линия), справочный материал: есть; перфорация углов блока: нет; закладка/-и: одно ляссе; каптал: есть; форзац: без печати; персонализация возможна: да; индивидуальная упаковка: ПЭТ-пакет)</t>
  </si>
  <si>
    <t>https://phoenix-plus.ru/catalog/product/card/1c21b759-b7b6-11ef-ba9b-d05099d5d12d/</t>
  </si>
  <si>
    <t>70365</t>
  </si>
  <si>
    <t>Еженедельник датированный 2026 ESCALADA, 87x166 мм, 64 л., арт. 70365/ 40 НАППА КОРИЧНЕВЫЙ (кожзам: твёрдый переплёт, материал обложки: искусственная кожа "Наппа"; декор: блинтовое тиснение, отделочная строчка; способ крепления блока: ниткошвейный; вн. блок: 64 л., белый офсет 70 г/м², печать в одну краску (линия), справочный материал: есть; перфорация углов блока: нет; закладка/-и: одно ляссе; каптал: есть; форзац: без печати; персонализация возможна: да; индивидуальная упаковка: ПЭТ-пакет)</t>
  </si>
  <si>
    <t>https://phoenix-plus.ru/catalog/product/card/2278a60b-b7b6-11ef-ba9b-d05099d5d12d/</t>
  </si>
  <si>
    <t>70366</t>
  </si>
  <si>
    <t>Еженедельник датированный 2026 ESCALADA, 87x166 мм, 64 л., арт. 70366/ 40 НАППА СИНИЙ (кожзам: твёрдый переплёт, материал обложки: искусственная кожа "Наппа"; декор: блинтовое тиснение, отделочная строчка; способ крепления блока: ниткошвейный; вн. блок: 64 л., белый офсет 70 г/м², печать в одну краску (линия), справочный материал: есть; перфорация углов блока: нет; закладка/-и: одно ляссе; каптал: есть; форзац: без печати; персонализация возможна: да; индивидуальная упаковка: ПЭТ-пакет)</t>
  </si>
  <si>
    <t>https://phoenix-plus.ru/catalog/product/card/2cbacd0b-b7b6-11ef-ba9b-d05099d5d12d/</t>
  </si>
  <si>
    <t>70367</t>
  </si>
  <si>
    <t>Еженедельник датированный 2026 ESCALADA, 87x166 мм, 64 л., арт. 70367/ 40 НАППА КРАСНЫЙ (кожзам: твёрдый переплёт, материал обложки: искусственная кожа "Наппа"; декор: блинтовое тиснение, отделочная строчка; способ крепления блока: ниткошвейный; вн. блок: 64 л., белый офсет 70 г/м², печать в одну краску (линия), справочный материал: есть; перфорация углов блока: нет; закладка/-и: одно ляссе; каптал: есть; форзац: без печати; персонализация возможна: да; индивидуальная упаковка: ПЭТ-пакет)</t>
  </si>
  <si>
    <t>https://phoenix-plus.ru/catalog/product/card/2cbacd0f-b7b6-11ef-ba9b-d05099d5d12d/</t>
  </si>
  <si>
    <t>70368</t>
  </si>
  <si>
    <t>Еженедельник датированный 2026 ESCALADA, 87x166 мм, 64 л., арт. 70368/ 40 НАППА ТЁМНО-ЗЕЛЁНЫЙ (кожзам: твёрдый переплёт, материал обложки: искусственная кожа "Наппа"; декор: блинтовое тиснение, отделочная строчка; способ крепления блока: ниткошвейный; вн. блок: 64 л., белый офсет 70 г/м², печать в одну краску (линия), справочный материал: есть; перфорация углов блока: нет; закладка/-и: одно ляссе; каптал: есть; форзац: без печати; персонализация возможна: да; индивидуальная упаковка: ПЭТ-пакет)</t>
  </si>
  <si>
    <t>https://phoenix-plus.ru/catalog/product/card/3306d1a4-b7b6-11ef-ba9b-d05099d5d12d/</t>
  </si>
  <si>
    <t>70369</t>
  </si>
  <si>
    <t>Еженедельник датированный 2026 ESCALADA, 87x166 мм, 64 л., арт. 70369/ 40 НАППА СЕРЫЙ (кожзам: твёрдый переплёт, материал обложки: искусственная кожа "Наппа"; декор: блинтовое тиснение, отделочная строчка; способ крепления блока: ниткошвейный; вн. блок: 64 л., белый офсет 70 г/м², печать в одну краску (линия), справочный материал: есть; перфорация углов блока: нет; закладка/-и: одно ляссе; каптал: есть; форзац: без печати; персонализация возможна: да; индивидуальная упаковка: ПЭТ-пакет)</t>
  </si>
  <si>
    <t>https://phoenix-plus.ru/catalog/product/card/394d614d-b7b6-11ef-ba9b-d05099d5d12d/</t>
  </si>
  <si>
    <t>70370</t>
  </si>
  <si>
    <t>Еженедельник датированный 2026 ESCALADA, 87x166 мм, 64 л., арт. 70370/ 40 НАППА РОЗОВЫЙ (кожзам: твёрдый переплёт, материал обложки: искусственная кожа "Наппа"; декор: блинтовое тиснение, отделочная строчка; способ крепления блока: ниткошвейный; вн. блок: 64 л., белый офсет 70 г/м², печать в одну краску (линия), справочный материал: есть; перфорация углов блока: нет; закладка/-и: одно ляссе; каптал: есть; форзац: без печати; персонализация возможна: да; индивидуальная упаковка: ПЭТ-пакет)</t>
  </si>
  <si>
    <t>https://phoenix-plus.ru/catalog/product/card/431e113e-b7b6-11ef-ba9b-d05099d5d12d/</t>
  </si>
  <si>
    <t>70371</t>
  </si>
  <si>
    <t>Еженедельник датированный 2026 ESCALADA, 87x166 мм, 64 л., арт. 70371/ 40 НАППА САЛАТОВЫЙ (кожзам: твёрдый переплёт, материал обложки: искусственная кожа "Наппа"; декор: блинтовое тиснение, отделочная строчка; способ крепления блока: ниткошвейный; вн. блок: 64 л., белый офсет 70 г/м², печать в одну краску (линия), справочный материал: есть; перфорация углов блока: нет; закладка/-и: одно ляссе; каптал: есть; форзац: без печати; персонализация возможна: да; индивидуальная упаковка: ПЭТ-пакет)</t>
  </si>
  <si>
    <t>Escalada 2026 Еженедельник датированный, размер 95х155 мм, твёрдый переплёт, магнитный клапан, тиснение цветной фольгой</t>
  </si>
  <si>
    <t>Escalada 2026 Еженедельник датированный, размер 95х155 мм, твёрдый переплёт, магнитный клапан, тисне</t>
  </si>
  <si>
    <t>https://phoenix-plus.ru/catalog/product/card/8ca3f05e-b3b2-11ef-ba9b-d05099d5d12d/</t>
  </si>
  <si>
    <t>70350</t>
  </si>
  <si>
    <t>Еженедельник датированный 2026 ESCALADA, 95х155 мм, 64 л., арт. 70350/ 40 КАССАНДРА ЧЁРНЫЙ (кожзам: твёрдый переплёт, материал обложки: искусственная кожа "Кассандра"; декор: тиснение фольгой; способ крепления блока: ниткошвейный; вн. блок: 64 л., белый офсет 70 г/м², печать в две краски (линия), справочный материал: есть; перфорация углов блока: нет; закладка/-и: одно ляссе; каптал: есть; форзац: без печати; особенности: магнитный клапан; персонализация возможна: нет; индивидуальная упаковка: ПЭТ-пакет)</t>
  </si>
  <si>
    <t>https://phoenix-plus.ru/catalog/product/card/8ca3f062-b3b2-11ef-ba9b-d05099d5d12d/</t>
  </si>
  <si>
    <t>70351</t>
  </si>
  <si>
    <t>Еженедельник датированный 2026 ESCALADA, 95х155 мм, 64 л., арт. 70351/ 40 КАССАНДРА КРАСНЫЙ (кожзам: твёрдый переплёт, материал обложки: искусственная кожа "Кассандра"; декор: тиснение фольгой; способ крепления блока: ниткошвейный; вн. блок: 64 л., белый офсет 70 г/м², печать в две краски (линия), справочный материал: есть; перфорация углов блока: нет; закладка/-и: одно ляссе; каптал: есть; форзац: без печати; особенности: магнитный клапан; персонализация возможна: нет; индивидуальная упаковка: ПЭТ-пакет)</t>
  </si>
  <si>
    <t>https://phoenix-plus.ru/catalog/product/card/8ca3f066-b3b2-11ef-ba9b-d05099d5d12d/</t>
  </si>
  <si>
    <t>70352</t>
  </si>
  <si>
    <t>Еженедельник датированный 2026 ESCALADA, 95х155 мм, 64 л., арт. 70352/ 40 КАССАНДРА БЕЖЕВЫЙ (кожзам: твёрдый переплёт, материал обложки: искусственная кожа "Кассандра"; декор: тиснение фольгой; способ крепления блока: ниткошвейный; вн. блок: 64 л., белый офсет 70 г/м², печать в две краски (линия), справочный материал: есть; перфорация углов блока: нет; закладка/-и: одно ляссе; каптал: есть; форзац: без печати; особенности: магнитный клапан; персонализация возможна: нет; индивидуальная упаковка: ПЭТ-пакет)</t>
  </si>
  <si>
    <t>https://phoenix-plus.ru/catalog/product/card/92d4479c-b3b2-11ef-ba9b-d05099d5d12d/</t>
  </si>
  <si>
    <t>70354</t>
  </si>
  <si>
    <t>Еженедельник датированный 2026 ESCALADA, 95х155 мм, 64 л., арт. 70354/ 40 БЬЯНЧИНИ МЯТНЫЙ (кожзам: твёрдый переплёт, материал обложки: искусственная кожа "Бьянчини"; декор: тиснение фольгой; способ крепления блока: ниткошвейный; вн. блок: 64 л., белый офсет 70 г/м², печать в две краски (линия), справочный материал: есть; перфорация углов блока: нет; закладка/-и: одно ляссе; каптал: есть; форзац: без печати; особенности: магнитный клапан; персонализация возможна: нет; индивидуальная упаковка: ПЭТ-пакет)</t>
  </si>
  <si>
    <t>https://phoenix-plus.ru/catalog/product/card/92d447a0-b3b2-11ef-ba9b-d05099d5d12d/</t>
  </si>
  <si>
    <t>70355</t>
  </si>
  <si>
    <t>Еженедельник датированный 2026 ESCALADA, 95х155 мм, 64 л., арт. 70355/ 40 БЬЯНЧИНИ ЖЁЛТЫЙ (кожзам: твёрдый переплёт, материал обложки: искусственная кожа "Бьянчини"; декор: тиснение фольгой; способ крепления блока: ниткошвейный; вн. блок: 64 л., белый офсет 70 г/м², печать в две краски (линия), справочный материал: есть; перфорация углов блока: нет; закладка/-и: одно ляссе; каптал: есть; форзац: без печати; особенности: магнитный клапан; персонализация возможна: нет; индивидуальная упаковка: ПЭТ-пакет)</t>
  </si>
  <si>
    <t>Escalada 2026 Еженедельник датированный А4, мягкий переплёт, запаянный край, тиснение фольгой</t>
  </si>
  <si>
    <t>https://phoenix-plus.ru/catalog/product/card/ef48733a-b7b5-11ef-ba9b-d05099d5d12d/</t>
  </si>
  <si>
    <t>70327</t>
  </si>
  <si>
    <t>Еженедельник датированный 2026 ESCALADA, А4, 80 л., арт. 70327/ 10 ТИВОЛИ ДЕЛАВЭ ЧЁРНЫЙ (кожзам: 210х297 мм, мягкий переплёт, запаянный край, материал обложки: искусственная кожа "Тиволи делавэ"; декор: тиснение фольгой; способ крепления блока: ниткошвейный; вн. блок: 80 л., белый офсет 80 г/м², печать в две краски (линия), справочный материал: есть; перфорация углов блока: нет; закладка/-и: два ляссе; каптал: есть; форзац: печать пантоном; персонализация возможна: да; индивидуальная упаковка: промостикер + ПЭТ-пакет)</t>
  </si>
  <si>
    <t>https://phoenix-plus.ru/catalog/product/card/f94f4758-b7b5-11ef-ba9b-d05099d5d12d/</t>
  </si>
  <si>
    <t>70328</t>
  </si>
  <si>
    <t>Еженедельник датированный 2026 ESCALADA, А4, 80 л., арт. 70328/ 10 ТИВОЛИ ДЕЛАВЭ КОРИЧНЕВЫЙ (кожзам: 210х297 мм, мягкий переплёт, запаянный край, материал обложки: искусственная кожа "Тиволи делавэ"; декор: тиснение фольгой; способ крепления блока: ниткошвейный; вн. блок: 80 л., белый офсет 80 г/м², печать в две краски (линия), справочный материал: есть; перфорация углов блока: нет; закладка/-и: два ляссе; каптал: есть; форзац: печать пантоном; персонализация возможна: да; индивидуальная упаковка: промостикер + ПЭТ-пакет)</t>
  </si>
  <si>
    <t>https://phoenix-plus.ru/catalog/product/card/f94f475c-b7b5-11ef-ba9b-d05099d5d12d/</t>
  </si>
  <si>
    <t>70329</t>
  </si>
  <si>
    <t>Еженедельник датированный 2026 ESCALADA, А4, 80 л., арт. 70329/ 10 ТИВОЛИ ДЕЛАВЭ СИНИЙ (кожзам: 210х297 мм, мягкий переплёт, запаянный край, материал обложки: искусственная кожа "Тиволи делавэ"; декор: тиснение фольгой; способ крепления блока: ниткошвейный; вн. блок: 80 л., белый офсет 80 г/м², печать в две краски (линия), справочный материал: есть; перфорация углов блока: нет; закладка/-и: два ляссе; каптал: есть; форзац: печать пантоном; персонализация возможна: да; индивидуальная упаковка: промостикер + ПЭТ-пакет)</t>
  </si>
  <si>
    <t>Escalada 2026 Еженедельник датированный А5, мягкий переплёт, искусственная кожа + ПВХ-вставка, блинтовое тиснение, вырубка внутреннего блока по месяцам</t>
  </si>
  <si>
    <t>Escalada 2026 Еженедельник датированный А5, мягкий переплёт, искусственная кожа + ПВХ-вставка, блинт</t>
  </si>
  <si>
    <t>https://phoenix-plus.ru/catalog/product/card/71fd0b9f-b3b2-11ef-ba9b-d05099d5d12d/</t>
  </si>
  <si>
    <t>70334</t>
  </si>
  <si>
    <t>Еженедельник датированный 2026 ESCALADA, А5, 80 л., арт. 70334/ 15 БУЙВОЛ ЧЁРНЫЙ (кожзам: 149x211 мм, мягкий переплёт, материал обложки: искусственная кожа "Буйвол"; декор: блинтовое тиснение; способ крепления блока: ниткошвейный; вн. блок: 80 л., кремовый офсет 70 г/м², печать в две краски (линия), справочный материал: есть; перфорация углов блока: нет; закладка/-и: одно ляссе; каптал: есть; форзац: печать пантоном; особенности: комбинированные материалы, вырубка блока по месяцам; персонализация возможна: да; индивидуальная упаковка: промостикер + ПЭТ-пакет)</t>
  </si>
  <si>
    <t>https://phoenix-plus.ru/catalog/product/card/796b5fa6-b3b2-11ef-ba9b-d05099d5d12d/</t>
  </si>
  <si>
    <t>70336</t>
  </si>
  <si>
    <t>Еженедельник датированный 2026 ESCALADA, А5, 80 л., арт. 70336/ 15 БУЙВОЛ БЕЖЕВЫЙ (кожзам: 149x211 мм, мягкий переплёт, материал обложки: искусственная кожа "Буйвол"; декор: блинтовое тиснение; способ крепления блока: ниткошвейный; вн. блок: 80 л., кремовый офсет 70 г/м², печать в две краски (линия), справочный материал: есть; перфорация углов блока: нет; закладка/-и: одно ляссе; каптал: есть; форзац: печать пантоном; особенности: комбинированные материалы, вырубка блока по месяцам; персонализация возможна: да; индивидуальная упаковка: промостикер + ПЭТ-пакет)</t>
  </si>
  <si>
    <t>https://phoenix-plus.ru/catalog/product/card/796b5faa-b3b2-11ef-ba9b-d05099d5d12d/</t>
  </si>
  <si>
    <t>70337</t>
  </si>
  <si>
    <t>Еженедельник датированный 2026 ESCALADA, А5, 80 л., арт. 70337/ 15 БУЙВОЛ СЕРО-ГОЛУБОЙ (кожзам: 149x211 мм, мягкий переплёт, материал обложки: искусственная кожа "Буйвол"; декор: блинтовое тиснение; способ крепления блока: ниткошвейный; вн. блок: 80 л., кремовый офсет 70 г/м², печать в две краски (линия), справочный материал: есть; перфорация углов блока: нет; закладка/-и: одно ляссе; каптал: есть; форзац: печать пантоном; особенности: комбинированные материалы, вырубка блока по месяцам; персонализация возможна: да; индивидуальная упаковка: промостикер + ПЭТ-пакет)</t>
  </si>
  <si>
    <t>Escalada 2026 Еженедельник датированный А5+, мягкий переплет, контрастный запаянный край, тиснение контрастной фольгой</t>
  </si>
  <si>
    <t>Escalada 2026 Еженедельник датированный А5+, мягкий переплет, контрастный запаянный край, тиснение к</t>
  </si>
  <si>
    <t>https://phoenix-plus.ru/catalog/product/card/ff5d3920-b7b5-11ef-ba9b-d05099d5d12d/</t>
  </si>
  <si>
    <t>70330</t>
  </si>
  <si>
    <t>Еженедельник датированный 2026 ESCALADA, А5+, 80 л., арт. 70330/ 15 НУБУК ЧЁРНЫЙ (кожзам: 157х225 мм, мягкий переплёт, запаянный край, материал обложки: искусственная кожа "Нубук"; декор: тиснение фольгой; способ крепления блока: ниткошвейный; вн. блок: 80 л., тонированный офсет 70 г/м², печать в две краски (линия), справочный материал: есть; перфорация углов блока: нет; закладка/-и: два ляссе; каптал: есть; форзац: печать пантоном; персонализация возможна: да; индивидуальная упаковка: ПЭТ-пакет)</t>
  </si>
  <si>
    <t>https://phoenix-plus.ru/catalog/product/card/05756cbe-b7b6-11ef-ba9b-d05099d5d12d/</t>
  </si>
  <si>
    <t>70331</t>
  </si>
  <si>
    <t>Еженедельник датированный 2026 ESCALADA, А5+, 80 л., арт. 70331/ 15 НУБУК КОРИЧНЕВЫЙ (кожзам: 157х225 мм, мягкий переплёт, запаянный край, материал обложки: искусственная кожа "Нубук"; декор: тиснение фольгой; способ крепления блока: ниткошвейный; вн. блок: 80 л., тонированный офсет 70 г/м², печать в две краски (линия), справочный материал: есть; перфорация углов блока: нет; закладка/-и: два ляссе; каптал: есть; форзац: печать пантоном; персонализация возможна: да; индивидуальная упаковка: ПЭТ-пакет)</t>
  </si>
  <si>
    <t>https://phoenix-plus.ru/catalog/product/card/0fd35fa0-b7b6-11ef-ba9b-d05099d5d12d/</t>
  </si>
  <si>
    <t>70332</t>
  </si>
  <si>
    <t>Еженедельник датированный 2026 ESCALADA, А5+, 80 л., арт. 70332/ 15 НУБУК БИРЮЗОВЫЙ (кожзам: 157х225 мм, мягкий переплёт, запаянный край, материал обложки: искусственная кожа "Нубук"; декор: тиснение фольгой; способ крепления блока: ниткошвейный; вн. блок: 80 л., тонированный офсет 70 г/м², печать в две краски (линия), справочный материал: есть; перфорация углов блока: нет; закладка/-и: два ляссе; каптал: есть; форзац: печать пантоном; персонализация возможна: да; индивидуальная упаковка: ПЭТ-пакет)</t>
  </si>
  <si>
    <t>https://phoenix-plus.ru/catalog/product/card/0fd35fa4-b7b6-11ef-ba9b-d05099d5d12d/</t>
  </si>
  <si>
    <t>70333</t>
  </si>
  <si>
    <t>Еженедельник датированный 2026 ESCALADA, А5+, 80 л., арт. 70333/ 15 НУБУК КОРАЛЛОВЫЙ (кожзам: 157х225 мм, мягкий переплёт, запаянный край, материал обложки: искусственная кожа "Нубук"; декор: тиснение фольгой; способ крепления блока: ниткошвейный; вн. блок: 80 л., тонированный офсет 70 г/м², печать в две краски (линия), справочный материал: есть; перфорация углов блока: нет; закладка/-и: два ляссе; каптал: есть; форзац: печать пантоном; персонализация возможна: да; индивидуальная упаковка: ПЭТ-пакет)</t>
  </si>
  <si>
    <t>Escalada 2026 Еженедельник датированный А6+, мягкий переплёт, запаянный край, блинтовое тиснение, тиснение фольгой, вырубка блока по месяцам, полноцветная печать блока и форзаца</t>
  </si>
  <si>
    <t>Escalada 2026 Еженедельник датированный А6+, мягкий переплёт, запаянный край, блинтовое тиснение, ти</t>
  </si>
  <si>
    <t>https://phoenix-plus.ru/catalog/product/card/796b5fae-b3b2-11ef-ba9b-d05099d5d12d/</t>
  </si>
  <si>
    <t>70338</t>
  </si>
  <si>
    <t>Еженедельник датированный 2026 ESCALADA, А6+, 96 л., арт. 70338/ 15 ДЖУТ РОЗОВЫЙ (кожзам: 125x189 мм, мягкий переплёт, запаянный край, материал обложки: искусственная кожа "Джут"; декор: тиснение фольгой, блинтовое тиснение; способ крепления блока: ниткошвейный; вн. блок: 96 л., белый офсет 80 г/м², полноцветная печать (линия), справочный материал: есть; перфорация углов блока: нет; закладка/-и: два ляссе; каптал: есть; форзац: печать в одну краску; особенности: вырубка блока по месяцам; персонализация возможна: да; индивидуальная упаковка: промостикер + ПЭТ-пакет)</t>
  </si>
  <si>
    <t>https://phoenix-plus.ru/catalog/product/card/796b5fb2-b3b2-11ef-ba9b-d05099d5d12d/</t>
  </si>
  <si>
    <t>70339</t>
  </si>
  <si>
    <t>Еженедельник датированный 2026 ESCALADA, А6+, 96 л., арт. 70339/ 15 ДЖУТ СИРЕНЕВЫЙ (кожзам: 125x189 мм, мягкий переплёт, запаянный край, материал обложки: искусственная кожа "Джут"; декор: тиснение фольгой, блинтовое тиснение; способ крепления блока: ниткошвейный; вн. блок: 96 л., белый офсет 80 г/м², полноцветная печать (линия), справочный материал: есть; перфорация углов блока: нет; закладка/-и: два ляссе; каптал: есть; форзац: печать в одну краску; особенности: вырубка блока по месяцам; персонализация возможна: нет; индивидуальная упаковка: промостикер + ПЭТ-пакет)</t>
  </si>
  <si>
    <t>https://phoenix-plus.ru/catalog/product/card/7f9f48fe-b3b2-11ef-ba9b-d05099d5d12d/</t>
  </si>
  <si>
    <t>70340</t>
  </si>
  <si>
    <t>Еженедельник датированный 2026 ESCALADA, А6+, 96 л., арт. 70340/ 15 ДЖУТ МЯТНЫЙ (кожзам: 125x189 мм, мягкий переплёт, запаянный край, материал обложки: искусственная кожа "Джут"; декор: тиснение фольгой, блинтовое тиснение; способ крепления блока: ниткошвейный; вн. блок: 96 л., белый офсет 80 г/м², полноцветная печать (линия), справочный материал: есть; перфорация углов блока: нет; закладка/-и: два ляссе; каптал: есть; форзац: печать в одну краску; особенности: вырубка блока по месяцам; персонализация возможна: нет; индивидуальная упаковка: промостикер + ПЭТ-пакет)</t>
  </si>
  <si>
    <t>Escalada 2026 Еженедельник датированный А6+, мягкий переплёт, запаянный край, металлический шильд, тиснение фольгой</t>
  </si>
  <si>
    <t>Escalada 2026 Еженедельник датированный А6+, мягкий переплёт, запаянный край, металлический шильд, т</t>
  </si>
  <si>
    <t>https://phoenix-plus.ru/catalog/product/card/7f9f4902-b3b2-11ef-ba9b-d05099d5d12d/</t>
  </si>
  <si>
    <t>70341</t>
  </si>
  <si>
    <t>Еженедельник датированный 2026 ESCALADA, А6+, 80 л., арт. 70341/ 20 ШЕВРЕТ ГЛОСС ЧЁРНЫЙ (кожзам: 134х189 мм, мягкий переплёт, запаянный край, материал обложки: искусственная кожа "Шеврет глосс"; декор: тиснение фольгой, металлический шильд по краю обложки; способ крепления блока: ниткошвейный; вн. блок: 80 л., кремовый офсет 70 г/м², печать в две краски (линия), справочный материал: есть; перфорация углов блока: нет; закладка/-и: два ляссе; каптал: есть; форзац: печать пантоном; особенности: планирование на 13 месяцев; персонализация возможна: да; индивидуальная упаковка: ПЭТ-пакет)</t>
  </si>
  <si>
    <t>https://phoenix-plus.ru/catalog/product/card/7f9f4906-b3b2-11ef-ba9b-d05099d5d12d/</t>
  </si>
  <si>
    <t>70342</t>
  </si>
  <si>
    <t>Еженедельник датированный 2026 ESCALADA, А6+, 80 л., арт. 70342/ 20 ШЕВРЕТ ГЛОСС КОРИЧНЕВЫЙ (кожзам: 134х189 мм, мягкий переплёт, запаянный край, материал обложки: искусственная кожа "Шеврет глосс"; декор: тиснение фольгой, металлический шильд по краю обложки; способ крепления блока: ниткошвейный; вн. блок: 80 л., кремовый офсет 70 г/м², печать в две краски (линия), справочный материал: есть; перфорация углов блока: нет; закладка/-и: два ляссе; каптал: есть; форзац: печать пантоном; особенности: планирование на 13 месяцев; персонализация возможна: да; индивидуальная упаковка: ПЭТ-пакет)</t>
  </si>
  <si>
    <t>https://phoenix-plus.ru/catalog/product/card/7f9f490a-b3b2-11ef-ba9b-d05099d5d12d/</t>
  </si>
  <si>
    <t>70343</t>
  </si>
  <si>
    <t>Еженедельник датированный 2026 ESCALADA, А6+, 80 л., арт. 70343/ 20 ШЕВРЕТ ГЛОСС КРАСНЫЙ (кожзам: 134х189 мм, мягкий переплёт, запаянный край, материал обложки: искусственная кожа "Шеврет глосс"; декор: тиснение фольгой, металлический шильд по краю обложки; способ крепления блока: ниткошвейный; вн. блок: 80 л., кремовый офсет 70 г/м², печать в две краски (линия), справочный материал: есть; перфорация углов блока: нет; закладка/-и: два ляссе; каптал: есть; форзац: печать пантоном; особенности: планирование на 13 месяцев; персонализация возможна: да; индивидуальная упаковка: ПЭТ-пакет)</t>
  </si>
  <si>
    <t>Escalada 2026 Планинг датированный настольный, размер 250x190 мм, твёрдый переплёт, обложка-трансформер, КБС, застёжка-резинка, блинтовое тиснение</t>
  </si>
  <si>
    <t>Escalada 2026 Планинг датированный настольный, размер 250x190 мм, твёрдый переплёт, обложка-трансфор</t>
  </si>
  <si>
    <t>https://phoenix-plus.ru/catalog/product/card/e2872acc-b7b5-11ef-ba9b-d05099d5d12d/</t>
  </si>
  <si>
    <t>70319</t>
  </si>
  <si>
    <t>Планинг датированный 2026 ESCALADA, 250x190 мм, 56 л., арт. 70319/ 15 ВАЧЕТТО ГЛОСС СИРЕНЕВЫЙ (кожзам: твёрдый переплёт, материал обложки: искусственная кожа "Вачетто глосс"; декор: блинтовое тиснение; способ крепления блока: КБС; вн. блок: 56 л., тонированный офсет 70 г/м², печать в две краски (линия), справочный материал: есть; перфорация углов блока: нет; форзац: печать пантоном; особенности: застёжка-резинка, обложка-трансформер; персонализация возможна: да; индивидуальная упаковка: промостикер + ПЭТ-пакет)</t>
  </si>
  <si>
    <t>https://phoenix-plus.ru/catalog/product/card/e8c9e1e9-b7b5-11ef-ba9b-d05099d5d12d/</t>
  </si>
  <si>
    <t>70320</t>
  </si>
  <si>
    <t>Планинг датированный 2026 ESCALADA, 250x190 мм, 56 л., арт. 70320/ 15 ВАЧЕТТО ГЛОСС СВЕТЛО-КОРИЧНЕВЫЙ (кожзам: твёрдый переплёт, материал обложки: искусственная кожа "Вачетто глосс"; декор: блинтовое тиснение; способ крепления блока: КБС; вн. блок: 56 л., тонированный офсет 70 г/м², печать в две краски (линия), справочный материал: есть; перфорация углов блока: нет; форзац: печать пантоном; особенности: застёжка-резинка, обложка-трансформер; персонализация возможна: да; индивидуальная упаковка: промостикер + ПЭТ-пакет)</t>
  </si>
  <si>
    <t>Escalada 2026 Планинг датированный настольный, размер 310х130 мм, твёрдый переплёт с поролоном, открытая евроспираль, блинтовое тиснение</t>
  </si>
  <si>
    <t>Escalada 2026 Планинг датированный настольный, размер 310х130 мм, твёрдый переплёт с поролоном, откр</t>
  </si>
  <si>
    <t>https://phoenix-plus.ru/catalog/product/card/276a2ffe-c211-11ef-ba9d-d05099d5d12d/</t>
  </si>
  <si>
    <t>70322</t>
  </si>
  <si>
    <t>Планинг датированный 2026 ESCALADA, 310x130 мм, 64 л., арт. 70322/ 15 САРИФ КОРИЧНЕВЫЙ (кожзам: твёрдый переплёт с поролоном, материал обложки: искусственная кожа "Сариф"; декор: блинтовое тиснение; способ крепления блока: евроспираль открытая; вн. блок: 64 л., белый офсет 70 г/м², печать в две краски (линия), справочный материал: есть; перфорация углов блока: нет; форзац: печать пантоном; персонализация возможна: да; индивидуальная упаковка: ПЭТ-пакет)</t>
  </si>
  <si>
    <t>https://phoenix-plus.ru/catalog/product/card/2d7dcea0-c211-11ef-ba9d-d05099d5d12d/</t>
  </si>
  <si>
    <t>70325</t>
  </si>
  <si>
    <t>Планинг датированный 2026 ESCALADA, 310x130 мм, 64 л., арт. 70325/ 15 САРИФ КРАСНЫЙ (кожзам: твёрдый переплёт с поролоном, материал обложки: искусственная кожа "Сариф"; декор: блинтовое тиснение; способ крепления блока: евроспираль открытая; вн. блок: 64 л., белый офсет 70 г/м², печать в две краски (линия), справочный материал: есть; перфорация углов блока: нет; форзац: печать пантоном; персонализация возможна: да; индивидуальная упаковка: ПЭТ-пакет)</t>
  </si>
  <si>
    <t>https://phoenix-plus.ru/catalog/product/card/2d7dcea4-c211-11ef-ba9d-d05099d5d12d/</t>
  </si>
  <si>
    <t>70326</t>
  </si>
  <si>
    <t>Планинг датированный 2026 ESCALADA, 310x130 мм, 64 л., арт. 70326/ 15 САРИФ ТЁМНО-ЗЕЛЁНЫЙ (кожзам: твёрдый переплёт с поролоном, материал обложки: искусственная кожа "Сариф"; декор: блинтовое тиснение; способ крепления блока: евроспираль открытая; вн. блок: 64 л., белый офсет 70 г/м², печать в две краски (линия), справочный материал: есть; перфорация углов блока: нет; форзац: печать пантоном; персонализация возможна: да; индивидуальная упаковка: ПЭТ-пакет)</t>
  </si>
  <si>
    <t>02. Феникс+. Деловое планирование</t>
  </si>
  <si>
    <t>Ежедневники датированные 7БЦ 2026</t>
  </si>
  <si>
    <t>Феникс+. Датированная продукция</t>
  </si>
  <si>
    <t>https://phoenix-plus.ru/catalog/product/card/d10f36e4-f4e7-11ef-baaa-d05099d5d12d/</t>
  </si>
  <si>
    <t>71533</t>
  </si>
  <si>
    <t>Ежедневник датированный 2026 арт. 71533 ГЕРБ / А5, 145х205 мм, 160 л., твёрдый переплёт 7БЦ, полноцветная печать, выборочный  УФ-лак, матовая ламинация. Блок - белый офсет, 65 г/м², печать в одну краску, датированный,</t>
  </si>
  <si>
    <t>0/14</t>
  </si>
  <si>
    <t>https://phoenix-plus.ru/catalog/product/card/d10f36e6-f4e7-11ef-baaa-d05099d5d12d/</t>
  </si>
  <si>
    <t>71534</t>
  </si>
  <si>
    <t>Ежедневник датированный 2026 арт. 71534 КОЛЛАЖ / А5, 145х205 мм, 160 л., твёрдый переплёт 7БЦ, полноцветная печать, выборочный  УФ-лак, матовая ламинация. Блок - белый офсет, 65 г/м², печать в одну краску, датированный,</t>
  </si>
  <si>
    <t>https://phoenix-plus.ru/catalog/product/card/d10f36ea-f4e7-11ef-baaa-d05099d5d12d/</t>
  </si>
  <si>
    <t>71536</t>
  </si>
  <si>
    <t>Ежедневник датированный 2026 арт. 71536 ЗОЛОТАЯ ЭСТЕТИКА / А5, 145х205 мм, 160 л., твёрдый переплёт 7БЦ, полноцветная печать, тиснение фольгой, матовая ламинация. Блок - белый офсет, 65 г/м², печать в одну краску, датированный,</t>
  </si>
  <si>
    <t>https://phoenix-plus.ru/catalog/product/card/d10f36ec-f4e7-11ef-baaa-d05099d5d12d/</t>
  </si>
  <si>
    <t>71537</t>
  </si>
  <si>
    <t>Ежедневник датированный 2026 арт. 71537 ЦВЕТЫ ТОСКАНЫ / А5, 145х205 мм, 160 л., твёрдый переплёт 7БЦ, полноцветная печать, тиснение фольгой, матовая ламинация. Блок - белый офсет, 65 г/м², печать в одну краску, датированный,</t>
  </si>
  <si>
    <t>https://phoenix-plus.ru/catalog/product/card/d7780f06-f4e7-11ef-baaa-d05099d5d12d/</t>
  </si>
  <si>
    <t>71538</t>
  </si>
  <si>
    <t>Ежедневник датированный 2026 арт. 71538 ПРОТЕЯ / А5, 145х205 мм, 160 л., твёрдый переплёт 7БЦ, полноцветная печать, выборочный  УФ-лак, матовая ламинация. Блок - белый офсет, 65 г/м², печать в одну краску, датированный,</t>
  </si>
  <si>
    <t>https://phoenix-plus.ru/catalog/product/card/d7780f08-f4e7-11ef-baaa-d05099d5d12d/</t>
  </si>
  <si>
    <t>71539</t>
  </si>
  <si>
    <t>Ежедневник датированный 2026 арт. 71539 РОЗОВАЯ АБСТРАКЦИЯ / А5, 145х205 мм, 160 л., твёрдый переплёт 7БЦ, полноцветная печать, тиснение фольгой, матовая ламинация. Блок - белый офсет, 65 г/м², печать в одну краску, датированный,</t>
  </si>
  <si>
    <t>https://phoenix-plus.ru/catalog/product/card/d7780f0a-f4e7-11ef-baaa-d05099d5d12d/</t>
  </si>
  <si>
    <t>71540</t>
  </si>
  <si>
    <t>Ежедневник датированный 2026 арт. 71540 ГОЛУБАЯ АБСТРАКЦИЯ / А5, 145х205 мм, 160 л., твёрдый переплёт 7БЦ, полноцветная печать, выборочный  УФ-лак, матовая ламинация. Блок - белый офсет, 65 г/м², печать в одну краску, датированный,</t>
  </si>
  <si>
    <t>Планинг датированный 2026 г., 290х100 мм, 64 л., мелованный картон 230 г/м2, евроспираль</t>
  </si>
  <si>
    <t>https://phoenix-plus.ru/catalog/product/card/4bdba2d8-f5d2-11ef-baaa-d05099d5d12d/</t>
  </si>
  <si>
    <t>71580</t>
  </si>
  <si>
    <t>Планинг датированный 2026 арт. 71580 ГЕРБ / 290х100 мм, 64 л., гребень по длинной стороне, полноцветная печать, глянцевая ламинация. Блок - белый офсет, 65 г/м², печать в одну краску,</t>
  </si>
  <si>
    <t>0/28</t>
  </si>
  <si>
    <t>https://phoenix-plus.ru/catalog/product/card/525fc13e-f5d2-11ef-baaa-d05099d5d12d/</t>
  </si>
  <si>
    <t>71581</t>
  </si>
  <si>
    <t>Планинг датированный 2026 арт. 71581 ВОРОНОЙ КОНЬ / 290х100 мм, 64 л., гребень по длинной стороне, полноцветная печать, глянцевая ламинация. Блок - белый офсет, 65 г/м², печать в одну краску,</t>
  </si>
  <si>
    <t>https://phoenix-plus.ru/catalog/product/card/525fc140-f5d2-11ef-baaa-d05099d5d12d/</t>
  </si>
  <si>
    <t>71582</t>
  </si>
  <si>
    <t>Планинг датированный 2026 арт. 71582 КРАСНЫЕ И БЕЛЫЕ ПИОНЫ / 290х100 мм, 64 л., гребень по длинной стороне, полноцветная печать, глянцевая ламинация. Блок - белый офсет, 65 г/м², печать в одну краску,</t>
  </si>
  <si>
    <t>https://phoenix-plus.ru/catalog/product/card/525fc142-f5d2-11ef-baaa-d05099d5d12d/</t>
  </si>
  <si>
    <t>71583</t>
  </si>
  <si>
    <t>Планинг датированный 2026 арт. 71583 ЗОЛОТО НА ЧЁРНОМ / 290х100 мм, 64 л., гребень по длинной стороне, полноцветная печать, глянцевая ламинация. Блок - белый офсет, 65 г/м², печать в одну краску,</t>
  </si>
  <si>
    <t>https://phoenix-plus.ru/catalog/product/card/525fc144-f5d2-11ef-baaa-d05099d5d12d/</t>
  </si>
  <si>
    <t>71584</t>
  </si>
  <si>
    <t>Планинг датированный 2026 арт. 71584 ОФИС / 290х100 мм, 64 л., гребень по длинной стороне, полноцветная печать, глянцевая ламинация. Блок - белый офсет, 65 г/м², печать в одну краску,</t>
  </si>
  <si>
    <t>https://phoenix-plus.ru/catalog/product/card/525fc146-f5d2-11ef-baaa-d05099d5d12d/</t>
  </si>
  <si>
    <t>71585</t>
  </si>
  <si>
    <t>Планинг датированный 2026 арт. 71585 КОТЫ И ЛИСТЬЯ / 290х100 мм, 64 л., гребень по длинной стороне, полноцветная печать, глянцевая ламинация. Блок - белый офсет, 65 г/м², печать в одну краску,</t>
  </si>
  <si>
    <t>https://phoenix-plus.ru/catalog/product/card/525fc148-f5d2-11ef-baaa-d05099d5d12d/</t>
  </si>
  <si>
    <t>71586</t>
  </si>
  <si>
    <t>Планинг датированный 2026 арт. 71586 КОЛЛАЖ / 290х100 мм, 64 л., гребень по длинной стороне, полноцветная печать, глянцевая ламинация. Блок - белый офсет, 65 г/м², печать в одну краску,</t>
  </si>
  <si>
    <t>https://phoenix-plus.ru/catalog/product/card/585a530c-f5d2-11ef-baaa-d05099d5d12d/</t>
  </si>
  <si>
    <t>71587</t>
  </si>
  <si>
    <t>Планинг датированный 2026 арт. 71587 ЭКСПРЕССИЯ / 290х100 мм, 64 л., гребень по длинной стороне, полноцветная печать, глянцевая ламинация. Блок - белый офсет, 65 г/м², печать в одну краску,</t>
  </si>
  <si>
    <t>Итого</t>
  </si>
  <si>
    <t>Прайс Феникс+ АКЦИЯ датированная продукция</t>
  </si>
  <si>
    <t>СУММА ЗАКАЗА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</si>
</sst>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&quot;%&quot;"/>
  </numFmts>
  <fonts count="11" x14ac:knownFonts="1">
    <font>
      <sz val="8"/>
      <name val="Arial"/>
    </font>
    <font>
      <b/>
      <sz val="14"/>
      <name val="Arial"/>
    </font>
    <font>
      <b/>
      <sz val="8"/>
      <name val="Arial"/>
      <family val="2"/>
    </font>
    <font>
      <b/>
      <sz val="11"/>
      <color rgb="FFFF0000"/>
      <name val="Arial"/>
      <family val="2"/>
      <charset val="1"/>
    </font>
    <font>
      <b/>
      <sz val="12"/>
      <name val="Arial"/>
      <family val="2"/>
      <charset val="1"/>
    </font>
    <font>
      <sz val="10"/>
      <name val="Arial"/>
      <family val="2"/>
    </font>
    <font>
      <b/>
      <sz val="10"/>
      <name val="Arial"/>
      <family val="2"/>
    </font>
    <font>
      <b/>
      <sz val="8"/>
      <name val="MS Shell Dlg"/>
    </font>
    <font>
      <b/>
      <sz val="14"/>
      <name val="MS Shell Dlg"/>
    </font>
    <font>
      <sz val="14"/>
      <name val="Arial"/>
      <family val="2"/>
    </font>
    <font>
      <u/>
      <sz val="8"/>
      <color theme="10"/>
      <name val="Arial"/>
    </font>
  </fonts>
  <fills count="9">
    <fill>
      <patternFill patternType="none"/>
    </fill>
    <fill>
      <patternFill patternType="gray125"/>
    </fill>
    <fill>
      <patternFill patternType="solid">
        <fgColor rgb="FFFFFF00"/>
        <bgColor auto="1"/>
      </patternFill>
    </fill>
    <fill>
      <patternFill patternType="solid">
        <fgColor rgb="FF9CFFCE"/>
        <bgColor auto="1"/>
      </patternFill>
    </fill>
    <fill>
      <patternFill patternType="solid">
        <fgColor rgb="FFCCECFF"/>
        <bgColor auto="1"/>
      </patternFill>
    </fill>
    <fill>
      <patternFill patternType="solid">
        <fgColor rgb="FFDDEBF7"/>
        <bgColor auto="1"/>
      </patternFill>
    </fill>
    <fill>
      <patternFill patternType="solid">
        <fgColor rgb="FF00FFFF"/>
        <bgColor auto="1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54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justify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/>
    </xf>
    <xf numFmtId="0" fontId="4" fillId="2" borderId="6" xfId="0" applyFont="1" applyFill="1" applyBorder="1" applyAlignment="1">
      <alignment horizontal="left"/>
    </xf>
    <xf numFmtId="0" fontId="4" fillId="2" borderId="0" xfId="0" applyFont="1" applyFill="1" applyAlignment="1">
      <alignment horizontal="justify"/>
    </xf>
    <xf numFmtId="0" fontId="0" fillId="2" borderId="0" xfId="0" applyFill="1" applyAlignment="1">
      <alignment horizontal="left"/>
    </xf>
    <xf numFmtId="0" fontId="5" fillId="0" borderId="0" xfId="0" applyFont="1" applyAlignment="1">
      <alignment horizontal="left"/>
    </xf>
    <xf numFmtId="0" fontId="6" fillId="3" borderId="0" xfId="0" applyFont="1" applyFill="1" applyAlignment="1">
      <alignment horizontal="left"/>
    </xf>
    <xf numFmtId="0" fontId="4" fillId="3" borderId="6" xfId="0" applyFont="1" applyFill="1" applyBorder="1" applyAlignment="1">
      <alignment horizontal="left"/>
    </xf>
    <xf numFmtId="0" fontId="6" fillId="3" borderId="0" xfId="0" applyFont="1" applyFill="1" applyAlignment="1">
      <alignment horizontal="justify"/>
    </xf>
    <xf numFmtId="0" fontId="5" fillId="3" borderId="0" xfId="0" applyFont="1" applyFill="1" applyAlignment="1">
      <alignment horizontal="left"/>
    </xf>
    <xf numFmtId="0" fontId="0" fillId="2" borderId="4" xfId="0" applyFill="1" applyBorder="1" applyAlignment="1">
      <alignment horizontal="center" wrapText="1"/>
    </xf>
    <xf numFmtId="0" fontId="0" fillId="3" borderId="4" xfId="0" applyFill="1" applyBorder="1" applyAlignment="1">
      <alignment horizontal="center" wrapText="1"/>
    </xf>
    <xf numFmtId="0" fontId="0" fillId="4" borderId="4" xfId="0" applyFill="1" applyBorder="1" applyAlignment="1">
      <alignment horizontal="center" wrapText="1"/>
    </xf>
    <xf numFmtId="1" fontId="0" fillId="0" borderId="4" xfId="0" applyNumberFormat="1" applyBorder="1" applyAlignment="1">
      <alignment horizontal="center"/>
    </xf>
    <xf numFmtId="0" fontId="0" fillId="0" borderId="4" xfId="0" applyBorder="1" applyAlignment="1">
      <alignment horizontal="justify" wrapText="1"/>
    </xf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 wrapText="1"/>
    </xf>
    <xf numFmtId="1" fontId="0" fillId="5" borderId="4" xfId="0" applyNumberFormat="1" applyFill="1" applyBorder="1" applyAlignment="1">
      <alignment horizontal="center"/>
    </xf>
    <xf numFmtId="164" fontId="0" fillId="0" borderId="4" xfId="0" applyNumberFormat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3" fontId="0" fillId="5" borderId="4" xfId="0" applyNumberFormat="1" applyFill="1" applyBorder="1" applyAlignment="1">
      <alignment horizontal="center"/>
    </xf>
    <xf numFmtId="0" fontId="7" fillId="0" borderId="5" xfId="0" applyFont="1" applyBorder="1" applyAlignment="1">
      <alignment horizontal="right" vertical="center" wrapText="1"/>
    </xf>
    <xf numFmtId="0" fontId="7" fillId="0" borderId="7" xfId="0" applyFont="1" applyBorder="1" applyAlignment="1">
      <alignment horizontal="right" vertical="center" wrapText="1"/>
    </xf>
    <xf numFmtId="0" fontId="7" fillId="0" borderId="7" xfId="0" applyFont="1" applyBorder="1" applyAlignment="1">
      <alignment horizontal="justify" vertical="center"/>
    </xf>
    <xf numFmtId="0" fontId="9" fillId="0" borderId="4" xfId="0" applyFont="1" applyBorder="1" applyAlignment="1">
      <alignment horizontal="center"/>
    </xf>
    <xf numFmtId="0" fontId="1" fillId="7" borderId="1" xfId="0" applyFont="1" applyFill="1" applyBorder="1" applyAlignment="1">
      <alignment horizontal="left" vertical="center"/>
    </xf>
    <xf numFmtId="0" fontId="1" fillId="7" borderId="1" xfId="0" applyFont="1" applyFill="1" applyBorder="1" applyAlignment="1">
      <alignment horizontal="justify" vertical="center"/>
    </xf>
    <xf numFmtId="0" fontId="1" fillId="8" borderId="13" xfId="0" applyFont="1" applyFill="1" applyBorder="1" applyAlignment="1">
      <alignment horizontal="center" vertical="center"/>
    </xf>
    <xf numFmtId="0" fontId="0" fillId="7" borderId="0" xfId="0" applyFill="1" applyAlignment="1">
      <alignment horizontal="left"/>
    </xf>
    <xf numFmtId="0" fontId="1" fillId="7" borderId="6" xfId="0" applyFont="1" applyFill="1" applyBorder="1" applyAlignment="1">
      <alignment horizontal="left" vertical="center"/>
    </xf>
    <xf numFmtId="0" fontId="1" fillId="7" borderId="6" xfId="0" applyFont="1" applyFill="1" applyBorder="1" applyAlignment="1">
      <alignment horizontal="justify" vertical="center"/>
    </xf>
    <xf numFmtId="0" fontId="10" fillId="0" borderId="4" xfId="1" applyBorder="1" applyAlignment="1">
      <alignment horizontal="justify" wrapText="1"/>
    </xf>
    <xf numFmtId="0" fontId="8" fillId="0" borderId="7" xfId="0" applyFont="1" applyBorder="1" applyAlignment="1">
      <alignment horizontal="right" vertical="center" wrapText="1"/>
    </xf>
    <xf numFmtId="0" fontId="1" fillId="8" borderId="8" xfId="0" applyFont="1" applyFill="1" applyBorder="1" applyAlignment="1">
      <alignment horizontal="center" vertical="center"/>
    </xf>
    <xf numFmtId="0" fontId="1" fillId="8" borderId="9" xfId="0" applyFont="1" applyFill="1" applyBorder="1" applyAlignment="1">
      <alignment horizontal="center" vertical="center"/>
    </xf>
    <xf numFmtId="0" fontId="1" fillId="8" borderId="10" xfId="0" applyFont="1" applyFill="1" applyBorder="1" applyAlignment="1">
      <alignment horizontal="center" vertical="center"/>
    </xf>
    <xf numFmtId="0" fontId="1" fillId="8" borderId="11" xfId="0" applyFont="1" applyFill="1" applyBorder="1" applyAlignment="1">
      <alignment horizontal="center" vertical="center"/>
    </xf>
    <xf numFmtId="0" fontId="1" fillId="8" borderId="12" xfId="0" applyFont="1" applyFill="1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png"/><Relationship Id="rId21" Type="http://schemas.openxmlformats.org/officeDocument/2006/relationships/image" Target="../media/image21.png"/><Relationship Id="rId42" Type="http://schemas.openxmlformats.org/officeDocument/2006/relationships/image" Target="../media/image42.png"/><Relationship Id="rId47" Type="http://schemas.openxmlformats.org/officeDocument/2006/relationships/image" Target="../media/image47.png"/><Relationship Id="rId63" Type="http://schemas.openxmlformats.org/officeDocument/2006/relationships/image" Target="../media/image63.png"/><Relationship Id="rId68" Type="http://schemas.openxmlformats.org/officeDocument/2006/relationships/image" Target="../media/image68.png"/><Relationship Id="rId84" Type="http://schemas.openxmlformats.org/officeDocument/2006/relationships/image" Target="../media/image84.png"/><Relationship Id="rId89" Type="http://schemas.openxmlformats.org/officeDocument/2006/relationships/image" Target="../media/image89.png"/><Relationship Id="rId112" Type="http://schemas.openxmlformats.org/officeDocument/2006/relationships/image" Target="../media/image112.png"/><Relationship Id="rId133" Type="http://schemas.openxmlformats.org/officeDocument/2006/relationships/image" Target="../media/image133.png"/><Relationship Id="rId138" Type="http://schemas.openxmlformats.org/officeDocument/2006/relationships/image" Target="../media/image138.png"/><Relationship Id="rId154" Type="http://schemas.openxmlformats.org/officeDocument/2006/relationships/image" Target="../media/image154.png"/><Relationship Id="rId159" Type="http://schemas.openxmlformats.org/officeDocument/2006/relationships/image" Target="../media/image159.png"/><Relationship Id="rId175" Type="http://schemas.openxmlformats.org/officeDocument/2006/relationships/image" Target="../media/image175.png"/><Relationship Id="rId170" Type="http://schemas.openxmlformats.org/officeDocument/2006/relationships/image" Target="../media/image170.png"/><Relationship Id="rId191" Type="http://schemas.openxmlformats.org/officeDocument/2006/relationships/image" Target="../media/image191.png"/><Relationship Id="rId196" Type="http://schemas.openxmlformats.org/officeDocument/2006/relationships/image" Target="../media/image196.png"/><Relationship Id="rId16" Type="http://schemas.openxmlformats.org/officeDocument/2006/relationships/image" Target="../media/image16.png"/><Relationship Id="rId107" Type="http://schemas.openxmlformats.org/officeDocument/2006/relationships/image" Target="../media/image107.png"/><Relationship Id="rId11" Type="http://schemas.openxmlformats.org/officeDocument/2006/relationships/image" Target="../media/image11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53" Type="http://schemas.openxmlformats.org/officeDocument/2006/relationships/image" Target="../media/image53.png"/><Relationship Id="rId58" Type="http://schemas.openxmlformats.org/officeDocument/2006/relationships/image" Target="../media/image58.png"/><Relationship Id="rId74" Type="http://schemas.openxmlformats.org/officeDocument/2006/relationships/image" Target="../media/image74.png"/><Relationship Id="rId79" Type="http://schemas.openxmlformats.org/officeDocument/2006/relationships/image" Target="../media/image79.png"/><Relationship Id="rId102" Type="http://schemas.openxmlformats.org/officeDocument/2006/relationships/image" Target="../media/image102.png"/><Relationship Id="rId123" Type="http://schemas.openxmlformats.org/officeDocument/2006/relationships/image" Target="../media/image123.png"/><Relationship Id="rId128" Type="http://schemas.openxmlformats.org/officeDocument/2006/relationships/image" Target="../media/image128.png"/><Relationship Id="rId144" Type="http://schemas.openxmlformats.org/officeDocument/2006/relationships/image" Target="../media/image144.png"/><Relationship Id="rId149" Type="http://schemas.openxmlformats.org/officeDocument/2006/relationships/image" Target="../media/image149.png"/><Relationship Id="rId5" Type="http://schemas.openxmlformats.org/officeDocument/2006/relationships/image" Target="../media/image5.png"/><Relationship Id="rId90" Type="http://schemas.openxmlformats.org/officeDocument/2006/relationships/image" Target="../media/image90.png"/><Relationship Id="rId95" Type="http://schemas.openxmlformats.org/officeDocument/2006/relationships/image" Target="../media/image95.png"/><Relationship Id="rId160" Type="http://schemas.openxmlformats.org/officeDocument/2006/relationships/image" Target="../media/image160.png"/><Relationship Id="rId165" Type="http://schemas.openxmlformats.org/officeDocument/2006/relationships/image" Target="../media/image165.png"/><Relationship Id="rId181" Type="http://schemas.openxmlformats.org/officeDocument/2006/relationships/image" Target="../media/image181.png"/><Relationship Id="rId186" Type="http://schemas.openxmlformats.org/officeDocument/2006/relationships/image" Target="../media/image186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43" Type="http://schemas.openxmlformats.org/officeDocument/2006/relationships/image" Target="../media/image43.png"/><Relationship Id="rId48" Type="http://schemas.openxmlformats.org/officeDocument/2006/relationships/image" Target="../media/image48.png"/><Relationship Id="rId64" Type="http://schemas.openxmlformats.org/officeDocument/2006/relationships/image" Target="../media/image64.png"/><Relationship Id="rId69" Type="http://schemas.openxmlformats.org/officeDocument/2006/relationships/image" Target="../media/image69.png"/><Relationship Id="rId113" Type="http://schemas.openxmlformats.org/officeDocument/2006/relationships/image" Target="../media/image113.png"/><Relationship Id="rId118" Type="http://schemas.openxmlformats.org/officeDocument/2006/relationships/image" Target="../media/image118.png"/><Relationship Id="rId134" Type="http://schemas.openxmlformats.org/officeDocument/2006/relationships/image" Target="../media/image134.png"/><Relationship Id="rId139" Type="http://schemas.openxmlformats.org/officeDocument/2006/relationships/image" Target="../media/image139.png"/><Relationship Id="rId80" Type="http://schemas.openxmlformats.org/officeDocument/2006/relationships/image" Target="../media/image80.png"/><Relationship Id="rId85" Type="http://schemas.openxmlformats.org/officeDocument/2006/relationships/image" Target="../media/image85.png"/><Relationship Id="rId150" Type="http://schemas.openxmlformats.org/officeDocument/2006/relationships/image" Target="../media/image150.png"/><Relationship Id="rId155" Type="http://schemas.openxmlformats.org/officeDocument/2006/relationships/image" Target="../media/image155.png"/><Relationship Id="rId171" Type="http://schemas.openxmlformats.org/officeDocument/2006/relationships/image" Target="../media/image171.png"/><Relationship Id="rId176" Type="http://schemas.openxmlformats.org/officeDocument/2006/relationships/image" Target="../media/image176.png"/><Relationship Id="rId192" Type="http://schemas.openxmlformats.org/officeDocument/2006/relationships/image" Target="../media/image192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59" Type="http://schemas.openxmlformats.org/officeDocument/2006/relationships/image" Target="../media/image59.png"/><Relationship Id="rId103" Type="http://schemas.openxmlformats.org/officeDocument/2006/relationships/image" Target="../media/image103.png"/><Relationship Id="rId108" Type="http://schemas.openxmlformats.org/officeDocument/2006/relationships/image" Target="../media/image108.png"/><Relationship Id="rId124" Type="http://schemas.openxmlformats.org/officeDocument/2006/relationships/image" Target="../media/image124.png"/><Relationship Id="rId129" Type="http://schemas.openxmlformats.org/officeDocument/2006/relationships/image" Target="../media/image129.png"/><Relationship Id="rId54" Type="http://schemas.openxmlformats.org/officeDocument/2006/relationships/image" Target="../media/image54.png"/><Relationship Id="rId70" Type="http://schemas.openxmlformats.org/officeDocument/2006/relationships/image" Target="../media/image70.png"/><Relationship Id="rId75" Type="http://schemas.openxmlformats.org/officeDocument/2006/relationships/image" Target="../media/image75.png"/><Relationship Id="rId91" Type="http://schemas.openxmlformats.org/officeDocument/2006/relationships/image" Target="../media/image91.png"/><Relationship Id="rId96" Type="http://schemas.openxmlformats.org/officeDocument/2006/relationships/image" Target="../media/image96.png"/><Relationship Id="rId140" Type="http://schemas.openxmlformats.org/officeDocument/2006/relationships/image" Target="../media/image140.png"/><Relationship Id="rId145" Type="http://schemas.openxmlformats.org/officeDocument/2006/relationships/image" Target="../media/image145.png"/><Relationship Id="rId161" Type="http://schemas.openxmlformats.org/officeDocument/2006/relationships/image" Target="../media/image161.png"/><Relationship Id="rId166" Type="http://schemas.openxmlformats.org/officeDocument/2006/relationships/image" Target="../media/image166.png"/><Relationship Id="rId182" Type="http://schemas.openxmlformats.org/officeDocument/2006/relationships/image" Target="../media/image182.png"/><Relationship Id="rId187" Type="http://schemas.openxmlformats.org/officeDocument/2006/relationships/image" Target="../media/image187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49" Type="http://schemas.openxmlformats.org/officeDocument/2006/relationships/image" Target="../media/image49.png"/><Relationship Id="rId114" Type="http://schemas.openxmlformats.org/officeDocument/2006/relationships/image" Target="../media/image114.png"/><Relationship Id="rId119" Type="http://schemas.openxmlformats.org/officeDocument/2006/relationships/image" Target="../media/image119.png"/><Relationship Id="rId44" Type="http://schemas.openxmlformats.org/officeDocument/2006/relationships/image" Target="../media/image44.png"/><Relationship Id="rId60" Type="http://schemas.openxmlformats.org/officeDocument/2006/relationships/image" Target="../media/image60.png"/><Relationship Id="rId65" Type="http://schemas.openxmlformats.org/officeDocument/2006/relationships/image" Target="../media/image65.png"/><Relationship Id="rId81" Type="http://schemas.openxmlformats.org/officeDocument/2006/relationships/image" Target="../media/image81.png"/><Relationship Id="rId86" Type="http://schemas.openxmlformats.org/officeDocument/2006/relationships/image" Target="../media/image86.png"/><Relationship Id="rId130" Type="http://schemas.openxmlformats.org/officeDocument/2006/relationships/image" Target="../media/image130.png"/><Relationship Id="rId135" Type="http://schemas.openxmlformats.org/officeDocument/2006/relationships/image" Target="../media/image135.png"/><Relationship Id="rId151" Type="http://schemas.openxmlformats.org/officeDocument/2006/relationships/image" Target="../media/image151.png"/><Relationship Id="rId156" Type="http://schemas.openxmlformats.org/officeDocument/2006/relationships/image" Target="../media/image156.png"/><Relationship Id="rId177" Type="http://schemas.openxmlformats.org/officeDocument/2006/relationships/image" Target="../media/image177.png"/><Relationship Id="rId172" Type="http://schemas.openxmlformats.org/officeDocument/2006/relationships/image" Target="../media/image172.png"/><Relationship Id="rId193" Type="http://schemas.openxmlformats.org/officeDocument/2006/relationships/image" Target="../media/image193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9" Type="http://schemas.openxmlformats.org/officeDocument/2006/relationships/image" Target="../media/image39.png"/><Relationship Id="rId109" Type="http://schemas.openxmlformats.org/officeDocument/2006/relationships/image" Target="../media/image109.png"/><Relationship Id="rId34" Type="http://schemas.openxmlformats.org/officeDocument/2006/relationships/image" Target="../media/image34.png"/><Relationship Id="rId50" Type="http://schemas.openxmlformats.org/officeDocument/2006/relationships/image" Target="../media/image50.png"/><Relationship Id="rId55" Type="http://schemas.openxmlformats.org/officeDocument/2006/relationships/image" Target="../media/image55.png"/><Relationship Id="rId76" Type="http://schemas.openxmlformats.org/officeDocument/2006/relationships/image" Target="../media/image76.png"/><Relationship Id="rId97" Type="http://schemas.openxmlformats.org/officeDocument/2006/relationships/image" Target="../media/image97.png"/><Relationship Id="rId104" Type="http://schemas.openxmlformats.org/officeDocument/2006/relationships/image" Target="../media/image104.png"/><Relationship Id="rId120" Type="http://schemas.openxmlformats.org/officeDocument/2006/relationships/image" Target="../media/image120.png"/><Relationship Id="rId125" Type="http://schemas.openxmlformats.org/officeDocument/2006/relationships/image" Target="../media/image125.png"/><Relationship Id="rId141" Type="http://schemas.openxmlformats.org/officeDocument/2006/relationships/image" Target="../media/image141.png"/><Relationship Id="rId146" Type="http://schemas.openxmlformats.org/officeDocument/2006/relationships/image" Target="../media/image146.png"/><Relationship Id="rId167" Type="http://schemas.openxmlformats.org/officeDocument/2006/relationships/image" Target="../media/image167.png"/><Relationship Id="rId188" Type="http://schemas.openxmlformats.org/officeDocument/2006/relationships/image" Target="../media/image188.png"/><Relationship Id="rId7" Type="http://schemas.openxmlformats.org/officeDocument/2006/relationships/image" Target="../media/image7.png"/><Relationship Id="rId71" Type="http://schemas.openxmlformats.org/officeDocument/2006/relationships/image" Target="../media/image71.png"/><Relationship Id="rId92" Type="http://schemas.openxmlformats.org/officeDocument/2006/relationships/image" Target="../media/image92.png"/><Relationship Id="rId162" Type="http://schemas.openxmlformats.org/officeDocument/2006/relationships/image" Target="../media/image162.png"/><Relationship Id="rId183" Type="http://schemas.openxmlformats.org/officeDocument/2006/relationships/image" Target="../media/image183.png"/><Relationship Id="rId2" Type="http://schemas.openxmlformats.org/officeDocument/2006/relationships/image" Target="../media/image2.png"/><Relationship Id="rId29" Type="http://schemas.openxmlformats.org/officeDocument/2006/relationships/image" Target="../media/image29.png"/><Relationship Id="rId24" Type="http://schemas.openxmlformats.org/officeDocument/2006/relationships/image" Target="../media/image24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66" Type="http://schemas.openxmlformats.org/officeDocument/2006/relationships/image" Target="../media/image66.png"/><Relationship Id="rId87" Type="http://schemas.openxmlformats.org/officeDocument/2006/relationships/image" Target="../media/image87.png"/><Relationship Id="rId110" Type="http://schemas.openxmlformats.org/officeDocument/2006/relationships/image" Target="../media/image110.png"/><Relationship Id="rId115" Type="http://schemas.openxmlformats.org/officeDocument/2006/relationships/image" Target="../media/image115.png"/><Relationship Id="rId131" Type="http://schemas.openxmlformats.org/officeDocument/2006/relationships/image" Target="../media/image131.png"/><Relationship Id="rId136" Type="http://schemas.openxmlformats.org/officeDocument/2006/relationships/image" Target="../media/image136.png"/><Relationship Id="rId157" Type="http://schemas.openxmlformats.org/officeDocument/2006/relationships/image" Target="../media/image157.png"/><Relationship Id="rId178" Type="http://schemas.openxmlformats.org/officeDocument/2006/relationships/image" Target="../media/image178.png"/><Relationship Id="rId61" Type="http://schemas.openxmlformats.org/officeDocument/2006/relationships/image" Target="../media/image61.png"/><Relationship Id="rId82" Type="http://schemas.openxmlformats.org/officeDocument/2006/relationships/image" Target="../media/image82.png"/><Relationship Id="rId152" Type="http://schemas.openxmlformats.org/officeDocument/2006/relationships/image" Target="../media/image152.png"/><Relationship Id="rId173" Type="http://schemas.openxmlformats.org/officeDocument/2006/relationships/image" Target="../media/image173.png"/><Relationship Id="rId194" Type="http://schemas.openxmlformats.org/officeDocument/2006/relationships/image" Target="../media/image194.png"/><Relationship Id="rId19" Type="http://schemas.openxmlformats.org/officeDocument/2006/relationships/image" Target="../media/image19.png"/><Relationship Id="rId14" Type="http://schemas.openxmlformats.org/officeDocument/2006/relationships/image" Target="../media/image14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56" Type="http://schemas.openxmlformats.org/officeDocument/2006/relationships/image" Target="../media/image56.png"/><Relationship Id="rId77" Type="http://schemas.openxmlformats.org/officeDocument/2006/relationships/image" Target="../media/image77.png"/><Relationship Id="rId100" Type="http://schemas.openxmlformats.org/officeDocument/2006/relationships/image" Target="../media/image100.png"/><Relationship Id="rId105" Type="http://schemas.openxmlformats.org/officeDocument/2006/relationships/image" Target="../media/image105.png"/><Relationship Id="rId126" Type="http://schemas.openxmlformats.org/officeDocument/2006/relationships/image" Target="../media/image126.png"/><Relationship Id="rId147" Type="http://schemas.openxmlformats.org/officeDocument/2006/relationships/image" Target="../media/image147.png"/><Relationship Id="rId168" Type="http://schemas.openxmlformats.org/officeDocument/2006/relationships/image" Target="../media/image168.png"/><Relationship Id="rId8" Type="http://schemas.openxmlformats.org/officeDocument/2006/relationships/image" Target="../media/image8.png"/><Relationship Id="rId51" Type="http://schemas.openxmlformats.org/officeDocument/2006/relationships/image" Target="../media/image51.png"/><Relationship Id="rId72" Type="http://schemas.openxmlformats.org/officeDocument/2006/relationships/image" Target="../media/image72.png"/><Relationship Id="rId93" Type="http://schemas.openxmlformats.org/officeDocument/2006/relationships/image" Target="../media/image93.png"/><Relationship Id="rId98" Type="http://schemas.openxmlformats.org/officeDocument/2006/relationships/image" Target="../media/image98.png"/><Relationship Id="rId121" Type="http://schemas.openxmlformats.org/officeDocument/2006/relationships/image" Target="../media/image121.png"/><Relationship Id="rId142" Type="http://schemas.openxmlformats.org/officeDocument/2006/relationships/image" Target="../media/image142.png"/><Relationship Id="rId163" Type="http://schemas.openxmlformats.org/officeDocument/2006/relationships/image" Target="../media/image163.png"/><Relationship Id="rId184" Type="http://schemas.openxmlformats.org/officeDocument/2006/relationships/image" Target="../media/image184.png"/><Relationship Id="rId189" Type="http://schemas.openxmlformats.org/officeDocument/2006/relationships/image" Target="../media/image189.png"/><Relationship Id="rId3" Type="http://schemas.openxmlformats.org/officeDocument/2006/relationships/image" Target="../media/image3.png"/><Relationship Id="rId25" Type="http://schemas.openxmlformats.org/officeDocument/2006/relationships/image" Target="../media/image25.png"/><Relationship Id="rId46" Type="http://schemas.openxmlformats.org/officeDocument/2006/relationships/image" Target="../media/image46.png"/><Relationship Id="rId67" Type="http://schemas.openxmlformats.org/officeDocument/2006/relationships/image" Target="../media/image67.png"/><Relationship Id="rId116" Type="http://schemas.openxmlformats.org/officeDocument/2006/relationships/image" Target="../media/image116.png"/><Relationship Id="rId137" Type="http://schemas.openxmlformats.org/officeDocument/2006/relationships/image" Target="../media/image137.png"/><Relationship Id="rId158" Type="http://schemas.openxmlformats.org/officeDocument/2006/relationships/image" Target="../media/image158.png"/><Relationship Id="rId20" Type="http://schemas.openxmlformats.org/officeDocument/2006/relationships/image" Target="../media/image20.png"/><Relationship Id="rId41" Type="http://schemas.openxmlformats.org/officeDocument/2006/relationships/image" Target="../media/image41.png"/><Relationship Id="rId62" Type="http://schemas.openxmlformats.org/officeDocument/2006/relationships/image" Target="../media/image62.png"/><Relationship Id="rId83" Type="http://schemas.openxmlformats.org/officeDocument/2006/relationships/image" Target="../media/image83.png"/><Relationship Id="rId88" Type="http://schemas.openxmlformats.org/officeDocument/2006/relationships/image" Target="../media/image88.png"/><Relationship Id="rId111" Type="http://schemas.openxmlformats.org/officeDocument/2006/relationships/image" Target="../media/image111.png"/><Relationship Id="rId132" Type="http://schemas.openxmlformats.org/officeDocument/2006/relationships/image" Target="../media/image132.png"/><Relationship Id="rId153" Type="http://schemas.openxmlformats.org/officeDocument/2006/relationships/image" Target="../media/image153.png"/><Relationship Id="rId174" Type="http://schemas.openxmlformats.org/officeDocument/2006/relationships/image" Target="../media/image174.png"/><Relationship Id="rId179" Type="http://schemas.openxmlformats.org/officeDocument/2006/relationships/image" Target="../media/image179.png"/><Relationship Id="rId195" Type="http://schemas.openxmlformats.org/officeDocument/2006/relationships/image" Target="../media/image195.png"/><Relationship Id="rId190" Type="http://schemas.openxmlformats.org/officeDocument/2006/relationships/image" Target="../media/image190.png"/><Relationship Id="rId15" Type="http://schemas.openxmlformats.org/officeDocument/2006/relationships/image" Target="../media/image15.png"/><Relationship Id="rId36" Type="http://schemas.openxmlformats.org/officeDocument/2006/relationships/image" Target="../media/image36.png"/><Relationship Id="rId57" Type="http://schemas.openxmlformats.org/officeDocument/2006/relationships/image" Target="../media/image57.png"/><Relationship Id="rId106" Type="http://schemas.openxmlformats.org/officeDocument/2006/relationships/image" Target="../media/image106.png"/><Relationship Id="rId127" Type="http://schemas.openxmlformats.org/officeDocument/2006/relationships/image" Target="../media/image127.png"/><Relationship Id="rId10" Type="http://schemas.openxmlformats.org/officeDocument/2006/relationships/image" Target="../media/image10.png"/><Relationship Id="rId31" Type="http://schemas.openxmlformats.org/officeDocument/2006/relationships/image" Target="../media/image31.png"/><Relationship Id="rId52" Type="http://schemas.openxmlformats.org/officeDocument/2006/relationships/image" Target="../media/image52.png"/><Relationship Id="rId73" Type="http://schemas.openxmlformats.org/officeDocument/2006/relationships/image" Target="../media/image73.png"/><Relationship Id="rId78" Type="http://schemas.openxmlformats.org/officeDocument/2006/relationships/image" Target="../media/image78.png"/><Relationship Id="rId94" Type="http://schemas.openxmlformats.org/officeDocument/2006/relationships/image" Target="../media/image94.png"/><Relationship Id="rId99" Type="http://schemas.openxmlformats.org/officeDocument/2006/relationships/image" Target="../media/image99.png"/><Relationship Id="rId101" Type="http://schemas.openxmlformats.org/officeDocument/2006/relationships/image" Target="../media/image101.png"/><Relationship Id="rId122" Type="http://schemas.openxmlformats.org/officeDocument/2006/relationships/image" Target="../media/image122.png"/><Relationship Id="rId143" Type="http://schemas.openxmlformats.org/officeDocument/2006/relationships/image" Target="../media/image143.png"/><Relationship Id="rId148" Type="http://schemas.openxmlformats.org/officeDocument/2006/relationships/image" Target="../media/image148.png"/><Relationship Id="rId164" Type="http://schemas.openxmlformats.org/officeDocument/2006/relationships/image" Target="../media/image164.png"/><Relationship Id="rId169" Type="http://schemas.openxmlformats.org/officeDocument/2006/relationships/image" Target="../media/image169.png"/><Relationship Id="rId185" Type="http://schemas.openxmlformats.org/officeDocument/2006/relationships/image" Target="../media/image185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80" Type="http://schemas.openxmlformats.org/officeDocument/2006/relationships/image" Target="../media/image180.png"/><Relationship Id="rId26" Type="http://schemas.openxmlformats.org/officeDocument/2006/relationships/image" Target="../media/image2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8</xdr:row>
      <xdr:rowOff>0</xdr:rowOff>
    </xdr:from>
    <xdr:to>
      <xdr:col>5</xdr:col>
      <xdr:colOff>0</xdr:colOff>
      <xdr:row>9</xdr:row>
      <xdr:rowOff>0</xdr:rowOff>
    </xdr:to>
    <xdr:pic>
      <xdr:nvPicPr>
        <xdr:cNvPr id="3" name="Имя " descr="Descr 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4</xdr:col>
      <xdr:colOff>0</xdr:colOff>
      <xdr:row>9</xdr:row>
      <xdr:rowOff>0</xdr:rowOff>
    </xdr:from>
    <xdr:to>
      <xdr:col>5</xdr:col>
      <xdr:colOff>0</xdr:colOff>
      <xdr:row>10</xdr:row>
      <xdr:rowOff>0</xdr:rowOff>
    </xdr:to>
    <xdr:pic>
      <xdr:nvPicPr>
        <xdr:cNvPr id="2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4</xdr:col>
      <xdr:colOff>0</xdr:colOff>
      <xdr:row>10</xdr:row>
      <xdr:rowOff>0</xdr:rowOff>
    </xdr:from>
    <xdr:to>
      <xdr:col>5</xdr:col>
      <xdr:colOff>0</xdr:colOff>
      <xdr:row>11</xdr:row>
      <xdr:rowOff>0</xdr:rowOff>
    </xdr:to>
    <xdr:pic>
      <xdr:nvPicPr>
        <xdr:cNvPr id="4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4</xdr:col>
      <xdr:colOff>0</xdr:colOff>
      <xdr:row>12</xdr:row>
      <xdr:rowOff>0</xdr:rowOff>
    </xdr:from>
    <xdr:to>
      <xdr:col>5</xdr:col>
      <xdr:colOff>0</xdr:colOff>
      <xdr:row>13</xdr:row>
      <xdr:rowOff>0</xdr:rowOff>
    </xdr:to>
    <xdr:pic>
      <xdr:nvPicPr>
        <xdr:cNvPr id="5" name="Имя " descr="Descr 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4</xdr:col>
      <xdr:colOff>0</xdr:colOff>
      <xdr:row>13</xdr:row>
      <xdr:rowOff>0</xdr:rowOff>
    </xdr:from>
    <xdr:to>
      <xdr:col>5</xdr:col>
      <xdr:colOff>0</xdr:colOff>
      <xdr:row>14</xdr:row>
      <xdr:rowOff>0</xdr:rowOff>
    </xdr:to>
    <xdr:pic>
      <xdr:nvPicPr>
        <xdr:cNvPr id="6" name="Имя " descr="Descr 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4</xdr:col>
      <xdr:colOff>0</xdr:colOff>
      <xdr:row>14</xdr:row>
      <xdr:rowOff>0</xdr:rowOff>
    </xdr:from>
    <xdr:to>
      <xdr:col>5</xdr:col>
      <xdr:colOff>0</xdr:colOff>
      <xdr:row>15</xdr:row>
      <xdr:rowOff>0</xdr:rowOff>
    </xdr:to>
    <xdr:pic>
      <xdr:nvPicPr>
        <xdr:cNvPr id="7" name="Имя " descr="Descr 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4</xdr:col>
      <xdr:colOff>0</xdr:colOff>
      <xdr:row>15</xdr:row>
      <xdr:rowOff>0</xdr:rowOff>
    </xdr:from>
    <xdr:to>
      <xdr:col>5</xdr:col>
      <xdr:colOff>0</xdr:colOff>
      <xdr:row>16</xdr:row>
      <xdr:rowOff>0</xdr:rowOff>
    </xdr:to>
    <xdr:pic>
      <xdr:nvPicPr>
        <xdr:cNvPr id="8" name="Имя " descr="Descr 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4</xdr:col>
      <xdr:colOff>0</xdr:colOff>
      <xdr:row>17</xdr:row>
      <xdr:rowOff>0</xdr:rowOff>
    </xdr:from>
    <xdr:to>
      <xdr:col>5</xdr:col>
      <xdr:colOff>0</xdr:colOff>
      <xdr:row>18</xdr:row>
      <xdr:rowOff>0</xdr:rowOff>
    </xdr:to>
    <xdr:pic>
      <xdr:nvPicPr>
        <xdr:cNvPr id="9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19</xdr:row>
      <xdr:rowOff>0</xdr:rowOff>
    </xdr:to>
    <xdr:pic>
      <xdr:nvPicPr>
        <xdr:cNvPr id="10" name="Имя " descr="Descr 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4</xdr:col>
      <xdr:colOff>0</xdr:colOff>
      <xdr:row>19</xdr:row>
      <xdr:rowOff>0</xdr:rowOff>
    </xdr:from>
    <xdr:to>
      <xdr:col>5</xdr:col>
      <xdr:colOff>0</xdr:colOff>
      <xdr:row>20</xdr:row>
      <xdr:rowOff>0</xdr:rowOff>
    </xdr:to>
    <xdr:pic>
      <xdr:nvPicPr>
        <xdr:cNvPr id="11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21</xdr:row>
      <xdr:rowOff>0</xdr:rowOff>
    </xdr:to>
    <xdr:pic>
      <xdr:nvPicPr>
        <xdr:cNvPr id="12" name="Имя " descr="Descr 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4</xdr:col>
      <xdr:colOff>0</xdr:colOff>
      <xdr:row>22</xdr:row>
      <xdr:rowOff>0</xdr:rowOff>
    </xdr:from>
    <xdr:to>
      <xdr:col>5</xdr:col>
      <xdr:colOff>0</xdr:colOff>
      <xdr:row>23</xdr:row>
      <xdr:rowOff>0</xdr:rowOff>
    </xdr:to>
    <xdr:pic>
      <xdr:nvPicPr>
        <xdr:cNvPr id="13" name="Имя " descr="Descr 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4</xdr:col>
      <xdr:colOff>0</xdr:colOff>
      <xdr:row>23</xdr:row>
      <xdr:rowOff>0</xdr:rowOff>
    </xdr:from>
    <xdr:to>
      <xdr:col>5</xdr:col>
      <xdr:colOff>0</xdr:colOff>
      <xdr:row>24</xdr:row>
      <xdr:rowOff>0</xdr:rowOff>
    </xdr:to>
    <xdr:pic>
      <xdr:nvPicPr>
        <xdr:cNvPr id="14" name="Имя " descr="Descr 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4</xdr:col>
      <xdr:colOff>0</xdr:colOff>
      <xdr:row>24</xdr:row>
      <xdr:rowOff>0</xdr:rowOff>
    </xdr:from>
    <xdr:to>
      <xdr:col>5</xdr:col>
      <xdr:colOff>0</xdr:colOff>
      <xdr:row>25</xdr:row>
      <xdr:rowOff>0</xdr:rowOff>
    </xdr:to>
    <xdr:pic>
      <xdr:nvPicPr>
        <xdr:cNvPr id="15" name="Имя " descr="Descr 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4</xdr:col>
      <xdr:colOff>0</xdr:colOff>
      <xdr:row>26</xdr:row>
      <xdr:rowOff>0</xdr:rowOff>
    </xdr:from>
    <xdr:to>
      <xdr:col>5</xdr:col>
      <xdr:colOff>0</xdr:colOff>
      <xdr:row>27</xdr:row>
      <xdr:rowOff>0</xdr:rowOff>
    </xdr:to>
    <xdr:pic>
      <xdr:nvPicPr>
        <xdr:cNvPr id="16" name="Имя " descr="Descr 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4</xdr:col>
      <xdr:colOff>0</xdr:colOff>
      <xdr:row>27</xdr:row>
      <xdr:rowOff>0</xdr:rowOff>
    </xdr:from>
    <xdr:to>
      <xdr:col>5</xdr:col>
      <xdr:colOff>0</xdr:colOff>
      <xdr:row>28</xdr:row>
      <xdr:rowOff>0</xdr:rowOff>
    </xdr:to>
    <xdr:pic>
      <xdr:nvPicPr>
        <xdr:cNvPr id="17" name="Имя " descr="Descr 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4</xdr:col>
      <xdr:colOff>0</xdr:colOff>
      <xdr:row>29</xdr:row>
      <xdr:rowOff>0</xdr:rowOff>
    </xdr:from>
    <xdr:to>
      <xdr:col>5</xdr:col>
      <xdr:colOff>0</xdr:colOff>
      <xdr:row>30</xdr:row>
      <xdr:rowOff>0</xdr:rowOff>
    </xdr:to>
    <xdr:pic>
      <xdr:nvPicPr>
        <xdr:cNvPr id="18" name="Имя " descr="Descr 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4</xdr:col>
      <xdr:colOff>0</xdr:colOff>
      <xdr:row>30</xdr:row>
      <xdr:rowOff>0</xdr:rowOff>
    </xdr:from>
    <xdr:to>
      <xdr:col>5</xdr:col>
      <xdr:colOff>0</xdr:colOff>
      <xdr:row>31</xdr:row>
      <xdr:rowOff>0</xdr:rowOff>
    </xdr:to>
    <xdr:pic>
      <xdr:nvPicPr>
        <xdr:cNvPr id="19" name="Имя " descr="Descr 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4</xdr:col>
      <xdr:colOff>0</xdr:colOff>
      <xdr:row>31</xdr:row>
      <xdr:rowOff>0</xdr:rowOff>
    </xdr:from>
    <xdr:to>
      <xdr:col>5</xdr:col>
      <xdr:colOff>0</xdr:colOff>
      <xdr:row>32</xdr:row>
      <xdr:rowOff>0</xdr:rowOff>
    </xdr:to>
    <xdr:pic>
      <xdr:nvPicPr>
        <xdr:cNvPr id="20" name="Имя " descr="Descr 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4</xdr:col>
      <xdr:colOff>0</xdr:colOff>
      <xdr:row>32</xdr:row>
      <xdr:rowOff>0</xdr:rowOff>
    </xdr:from>
    <xdr:to>
      <xdr:col>5</xdr:col>
      <xdr:colOff>0</xdr:colOff>
      <xdr:row>33</xdr:row>
      <xdr:rowOff>0</xdr:rowOff>
    </xdr:to>
    <xdr:pic>
      <xdr:nvPicPr>
        <xdr:cNvPr id="21" name="Имя " descr="Descr 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4</xdr:col>
      <xdr:colOff>0</xdr:colOff>
      <xdr:row>34</xdr:row>
      <xdr:rowOff>0</xdr:rowOff>
    </xdr:from>
    <xdr:to>
      <xdr:col>5</xdr:col>
      <xdr:colOff>0</xdr:colOff>
      <xdr:row>35</xdr:row>
      <xdr:rowOff>0</xdr:rowOff>
    </xdr:to>
    <xdr:pic>
      <xdr:nvPicPr>
        <xdr:cNvPr id="22" name="Имя " descr="Descr 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4</xdr:col>
      <xdr:colOff>0</xdr:colOff>
      <xdr:row>36</xdr:row>
      <xdr:rowOff>0</xdr:rowOff>
    </xdr:from>
    <xdr:to>
      <xdr:col>5</xdr:col>
      <xdr:colOff>0</xdr:colOff>
      <xdr:row>37</xdr:row>
      <xdr:rowOff>0</xdr:rowOff>
    </xdr:to>
    <xdr:pic>
      <xdr:nvPicPr>
        <xdr:cNvPr id="23" name="Имя " descr="Descr 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4</xdr:col>
      <xdr:colOff>0</xdr:colOff>
      <xdr:row>37</xdr:row>
      <xdr:rowOff>0</xdr:rowOff>
    </xdr:from>
    <xdr:to>
      <xdr:col>5</xdr:col>
      <xdr:colOff>0</xdr:colOff>
      <xdr:row>38</xdr:row>
      <xdr:rowOff>0</xdr:rowOff>
    </xdr:to>
    <xdr:pic>
      <xdr:nvPicPr>
        <xdr:cNvPr id="24" name="Имя " descr="Descr 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4</xdr:col>
      <xdr:colOff>0</xdr:colOff>
      <xdr:row>38</xdr:row>
      <xdr:rowOff>0</xdr:rowOff>
    </xdr:from>
    <xdr:to>
      <xdr:col>5</xdr:col>
      <xdr:colOff>0</xdr:colOff>
      <xdr:row>39</xdr:row>
      <xdr:rowOff>0</xdr:rowOff>
    </xdr:to>
    <xdr:pic>
      <xdr:nvPicPr>
        <xdr:cNvPr id="25" name="Имя " descr="Descr 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4</xdr:col>
      <xdr:colOff>0</xdr:colOff>
      <xdr:row>39</xdr:row>
      <xdr:rowOff>0</xdr:rowOff>
    </xdr:from>
    <xdr:to>
      <xdr:col>5</xdr:col>
      <xdr:colOff>0</xdr:colOff>
      <xdr:row>40</xdr:row>
      <xdr:rowOff>0</xdr:rowOff>
    </xdr:to>
    <xdr:pic>
      <xdr:nvPicPr>
        <xdr:cNvPr id="26" name="Имя " descr="Descr 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4</xdr:col>
      <xdr:colOff>0</xdr:colOff>
      <xdr:row>41</xdr:row>
      <xdr:rowOff>0</xdr:rowOff>
    </xdr:from>
    <xdr:to>
      <xdr:col>5</xdr:col>
      <xdr:colOff>0</xdr:colOff>
      <xdr:row>42</xdr:row>
      <xdr:rowOff>0</xdr:rowOff>
    </xdr:to>
    <xdr:pic>
      <xdr:nvPicPr>
        <xdr:cNvPr id="27" name="Имя " descr="Descr 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4</xdr:col>
      <xdr:colOff>0</xdr:colOff>
      <xdr:row>42</xdr:row>
      <xdr:rowOff>0</xdr:rowOff>
    </xdr:from>
    <xdr:to>
      <xdr:col>5</xdr:col>
      <xdr:colOff>0</xdr:colOff>
      <xdr:row>43</xdr:row>
      <xdr:rowOff>0</xdr:rowOff>
    </xdr:to>
    <xdr:pic>
      <xdr:nvPicPr>
        <xdr:cNvPr id="28" name="Имя " descr="Descr 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4</xdr:col>
      <xdr:colOff>0</xdr:colOff>
      <xdr:row>43</xdr:row>
      <xdr:rowOff>0</xdr:rowOff>
    </xdr:from>
    <xdr:to>
      <xdr:col>5</xdr:col>
      <xdr:colOff>0</xdr:colOff>
      <xdr:row>44</xdr:row>
      <xdr:rowOff>0</xdr:rowOff>
    </xdr:to>
    <xdr:pic>
      <xdr:nvPicPr>
        <xdr:cNvPr id="29" name="Имя " descr="Descr 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4</xdr:col>
      <xdr:colOff>0</xdr:colOff>
      <xdr:row>45</xdr:row>
      <xdr:rowOff>0</xdr:rowOff>
    </xdr:from>
    <xdr:to>
      <xdr:col>5</xdr:col>
      <xdr:colOff>0</xdr:colOff>
      <xdr:row>46</xdr:row>
      <xdr:rowOff>0</xdr:rowOff>
    </xdr:to>
    <xdr:pic>
      <xdr:nvPicPr>
        <xdr:cNvPr id="30" name="Имя " descr="Descr 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4</xdr:col>
      <xdr:colOff>0</xdr:colOff>
      <xdr:row>46</xdr:row>
      <xdr:rowOff>0</xdr:rowOff>
    </xdr:from>
    <xdr:to>
      <xdr:col>5</xdr:col>
      <xdr:colOff>0</xdr:colOff>
      <xdr:row>47</xdr:row>
      <xdr:rowOff>0</xdr:rowOff>
    </xdr:to>
    <xdr:pic>
      <xdr:nvPicPr>
        <xdr:cNvPr id="31" name="Имя " descr="Descr 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4</xdr:col>
      <xdr:colOff>0</xdr:colOff>
      <xdr:row>47</xdr:row>
      <xdr:rowOff>0</xdr:rowOff>
    </xdr:from>
    <xdr:to>
      <xdr:col>5</xdr:col>
      <xdr:colOff>0</xdr:colOff>
      <xdr:row>48</xdr:row>
      <xdr:rowOff>0</xdr:rowOff>
    </xdr:to>
    <xdr:pic>
      <xdr:nvPicPr>
        <xdr:cNvPr id="32" name="Имя " descr="Descr 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4</xdr:col>
      <xdr:colOff>0</xdr:colOff>
      <xdr:row>48</xdr:row>
      <xdr:rowOff>0</xdr:rowOff>
    </xdr:from>
    <xdr:to>
      <xdr:col>5</xdr:col>
      <xdr:colOff>0</xdr:colOff>
      <xdr:row>49</xdr:row>
      <xdr:rowOff>0</xdr:rowOff>
    </xdr:to>
    <xdr:pic>
      <xdr:nvPicPr>
        <xdr:cNvPr id="33" name="Имя " descr="Descr 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4</xdr:col>
      <xdr:colOff>0</xdr:colOff>
      <xdr:row>50</xdr:row>
      <xdr:rowOff>0</xdr:rowOff>
    </xdr:from>
    <xdr:to>
      <xdr:col>5</xdr:col>
      <xdr:colOff>0</xdr:colOff>
      <xdr:row>51</xdr:row>
      <xdr:rowOff>0</xdr:rowOff>
    </xdr:to>
    <xdr:pic>
      <xdr:nvPicPr>
        <xdr:cNvPr id="34" name="Имя " descr="Descr 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4</xdr:col>
      <xdr:colOff>0</xdr:colOff>
      <xdr:row>51</xdr:row>
      <xdr:rowOff>0</xdr:rowOff>
    </xdr:from>
    <xdr:to>
      <xdr:col>5</xdr:col>
      <xdr:colOff>0</xdr:colOff>
      <xdr:row>52</xdr:row>
      <xdr:rowOff>0</xdr:rowOff>
    </xdr:to>
    <xdr:pic>
      <xdr:nvPicPr>
        <xdr:cNvPr id="35" name="Имя " descr="Descr 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4</xdr:col>
      <xdr:colOff>0</xdr:colOff>
      <xdr:row>52</xdr:row>
      <xdr:rowOff>0</xdr:rowOff>
    </xdr:from>
    <xdr:to>
      <xdr:col>5</xdr:col>
      <xdr:colOff>0</xdr:colOff>
      <xdr:row>53</xdr:row>
      <xdr:rowOff>0</xdr:rowOff>
    </xdr:to>
    <xdr:pic>
      <xdr:nvPicPr>
        <xdr:cNvPr id="36" name="Имя " descr="Descr 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4</xdr:col>
      <xdr:colOff>0</xdr:colOff>
      <xdr:row>53</xdr:row>
      <xdr:rowOff>0</xdr:rowOff>
    </xdr:from>
    <xdr:to>
      <xdr:col>5</xdr:col>
      <xdr:colOff>0</xdr:colOff>
      <xdr:row>54</xdr:row>
      <xdr:rowOff>0</xdr:rowOff>
    </xdr:to>
    <xdr:pic>
      <xdr:nvPicPr>
        <xdr:cNvPr id="37" name="Имя " descr="Descr 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4</xdr:col>
      <xdr:colOff>0</xdr:colOff>
      <xdr:row>54</xdr:row>
      <xdr:rowOff>0</xdr:rowOff>
    </xdr:from>
    <xdr:to>
      <xdr:col>5</xdr:col>
      <xdr:colOff>0</xdr:colOff>
      <xdr:row>55</xdr:row>
      <xdr:rowOff>0</xdr:rowOff>
    </xdr:to>
    <xdr:pic>
      <xdr:nvPicPr>
        <xdr:cNvPr id="38" name="Имя " descr="Descr 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4</xdr:col>
      <xdr:colOff>0</xdr:colOff>
      <xdr:row>56</xdr:row>
      <xdr:rowOff>0</xdr:rowOff>
    </xdr:from>
    <xdr:to>
      <xdr:col>5</xdr:col>
      <xdr:colOff>0</xdr:colOff>
      <xdr:row>57</xdr:row>
      <xdr:rowOff>0</xdr:rowOff>
    </xdr:to>
    <xdr:pic>
      <xdr:nvPicPr>
        <xdr:cNvPr id="39" name="Имя " descr="Descr 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4</xdr:col>
      <xdr:colOff>0</xdr:colOff>
      <xdr:row>57</xdr:row>
      <xdr:rowOff>0</xdr:rowOff>
    </xdr:from>
    <xdr:to>
      <xdr:col>5</xdr:col>
      <xdr:colOff>0</xdr:colOff>
      <xdr:row>58</xdr:row>
      <xdr:rowOff>0</xdr:rowOff>
    </xdr:to>
    <xdr:pic>
      <xdr:nvPicPr>
        <xdr:cNvPr id="40" name="Имя " descr="Descr 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4</xdr:col>
      <xdr:colOff>0</xdr:colOff>
      <xdr:row>58</xdr:row>
      <xdr:rowOff>0</xdr:rowOff>
    </xdr:from>
    <xdr:to>
      <xdr:col>5</xdr:col>
      <xdr:colOff>0</xdr:colOff>
      <xdr:row>59</xdr:row>
      <xdr:rowOff>0</xdr:rowOff>
    </xdr:to>
    <xdr:pic>
      <xdr:nvPicPr>
        <xdr:cNvPr id="41" name="Имя " descr="Descr 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4</xdr:col>
      <xdr:colOff>0</xdr:colOff>
      <xdr:row>59</xdr:row>
      <xdr:rowOff>0</xdr:rowOff>
    </xdr:from>
    <xdr:to>
      <xdr:col>5</xdr:col>
      <xdr:colOff>0</xdr:colOff>
      <xdr:row>60</xdr:row>
      <xdr:rowOff>0</xdr:rowOff>
    </xdr:to>
    <xdr:pic>
      <xdr:nvPicPr>
        <xdr:cNvPr id="42" name="Имя " descr="Descr 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4</xdr:col>
      <xdr:colOff>0</xdr:colOff>
      <xdr:row>60</xdr:row>
      <xdr:rowOff>0</xdr:rowOff>
    </xdr:from>
    <xdr:to>
      <xdr:col>5</xdr:col>
      <xdr:colOff>0</xdr:colOff>
      <xdr:row>61</xdr:row>
      <xdr:rowOff>0</xdr:rowOff>
    </xdr:to>
    <xdr:pic>
      <xdr:nvPicPr>
        <xdr:cNvPr id="43" name="Имя " descr="Descr 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4</xdr:col>
      <xdr:colOff>0</xdr:colOff>
      <xdr:row>61</xdr:row>
      <xdr:rowOff>0</xdr:rowOff>
    </xdr:from>
    <xdr:to>
      <xdr:col>5</xdr:col>
      <xdr:colOff>0</xdr:colOff>
      <xdr:row>62</xdr:row>
      <xdr:rowOff>0</xdr:rowOff>
    </xdr:to>
    <xdr:pic>
      <xdr:nvPicPr>
        <xdr:cNvPr id="44" name="Имя " descr="Descr 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4</xdr:col>
      <xdr:colOff>0</xdr:colOff>
      <xdr:row>62</xdr:row>
      <xdr:rowOff>0</xdr:rowOff>
    </xdr:from>
    <xdr:to>
      <xdr:col>5</xdr:col>
      <xdr:colOff>0</xdr:colOff>
      <xdr:row>63</xdr:row>
      <xdr:rowOff>0</xdr:rowOff>
    </xdr:to>
    <xdr:pic>
      <xdr:nvPicPr>
        <xdr:cNvPr id="45" name="Имя " descr="Descr 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4</xdr:col>
      <xdr:colOff>0</xdr:colOff>
      <xdr:row>63</xdr:row>
      <xdr:rowOff>0</xdr:rowOff>
    </xdr:from>
    <xdr:to>
      <xdr:col>5</xdr:col>
      <xdr:colOff>0</xdr:colOff>
      <xdr:row>64</xdr:row>
      <xdr:rowOff>0</xdr:rowOff>
    </xdr:to>
    <xdr:pic>
      <xdr:nvPicPr>
        <xdr:cNvPr id="46" name="Имя " descr="Descr 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4</xdr:col>
      <xdr:colOff>0</xdr:colOff>
      <xdr:row>65</xdr:row>
      <xdr:rowOff>0</xdr:rowOff>
    </xdr:from>
    <xdr:to>
      <xdr:col>5</xdr:col>
      <xdr:colOff>0</xdr:colOff>
      <xdr:row>66</xdr:row>
      <xdr:rowOff>0</xdr:rowOff>
    </xdr:to>
    <xdr:pic>
      <xdr:nvPicPr>
        <xdr:cNvPr id="47" name="Имя " descr="Descr 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4</xdr:col>
      <xdr:colOff>0</xdr:colOff>
      <xdr:row>66</xdr:row>
      <xdr:rowOff>0</xdr:rowOff>
    </xdr:from>
    <xdr:to>
      <xdr:col>5</xdr:col>
      <xdr:colOff>0</xdr:colOff>
      <xdr:row>67</xdr:row>
      <xdr:rowOff>0</xdr:rowOff>
    </xdr:to>
    <xdr:pic>
      <xdr:nvPicPr>
        <xdr:cNvPr id="48" name="Имя " descr="Descr 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4</xdr:col>
      <xdr:colOff>0</xdr:colOff>
      <xdr:row>67</xdr:row>
      <xdr:rowOff>0</xdr:rowOff>
    </xdr:from>
    <xdr:to>
      <xdr:col>5</xdr:col>
      <xdr:colOff>0</xdr:colOff>
      <xdr:row>68</xdr:row>
      <xdr:rowOff>0</xdr:rowOff>
    </xdr:to>
    <xdr:pic>
      <xdr:nvPicPr>
        <xdr:cNvPr id="49" name="Имя " descr="Descr 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4</xdr:col>
      <xdr:colOff>0</xdr:colOff>
      <xdr:row>68</xdr:row>
      <xdr:rowOff>0</xdr:rowOff>
    </xdr:from>
    <xdr:to>
      <xdr:col>5</xdr:col>
      <xdr:colOff>0</xdr:colOff>
      <xdr:row>69</xdr:row>
      <xdr:rowOff>0</xdr:rowOff>
    </xdr:to>
    <xdr:pic>
      <xdr:nvPicPr>
        <xdr:cNvPr id="50" name="Имя " descr="Descr 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4</xdr:col>
      <xdr:colOff>0</xdr:colOff>
      <xdr:row>69</xdr:row>
      <xdr:rowOff>0</xdr:rowOff>
    </xdr:from>
    <xdr:to>
      <xdr:col>5</xdr:col>
      <xdr:colOff>0</xdr:colOff>
      <xdr:row>70</xdr:row>
      <xdr:rowOff>0</xdr:rowOff>
    </xdr:to>
    <xdr:pic>
      <xdr:nvPicPr>
        <xdr:cNvPr id="51" name="Имя " descr="Descr 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4</xdr:col>
      <xdr:colOff>0</xdr:colOff>
      <xdr:row>71</xdr:row>
      <xdr:rowOff>0</xdr:rowOff>
    </xdr:from>
    <xdr:to>
      <xdr:col>5</xdr:col>
      <xdr:colOff>0</xdr:colOff>
      <xdr:row>72</xdr:row>
      <xdr:rowOff>0</xdr:rowOff>
    </xdr:to>
    <xdr:pic>
      <xdr:nvPicPr>
        <xdr:cNvPr id="52" name="Имя " descr="Descr 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4</xdr:col>
      <xdr:colOff>0</xdr:colOff>
      <xdr:row>72</xdr:row>
      <xdr:rowOff>0</xdr:rowOff>
    </xdr:from>
    <xdr:to>
      <xdr:col>5</xdr:col>
      <xdr:colOff>0</xdr:colOff>
      <xdr:row>73</xdr:row>
      <xdr:rowOff>0</xdr:rowOff>
    </xdr:to>
    <xdr:pic>
      <xdr:nvPicPr>
        <xdr:cNvPr id="53" name="Имя " descr="Descr 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4</xdr:col>
      <xdr:colOff>0</xdr:colOff>
      <xdr:row>73</xdr:row>
      <xdr:rowOff>0</xdr:rowOff>
    </xdr:from>
    <xdr:to>
      <xdr:col>5</xdr:col>
      <xdr:colOff>0</xdr:colOff>
      <xdr:row>74</xdr:row>
      <xdr:rowOff>0</xdr:rowOff>
    </xdr:to>
    <xdr:pic>
      <xdr:nvPicPr>
        <xdr:cNvPr id="54" name="Имя " descr="Descr 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4</xdr:col>
      <xdr:colOff>0</xdr:colOff>
      <xdr:row>74</xdr:row>
      <xdr:rowOff>0</xdr:rowOff>
    </xdr:from>
    <xdr:to>
      <xdr:col>5</xdr:col>
      <xdr:colOff>0</xdr:colOff>
      <xdr:row>75</xdr:row>
      <xdr:rowOff>0</xdr:rowOff>
    </xdr:to>
    <xdr:pic>
      <xdr:nvPicPr>
        <xdr:cNvPr id="55" name="Имя " descr="Descr 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4</xdr:col>
      <xdr:colOff>0</xdr:colOff>
      <xdr:row>76</xdr:row>
      <xdr:rowOff>0</xdr:rowOff>
    </xdr:from>
    <xdr:to>
      <xdr:col>5</xdr:col>
      <xdr:colOff>0</xdr:colOff>
      <xdr:row>77</xdr:row>
      <xdr:rowOff>0</xdr:rowOff>
    </xdr:to>
    <xdr:pic>
      <xdr:nvPicPr>
        <xdr:cNvPr id="56" name="Имя " descr="Descr 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4</xdr:col>
      <xdr:colOff>0</xdr:colOff>
      <xdr:row>77</xdr:row>
      <xdr:rowOff>0</xdr:rowOff>
    </xdr:from>
    <xdr:to>
      <xdr:col>5</xdr:col>
      <xdr:colOff>0</xdr:colOff>
      <xdr:row>78</xdr:row>
      <xdr:rowOff>0</xdr:rowOff>
    </xdr:to>
    <xdr:pic>
      <xdr:nvPicPr>
        <xdr:cNvPr id="57" name="Имя " descr="Descr 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4</xdr:col>
      <xdr:colOff>0</xdr:colOff>
      <xdr:row>78</xdr:row>
      <xdr:rowOff>0</xdr:rowOff>
    </xdr:from>
    <xdr:to>
      <xdr:col>5</xdr:col>
      <xdr:colOff>0</xdr:colOff>
      <xdr:row>79</xdr:row>
      <xdr:rowOff>0</xdr:rowOff>
    </xdr:to>
    <xdr:pic>
      <xdr:nvPicPr>
        <xdr:cNvPr id="58" name="Имя " descr="Descr 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4</xdr:col>
      <xdr:colOff>0</xdr:colOff>
      <xdr:row>79</xdr:row>
      <xdr:rowOff>0</xdr:rowOff>
    </xdr:from>
    <xdr:to>
      <xdr:col>5</xdr:col>
      <xdr:colOff>0</xdr:colOff>
      <xdr:row>80</xdr:row>
      <xdr:rowOff>0</xdr:rowOff>
    </xdr:to>
    <xdr:pic>
      <xdr:nvPicPr>
        <xdr:cNvPr id="59" name="Имя " descr="Descr 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4</xdr:col>
      <xdr:colOff>0</xdr:colOff>
      <xdr:row>80</xdr:row>
      <xdr:rowOff>0</xdr:rowOff>
    </xdr:from>
    <xdr:to>
      <xdr:col>5</xdr:col>
      <xdr:colOff>0</xdr:colOff>
      <xdr:row>81</xdr:row>
      <xdr:rowOff>0</xdr:rowOff>
    </xdr:to>
    <xdr:pic>
      <xdr:nvPicPr>
        <xdr:cNvPr id="60" name="Имя " descr="Descr 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4</xdr:col>
      <xdr:colOff>0</xdr:colOff>
      <xdr:row>82</xdr:row>
      <xdr:rowOff>0</xdr:rowOff>
    </xdr:from>
    <xdr:to>
      <xdr:col>5</xdr:col>
      <xdr:colOff>0</xdr:colOff>
      <xdr:row>83</xdr:row>
      <xdr:rowOff>0</xdr:rowOff>
    </xdr:to>
    <xdr:pic>
      <xdr:nvPicPr>
        <xdr:cNvPr id="61" name="Имя " descr="Descr 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4</xdr:col>
      <xdr:colOff>0</xdr:colOff>
      <xdr:row>83</xdr:row>
      <xdr:rowOff>0</xdr:rowOff>
    </xdr:from>
    <xdr:to>
      <xdr:col>5</xdr:col>
      <xdr:colOff>0</xdr:colOff>
      <xdr:row>84</xdr:row>
      <xdr:rowOff>0</xdr:rowOff>
    </xdr:to>
    <xdr:pic>
      <xdr:nvPicPr>
        <xdr:cNvPr id="62" name="Имя " descr="Descr 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4</xdr:col>
      <xdr:colOff>0</xdr:colOff>
      <xdr:row>84</xdr:row>
      <xdr:rowOff>0</xdr:rowOff>
    </xdr:from>
    <xdr:to>
      <xdr:col>5</xdr:col>
      <xdr:colOff>0</xdr:colOff>
      <xdr:row>85</xdr:row>
      <xdr:rowOff>0</xdr:rowOff>
    </xdr:to>
    <xdr:pic>
      <xdr:nvPicPr>
        <xdr:cNvPr id="63" name="Имя " descr="Descr 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4</xdr:col>
      <xdr:colOff>0</xdr:colOff>
      <xdr:row>85</xdr:row>
      <xdr:rowOff>0</xdr:rowOff>
    </xdr:from>
    <xdr:to>
      <xdr:col>5</xdr:col>
      <xdr:colOff>0</xdr:colOff>
      <xdr:row>86</xdr:row>
      <xdr:rowOff>0</xdr:rowOff>
    </xdr:to>
    <xdr:pic>
      <xdr:nvPicPr>
        <xdr:cNvPr id="64" name="Имя " descr="Descr 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4</xdr:col>
      <xdr:colOff>0</xdr:colOff>
      <xdr:row>87</xdr:row>
      <xdr:rowOff>0</xdr:rowOff>
    </xdr:from>
    <xdr:to>
      <xdr:col>5</xdr:col>
      <xdr:colOff>0</xdr:colOff>
      <xdr:row>88</xdr:row>
      <xdr:rowOff>0</xdr:rowOff>
    </xdr:to>
    <xdr:pic>
      <xdr:nvPicPr>
        <xdr:cNvPr id="65" name="Имя " descr="Descr 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4</xdr:col>
      <xdr:colOff>0</xdr:colOff>
      <xdr:row>88</xdr:row>
      <xdr:rowOff>0</xdr:rowOff>
    </xdr:from>
    <xdr:to>
      <xdr:col>5</xdr:col>
      <xdr:colOff>0</xdr:colOff>
      <xdr:row>89</xdr:row>
      <xdr:rowOff>0</xdr:rowOff>
    </xdr:to>
    <xdr:pic>
      <xdr:nvPicPr>
        <xdr:cNvPr id="66" name="Имя " descr="Descr 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4</xdr:col>
      <xdr:colOff>0</xdr:colOff>
      <xdr:row>89</xdr:row>
      <xdr:rowOff>0</xdr:rowOff>
    </xdr:from>
    <xdr:to>
      <xdr:col>5</xdr:col>
      <xdr:colOff>0</xdr:colOff>
      <xdr:row>90</xdr:row>
      <xdr:rowOff>0</xdr:rowOff>
    </xdr:to>
    <xdr:pic>
      <xdr:nvPicPr>
        <xdr:cNvPr id="67" name="Имя " descr="Descr 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4</xdr:col>
      <xdr:colOff>0</xdr:colOff>
      <xdr:row>90</xdr:row>
      <xdr:rowOff>0</xdr:rowOff>
    </xdr:from>
    <xdr:to>
      <xdr:col>5</xdr:col>
      <xdr:colOff>0</xdr:colOff>
      <xdr:row>91</xdr:row>
      <xdr:rowOff>0</xdr:rowOff>
    </xdr:to>
    <xdr:pic>
      <xdr:nvPicPr>
        <xdr:cNvPr id="68" name="Имя " descr="Descr 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4</xdr:col>
      <xdr:colOff>0</xdr:colOff>
      <xdr:row>92</xdr:row>
      <xdr:rowOff>0</xdr:rowOff>
    </xdr:from>
    <xdr:to>
      <xdr:col>5</xdr:col>
      <xdr:colOff>0</xdr:colOff>
      <xdr:row>93</xdr:row>
      <xdr:rowOff>0</xdr:rowOff>
    </xdr:to>
    <xdr:pic>
      <xdr:nvPicPr>
        <xdr:cNvPr id="69" name="Имя " descr="Descr 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4</xdr:col>
      <xdr:colOff>0</xdr:colOff>
      <xdr:row>93</xdr:row>
      <xdr:rowOff>0</xdr:rowOff>
    </xdr:from>
    <xdr:to>
      <xdr:col>5</xdr:col>
      <xdr:colOff>0</xdr:colOff>
      <xdr:row>94</xdr:row>
      <xdr:rowOff>0</xdr:rowOff>
    </xdr:to>
    <xdr:pic>
      <xdr:nvPicPr>
        <xdr:cNvPr id="70" name="Имя " descr="Descr 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4</xdr:col>
      <xdr:colOff>0</xdr:colOff>
      <xdr:row>94</xdr:row>
      <xdr:rowOff>0</xdr:rowOff>
    </xdr:from>
    <xdr:to>
      <xdr:col>5</xdr:col>
      <xdr:colOff>0</xdr:colOff>
      <xdr:row>95</xdr:row>
      <xdr:rowOff>0</xdr:rowOff>
    </xdr:to>
    <xdr:pic>
      <xdr:nvPicPr>
        <xdr:cNvPr id="71" name="Имя " descr="Descr 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4</xdr:col>
      <xdr:colOff>0</xdr:colOff>
      <xdr:row>96</xdr:row>
      <xdr:rowOff>0</xdr:rowOff>
    </xdr:from>
    <xdr:to>
      <xdr:col>5</xdr:col>
      <xdr:colOff>0</xdr:colOff>
      <xdr:row>97</xdr:row>
      <xdr:rowOff>0</xdr:rowOff>
    </xdr:to>
    <xdr:pic>
      <xdr:nvPicPr>
        <xdr:cNvPr id="72" name="Имя " descr="Descr 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4</xdr:col>
      <xdr:colOff>0</xdr:colOff>
      <xdr:row>97</xdr:row>
      <xdr:rowOff>0</xdr:rowOff>
    </xdr:from>
    <xdr:to>
      <xdr:col>5</xdr:col>
      <xdr:colOff>0</xdr:colOff>
      <xdr:row>98</xdr:row>
      <xdr:rowOff>0</xdr:rowOff>
    </xdr:to>
    <xdr:pic>
      <xdr:nvPicPr>
        <xdr:cNvPr id="73" name="Имя " descr="Descr 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4</xdr:col>
      <xdr:colOff>0</xdr:colOff>
      <xdr:row>98</xdr:row>
      <xdr:rowOff>0</xdr:rowOff>
    </xdr:from>
    <xdr:to>
      <xdr:col>5</xdr:col>
      <xdr:colOff>0</xdr:colOff>
      <xdr:row>99</xdr:row>
      <xdr:rowOff>0</xdr:rowOff>
    </xdr:to>
    <xdr:pic>
      <xdr:nvPicPr>
        <xdr:cNvPr id="74" name="Имя " descr="Descr 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4</xdr:col>
      <xdr:colOff>0</xdr:colOff>
      <xdr:row>99</xdr:row>
      <xdr:rowOff>0</xdr:rowOff>
    </xdr:from>
    <xdr:to>
      <xdr:col>5</xdr:col>
      <xdr:colOff>0</xdr:colOff>
      <xdr:row>100</xdr:row>
      <xdr:rowOff>0</xdr:rowOff>
    </xdr:to>
    <xdr:pic>
      <xdr:nvPicPr>
        <xdr:cNvPr id="75" name="Имя " descr="Descr 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4</xdr:col>
      <xdr:colOff>0</xdr:colOff>
      <xdr:row>101</xdr:row>
      <xdr:rowOff>0</xdr:rowOff>
    </xdr:from>
    <xdr:to>
      <xdr:col>5</xdr:col>
      <xdr:colOff>0</xdr:colOff>
      <xdr:row>102</xdr:row>
      <xdr:rowOff>0</xdr:rowOff>
    </xdr:to>
    <xdr:pic>
      <xdr:nvPicPr>
        <xdr:cNvPr id="76" name="Имя " descr="Descr 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4</xdr:col>
      <xdr:colOff>0</xdr:colOff>
      <xdr:row>102</xdr:row>
      <xdr:rowOff>0</xdr:rowOff>
    </xdr:from>
    <xdr:to>
      <xdr:col>5</xdr:col>
      <xdr:colOff>0</xdr:colOff>
      <xdr:row>103</xdr:row>
      <xdr:rowOff>0</xdr:rowOff>
    </xdr:to>
    <xdr:pic>
      <xdr:nvPicPr>
        <xdr:cNvPr id="77" name="Имя " descr="Descr 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4</xdr:col>
      <xdr:colOff>0</xdr:colOff>
      <xdr:row>103</xdr:row>
      <xdr:rowOff>0</xdr:rowOff>
    </xdr:from>
    <xdr:to>
      <xdr:col>5</xdr:col>
      <xdr:colOff>0</xdr:colOff>
      <xdr:row>104</xdr:row>
      <xdr:rowOff>0</xdr:rowOff>
    </xdr:to>
    <xdr:pic>
      <xdr:nvPicPr>
        <xdr:cNvPr id="78" name="Имя " descr="Descr 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4</xdr:col>
      <xdr:colOff>0</xdr:colOff>
      <xdr:row>104</xdr:row>
      <xdr:rowOff>0</xdr:rowOff>
    </xdr:from>
    <xdr:to>
      <xdr:col>5</xdr:col>
      <xdr:colOff>0</xdr:colOff>
      <xdr:row>105</xdr:row>
      <xdr:rowOff>0</xdr:rowOff>
    </xdr:to>
    <xdr:pic>
      <xdr:nvPicPr>
        <xdr:cNvPr id="79" name="Имя " descr="Descr 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4</xdr:col>
      <xdr:colOff>0</xdr:colOff>
      <xdr:row>105</xdr:row>
      <xdr:rowOff>0</xdr:rowOff>
    </xdr:from>
    <xdr:to>
      <xdr:col>5</xdr:col>
      <xdr:colOff>0</xdr:colOff>
      <xdr:row>106</xdr:row>
      <xdr:rowOff>0</xdr:rowOff>
    </xdr:to>
    <xdr:pic>
      <xdr:nvPicPr>
        <xdr:cNvPr id="80" name="Имя " descr="Descr 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4</xdr:col>
      <xdr:colOff>0</xdr:colOff>
      <xdr:row>107</xdr:row>
      <xdr:rowOff>0</xdr:rowOff>
    </xdr:from>
    <xdr:to>
      <xdr:col>5</xdr:col>
      <xdr:colOff>0</xdr:colOff>
      <xdr:row>108</xdr:row>
      <xdr:rowOff>0</xdr:rowOff>
    </xdr:to>
    <xdr:pic>
      <xdr:nvPicPr>
        <xdr:cNvPr id="81" name="Имя " descr="Descr 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4</xdr:col>
      <xdr:colOff>0</xdr:colOff>
      <xdr:row>108</xdr:row>
      <xdr:rowOff>0</xdr:rowOff>
    </xdr:from>
    <xdr:to>
      <xdr:col>5</xdr:col>
      <xdr:colOff>0</xdr:colOff>
      <xdr:row>109</xdr:row>
      <xdr:rowOff>0</xdr:rowOff>
    </xdr:to>
    <xdr:pic>
      <xdr:nvPicPr>
        <xdr:cNvPr id="82" name="Имя " descr="Descr 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4</xdr:col>
      <xdr:colOff>0</xdr:colOff>
      <xdr:row>109</xdr:row>
      <xdr:rowOff>0</xdr:rowOff>
    </xdr:from>
    <xdr:to>
      <xdr:col>5</xdr:col>
      <xdr:colOff>0</xdr:colOff>
      <xdr:row>110</xdr:row>
      <xdr:rowOff>0</xdr:rowOff>
    </xdr:to>
    <xdr:pic>
      <xdr:nvPicPr>
        <xdr:cNvPr id="83" name="Имя " descr="Descr 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4</xdr:col>
      <xdr:colOff>0</xdr:colOff>
      <xdr:row>110</xdr:row>
      <xdr:rowOff>0</xdr:rowOff>
    </xdr:from>
    <xdr:to>
      <xdr:col>5</xdr:col>
      <xdr:colOff>0</xdr:colOff>
      <xdr:row>111</xdr:row>
      <xdr:rowOff>0</xdr:rowOff>
    </xdr:to>
    <xdr:pic>
      <xdr:nvPicPr>
        <xdr:cNvPr id="84" name="Имя " descr="Descr 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4</xdr:col>
      <xdr:colOff>0</xdr:colOff>
      <xdr:row>112</xdr:row>
      <xdr:rowOff>0</xdr:rowOff>
    </xdr:from>
    <xdr:to>
      <xdr:col>5</xdr:col>
      <xdr:colOff>0</xdr:colOff>
      <xdr:row>113</xdr:row>
      <xdr:rowOff>0</xdr:rowOff>
    </xdr:to>
    <xdr:pic>
      <xdr:nvPicPr>
        <xdr:cNvPr id="85" name="Имя " descr="Descr 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4</xdr:col>
      <xdr:colOff>0</xdr:colOff>
      <xdr:row>113</xdr:row>
      <xdr:rowOff>0</xdr:rowOff>
    </xdr:from>
    <xdr:to>
      <xdr:col>5</xdr:col>
      <xdr:colOff>0</xdr:colOff>
      <xdr:row>114</xdr:row>
      <xdr:rowOff>0</xdr:rowOff>
    </xdr:to>
    <xdr:pic>
      <xdr:nvPicPr>
        <xdr:cNvPr id="86" name="Имя " descr="Descr 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4</xdr:col>
      <xdr:colOff>0</xdr:colOff>
      <xdr:row>115</xdr:row>
      <xdr:rowOff>0</xdr:rowOff>
    </xdr:from>
    <xdr:to>
      <xdr:col>5</xdr:col>
      <xdr:colOff>0</xdr:colOff>
      <xdr:row>116</xdr:row>
      <xdr:rowOff>0</xdr:rowOff>
    </xdr:to>
    <xdr:pic>
      <xdr:nvPicPr>
        <xdr:cNvPr id="87" name="Имя " descr="Descr 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4</xdr:col>
      <xdr:colOff>0</xdr:colOff>
      <xdr:row>116</xdr:row>
      <xdr:rowOff>0</xdr:rowOff>
    </xdr:from>
    <xdr:to>
      <xdr:col>5</xdr:col>
      <xdr:colOff>0</xdr:colOff>
      <xdr:row>117</xdr:row>
      <xdr:rowOff>0</xdr:rowOff>
    </xdr:to>
    <xdr:pic>
      <xdr:nvPicPr>
        <xdr:cNvPr id="88" name="Имя " descr="Descr 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4</xdr:col>
      <xdr:colOff>0</xdr:colOff>
      <xdr:row>117</xdr:row>
      <xdr:rowOff>0</xdr:rowOff>
    </xdr:from>
    <xdr:to>
      <xdr:col>5</xdr:col>
      <xdr:colOff>0</xdr:colOff>
      <xdr:row>118</xdr:row>
      <xdr:rowOff>0</xdr:rowOff>
    </xdr:to>
    <xdr:pic>
      <xdr:nvPicPr>
        <xdr:cNvPr id="89" name="Имя " descr="Descr 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4</xdr:col>
      <xdr:colOff>0</xdr:colOff>
      <xdr:row>118</xdr:row>
      <xdr:rowOff>0</xdr:rowOff>
    </xdr:from>
    <xdr:to>
      <xdr:col>5</xdr:col>
      <xdr:colOff>0</xdr:colOff>
      <xdr:row>119</xdr:row>
      <xdr:rowOff>0</xdr:rowOff>
    </xdr:to>
    <xdr:pic>
      <xdr:nvPicPr>
        <xdr:cNvPr id="90" name="Имя " descr="Descr 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4</xdr:col>
      <xdr:colOff>0</xdr:colOff>
      <xdr:row>120</xdr:row>
      <xdr:rowOff>0</xdr:rowOff>
    </xdr:from>
    <xdr:to>
      <xdr:col>5</xdr:col>
      <xdr:colOff>0</xdr:colOff>
      <xdr:row>121</xdr:row>
      <xdr:rowOff>0</xdr:rowOff>
    </xdr:to>
    <xdr:pic>
      <xdr:nvPicPr>
        <xdr:cNvPr id="91" name="Имя " descr="Descr 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4</xdr:col>
      <xdr:colOff>0</xdr:colOff>
      <xdr:row>121</xdr:row>
      <xdr:rowOff>0</xdr:rowOff>
    </xdr:from>
    <xdr:to>
      <xdr:col>5</xdr:col>
      <xdr:colOff>0</xdr:colOff>
      <xdr:row>122</xdr:row>
      <xdr:rowOff>0</xdr:rowOff>
    </xdr:to>
    <xdr:pic>
      <xdr:nvPicPr>
        <xdr:cNvPr id="92" name="Имя " descr="Descr 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4</xdr:col>
      <xdr:colOff>0</xdr:colOff>
      <xdr:row>122</xdr:row>
      <xdr:rowOff>0</xdr:rowOff>
    </xdr:from>
    <xdr:to>
      <xdr:col>5</xdr:col>
      <xdr:colOff>0</xdr:colOff>
      <xdr:row>123</xdr:row>
      <xdr:rowOff>0</xdr:rowOff>
    </xdr:to>
    <xdr:pic>
      <xdr:nvPicPr>
        <xdr:cNvPr id="93" name="Имя " descr="Descr 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4</xdr:col>
      <xdr:colOff>0</xdr:colOff>
      <xdr:row>123</xdr:row>
      <xdr:rowOff>0</xdr:rowOff>
    </xdr:from>
    <xdr:to>
      <xdr:col>5</xdr:col>
      <xdr:colOff>0</xdr:colOff>
      <xdr:row>124</xdr:row>
      <xdr:rowOff>0</xdr:rowOff>
    </xdr:to>
    <xdr:pic>
      <xdr:nvPicPr>
        <xdr:cNvPr id="94" name="Имя " descr="Descr 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4</xdr:col>
      <xdr:colOff>0</xdr:colOff>
      <xdr:row>124</xdr:row>
      <xdr:rowOff>0</xdr:rowOff>
    </xdr:from>
    <xdr:to>
      <xdr:col>5</xdr:col>
      <xdr:colOff>0</xdr:colOff>
      <xdr:row>125</xdr:row>
      <xdr:rowOff>0</xdr:rowOff>
    </xdr:to>
    <xdr:pic>
      <xdr:nvPicPr>
        <xdr:cNvPr id="95" name="Имя " descr="Descr 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4</xdr:col>
      <xdr:colOff>0</xdr:colOff>
      <xdr:row>125</xdr:row>
      <xdr:rowOff>0</xdr:rowOff>
    </xdr:from>
    <xdr:to>
      <xdr:col>5</xdr:col>
      <xdr:colOff>0</xdr:colOff>
      <xdr:row>126</xdr:row>
      <xdr:rowOff>0</xdr:rowOff>
    </xdr:to>
    <xdr:pic>
      <xdr:nvPicPr>
        <xdr:cNvPr id="96" name="Имя " descr="Descr 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4</xdr:col>
      <xdr:colOff>0</xdr:colOff>
      <xdr:row>126</xdr:row>
      <xdr:rowOff>0</xdr:rowOff>
    </xdr:from>
    <xdr:to>
      <xdr:col>5</xdr:col>
      <xdr:colOff>0</xdr:colOff>
      <xdr:row>127</xdr:row>
      <xdr:rowOff>0</xdr:rowOff>
    </xdr:to>
    <xdr:pic>
      <xdr:nvPicPr>
        <xdr:cNvPr id="97" name="Имя " descr="Descr 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4</xdr:col>
      <xdr:colOff>0</xdr:colOff>
      <xdr:row>127</xdr:row>
      <xdr:rowOff>0</xdr:rowOff>
    </xdr:from>
    <xdr:to>
      <xdr:col>5</xdr:col>
      <xdr:colOff>0</xdr:colOff>
      <xdr:row>128</xdr:row>
      <xdr:rowOff>0</xdr:rowOff>
    </xdr:to>
    <xdr:pic>
      <xdr:nvPicPr>
        <xdr:cNvPr id="98" name="Имя " descr="Descr 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4</xdr:col>
      <xdr:colOff>0</xdr:colOff>
      <xdr:row>129</xdr:row>
      <xdr:rowOff>0</xdr:rowOff>
    </xdr:from>
    <xdr:to>
      <xdr:col>5</xdr:col>
      <xdr:colOff>0</xdr:colOff>
      <xdr:row>130</xdr:row>
      <xdr:rowOff>0</xdr:rowOff>
    </xdr:to>
    <xdr:pic>
      <xdr:nvPicPr>
        <xdr:cNvPr id="99" name="Имя " descr="Descr 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4</xdr:col>
      <xdr:colOff>0</xdr:colOff>
      <xdr:row>130</xdr:row>
      <xdr:rowOff>0</xdr:rowOff>
    </xdr:from>
    <xdr:to>
      <xdr:col>5</xdr:col>
      <xdr:colOff>0</xdr:colOff>
      <xdr:row>131</xdr:row>
      <xdr:rowOff>0</xdr:rowOff>
    </xdr:to>
    <xdr:pic>
      <xdr:nvPicPr>
        <xdr:cNvPr id="100" name="Имя " descr="Descr 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4</xdr:col>
      <xdr:colOff>0</xdr:colOff>
      <xdr:row>131</xdr:row>
      <xdr:rowOff>0</xdr:rowOff>
    </xdr:from>
    <xdr:to>
      <xdr:col>5</xdr:col>
      <xdr:colOff>0</xdr:colOff>
      <xdr:row>132</xdr:row>
      <xdr:rowOff>0</xdr:rowOff>
    </xdr:to>
    <xdr:pic>
      <xdr:nvPicPr>
        <xdr:cNvPr id="101" name="Имя " descr="Descr 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4</xdr:col>
      <xdr:colOff>0</xdr:colOff>
      <xdr:row>132</xdr:row>
      <xdr:rowOff>0</xdr:rowOff>
    </xdr:from>
    <xdr:to>
      <xdr:col>5</xdr:col>
      <xdr:colOff>0</xdr:colOff>
      <xdr:row>133</xdr:row>
      <xdr:rowOff>0</xdr:rowOff>
    </xdr:to>
    <xdr:pic>
      <xdr:nvPicPr>
        <xdr:cNvPr id="102" name="Имя " descr="Descr 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4</xdr:col>
      <xdr:colOff>0</xdr:colOff>
      <xdr:row>133</xdr:row>
      <xdr:rowOff>0</xdr:rowOff>
    </xdr:from>
    <xdr:to>
      <xdr:col>5</xdr:col>
      <xdr:colOff>0</xdr:colOff>
      <xdr:row>134</xdr:row>
      <xdr:rowOff>0</xdr:rowOff>
    </xdr:to>
    <xdr:pic>
      <xdr:nvPicPr>
        <xdr:cNvPr id="103" name="Имя " descr="Descr 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4</xdr:col>
      <xdr:colOff>0</xdr:colOff>
      <xdr:row>134</xdr:row>
      <xdr:rowOff>0</xdr:rowOff>
    </xdr:from>
    <xdr:to>
      <xdr:col>5</xdr:col>
      <xdr:colOff>0</xdr:colOff>
      <xdr:row>135</xdr:row>
      <xdr:rowOff>0</xdr:rowOff>
    </xdr:to>
    <xdr:pic>
      <xdr:nvPicPr>
        <xdr:cNvPr id="104" name="Имя " descr="Descr 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4</xdr:col>
      <xdr:colOff>0</xdr:colOff>
      <xdr:row>136</xdr:row>
      <xdr:rowOff>0</xdr:rowOff>
    </xdr:from>
    <xdr:to>
      <xdr:col>5</xdr:col>
      <xdr:colOff>0</xdr:colOff>
      <xdr:row>137</xdr:row>
      <xdr:rowOff>0</xdr:rowOff>
    </xdr:to>
    <xdr:pic>
      <xdr:nvPicPr>
        <xdr:cNvPr id="105" name="Имя " descr="Descr 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4</xdr:col>
      <xdr:colOff>0</xdr:colOff>
      <xdr:row>137</xdr:row>
      <xdr:rowOff>0</xdr:rowOff>
    </xdr:from>
    <xdr:to>
      <xdr:col>5</xdr:col>
      <xdr:colOff>0</xdr:colOff>
      <xdr:row>138</xdr:row>
      <xdr:rowOff>0</xdr:rowOff>
    </xdr:to>
    <xdr:pic>
      <xdr:nvPicPr>
        <xdr:cNvPr id="106" name="Имя " descr="Descr 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4</xdr:col>
      <xdr:colOff>0</xdr:colOff>
      <xdr:row>138</xdr:row>
      <xdr:rowOff>0</xdr:rowOff>
    </xdr:from>
    <xdr:to>
      <xdr:col>5</xdr:col>
      <xdr:colOff>0</xdr:colOff>
      <xdr:row>139</xdr:row>
      <xdr:rowOff>0</xdr:rowOff>
    </xdr:to>
    <xdr:pic>
      <xdr:nvPicPr>
        <xdr:cNvPr id="107" name="Имя " descr="Descr 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4</xdr:col>
      <xdr:colOff>0</xdr:colOff>
      <xdr:row>139</xdr:row>
      <xdr:rowOff>0</xdr:rowOff>
    </xdr:from>
    <xdr:to>
      <xdr:col>5</xdr:col>
      <xdr:colOff>0</xdr:colOff>
      <xdr:row>140</xdr:row>
      <xdr:rowOff>0</xdr:rowOff>
    </xdr:to>
    <xdr:pic>
      <xdr:nvPicPr>
        <xdr:cNvPr id="108" name="Имя " descr="Descr 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4</xdr:col>
      <xdr:colOff>0</xdr:colOff>
      <xdr:row>140</xdr:row>
      <xdr:rowOff>0</xdr:rowOff>
    </xdr:from>
    <xdr:to>
      <xdr:col>5</xdr:col>
      <xdr:colOff>0</xdr:colOff>
      <xdr:row>141</xdr:row>
      <xdr:rowOff>0</xdr:rowOff>
    </xdr:to>
    <xdr:pic>
      <xdr:nvPicPr>
        <xdr:cNvPr id="109" name="Имя " descr="Descr 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4</xdr:col>
      <xdr:colOff>0</xdr:colOff>
      <xdr:row>141</xdr:row>
      <xdr:rowOff>0</xdr:rowOff>
    </xdr:from>
    <xdr:to>
      <xdr:col>5</xdr:col>
      <xdr:colOff>0</xdr:colOff>
      <xdr:row>142</xdr:row>
      <xdr:rowOff>0</xdr:rowOff>
    </xdr:to>
    <xdr:pic>
      <xdr:nvPicPr>
        <xdr:cNvPr id="110" name="Имя " descr="Descr 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4</xdr:col>
      <xdr:colOff>0</xdr:colOff>
      <xdr:row>142</xdr:row>
      <xdr:rowOff>0</xdr:rowOff>
    </xdr:from>
    <xdr:to>
      <xdr:col>5</xdr:col>
      <xdr:colOff>0</xdr:colOff>
      <xdr:row>143</xdr:row>
      <xdr:rowOff>0</xdr:rowOff>
    </xdr:to>
    <xdr:pic>
      <xdr:nvPicPr>
        <xdr:cNvPr id="111" name="Имя " descr="Descr 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4</xdr:col>
      <xdr:colOff>0</xdr:colOff>
      <xdr:row>143</xdr:row>
      <xdr:rowOff>0</xdr:rowOff>
    </xdr:from>
    <xdr:to>
      <xdr:col>5</xdr:col>
      <xdr:colOff>0</xdr:colOff>
      <xdr:row>144</xdr:row>
      <xdr:rowOff>0</xdr:rowOff>
    </xdr:to>
    <xdr:pic>
      <xdr:nvPicPr>
        <xdr:cNvPr id="112" name="Имя " descr="Descr 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4</xdr:col>
      <xdr:colOff>0</xdr:colOff>
      <xdr:row>145</xdr:row>
      <xdr:rowOff>0</xdr:rowOff>
    </xdr:from>
    <xdr:to>
      <xdr:col>5</xdr:col>
      <xdr:colOff>0</xdr:colOff>
      <xdr:row>146</xdr:row>
      <xdr:rowOff>0</xdr:rowOff>
    </xdr:to>
    <xdr:pic>
      <xdr:nvPicPr>
        <xdr:cNvPr id="113" name="Имя " descr="Descr 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4</xdr:col>
      <xdr:colOff>0</xdr:colOff>
      <xdr:row>146</xdr:row>
      <xdr:rowOff>0</xdr:rowOff>
    </xdr:from>
    <xdr:to>
      <xdr:col>5</xdr:col>
      <xdr:colOff>0</xdr:colOff>
      <xdr:row>147</xdr:row>
      <xdr:rowOff>0</xdr:rowOff>
    </xdr:to>
    <xdr:pic>
      <xdr:nvPicPr>
        <xdr:cNvPr id="114" name="Имя " descr="Descr 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4</xdr:col>
      <xdr:colOff>0</xdr:colOff>
      <xdr:row>148</xdr:row>
      <xdr:rowOff>0</xdr:rowOff>
    </xdr:from>
    <xdr:to>
      <xdr:col>5</xdr:col>
      <xdr:colOff>0</xdr:colOff>
      <xdr:row>149</xdr:row>
      <xdr:rowOff>0</xdr:rowOff>
    </xdr:to>
    <xdr:pic>
      <xdr:nvPicPr>
        <xdr:cNvPr id="115" name="Имя " descr="Descr 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4</xdr:col>
      <xdr:colOff>0</xdr:colOff>
      <xdr:row>149</xdr:row>
      <xdr:rowOff>0</xdr:rowOff>
    </xdr:from>
    <xdr:to>
      <xdr:col>5</xdr:col>
      <xdr:colOff>0</xdr:colOff>
      <xdr:row>150</xdr:row>
      <xdr:rowOff>0</xdr:rowOff>
    </xdr:to>
    <xdr:pic>
      <xdr:nvPicPr>
        <xdr:cNvPr id="116" name="Имя " descr="Descr "/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4</xdr:col>
      <xdr:colOff>0</xdr:colOff>
      <xdr:row>150</xdr:row>
      <xdr:rowOff>0</xdr:rowOff>
    </xdr:from>
    <xdr:to>
      <xdr:col>5</xdr:col>
      <xdr:colOff>0</xdr:colOff>
      <xdr:row>151</xdr:row>
      <xdr:rowOff>0</xdr:rowOff>
    </xdr:to>
    <xdr:pic>
      <xdr:nvPicPr>
        <xdr:cNvPr id="117" name="Имя " descr="Descr 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4</xdr:col>
      <xdr:colOff>0</xdr:colOff>
      <xdr:row>151</xdr:row>
      <xdr:rowOff>0</xdr:rowOff>
    </xdr:from>
    <xdr:to>
      <xdr:col>5</xdr:col>
      <xdr:colOff>0</xdr:colOff>
      <xdr:row>152</xdr:row>
      <xdr:rowOff>0</xdr:rowOff>
    </xdr:to>
    <xdr:pic>
      <xdr:nvPicPr>
        <xdr:cNvPr id="118" name="Имя " descr="Descr 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4</xdr:col>
      <xdr:colOff>0</xdr:colOff>
      <xdr:row>152</xdr:row>
      <xdr:rowOff>0</xdr:rowOff>
    </xdr:from>
    <xdr:to>
      <xdr:col>5</xdr:col>
      <xdr:colOff>0</xdr:colOff>
      <xdr:row>153</xdr:row>
      <xdr:rowOff>0</xdr:rowOff>
    </xdr:to>
    <xdr:pic>
      <xdr:nvPicPr>
        <xdr:cNvPr id="119" name="Имя " descr="Descr 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4</xdr:col>
      <xdr:colOff>0</xdr:colOff>
      <xdr:row>153</xdr:row>
      <xdr:rowOff>0</xdr:rowOff>
    </xdr:from>
    <xdr:to>
      <xdr:col>5</xdr:col>
      <xdr:colOff>0</xdr:colOff>
      <xdr:row>154</xdr:row>
      <xdr:rowOff>0</xdr:rowOff>
    </xdr:to>
    <xdr:pic>
      <xdr:nvPicPr>
        <xdr:cNvPr id="120" name="Имя " descr="Descr "/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4</xdr:col>
      <xdr:colOff>0</xdr:colOff>
      <xdr:row>154</xdr:row>
      <xdr:rowOff>0</xdr:rowOff>
    </xdr:from>
    <xdr:to>
      <xdr:col>5</xdr:col>
      <xdr:colOff>0</xdr:colOff>
      <xdr:row>155</xdr:row>
      <xdr:rowOff>0</xdr:rowOff>
    </xdr:to>
    <xdr:pic>
      <xdr:nvPicPr>
        <xdr:cNvPr id="121" name="Имя " descr="Descr 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4</xdr:col>
      <xdr:colOff>0</xdr:colOff>
      <xdr:row>156</xdr:row>
      <xdr:rowOff>0</xdr:rowOff>
    </xdr:from>
    <xdr:to>
      <xdr:col>5</xdr:col>
      <xdr:colOff>0</xdr:colOff>
      <xdr:row>157</xdr:row>
      <xdr:rowOff>0</xdr:rowOff>
    </xdr:to>
    <xdr:pic>
      <xdr:nvPicPr>
        <xdr:cNvPr id="122" name="Имя " descr="Descr "/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4</xdr:col>
      <xdr:colOff>0</xdr:colOff>
      <xdr:row>157</xdr:row>
      <xdr:rowOff>0</xdr:rowOff>
    </xdr:from>
    <xdr:to>
      <xdr:col>5</xdr:col>
      <xdr:colOff>0</xdr:colOff>
      <xdr:row>158</xdr:row>
      <xdr:rowOff>0</xdr:rowOff>
    </xdr:to>
    <xdr:pic>
      <xdr:nvPicPr>
        <xdr:cNvPr id="123" name="Имя " descr="Descr "/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4</xdr:col>
      <xdr:colOff>0</xdr:colOff>
      <xdr:row>158</xdr:row>
      <xdr:rowOff>0</xdr:rowOff>
    </xdr:from>
    <xdr:to>
      <xdr:col>5</xdr:col>
      <xdr:colOff>0</xdr:colOff>
      <xdr:row>159</xdr:row>
      <xdr:rowOff>0</xdr:rowOff>
    </xdr:to>
    <xdr:pic>
      <xdr:nvPicPr>
        <xdr:cNvPr id="124" name="Имя " descr="Descr "/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4</xdr:col>
      <xdr:colOff>0</xdr:colOff>
      <xdr:row>159</xdr:row>
      <xdr:rowOff>0</xdr:rowOff>
    </xdr:from>
    <xdr:to>
      <xdr:col>5</xdr:col>
      <xdr:colOff>0</xdr:colOff>
      <xdr:row>160</xdr:row>
      <xdr:rowOff>0</xdr:rowOff>
    </xdr:to>
    <xdr:pic>
      <xdr:nvPicPr>
        <xdr:cNvPr id="125" name="Имя " descr="Descr "/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4</xdr:col>
      <xdr:colOff>0</xdr:colOff>
      <xdr:row>161</xdr:row>
      <xdr:rowOff>0</xdr:rowOff>
    </xdr:from>
    <xdr:to>
      <xdr:col>5</xdr:col>
      <xdr:colOff>0</xdr:colOff>
      <xdr:row>162</xdr:row>
      <xdr:rowOff>0</xdr:rowOff>
    </xdr:to>
    <xdr:pic>
      <xdr:nvPicPr>
        <xdr:cNvPr id="126" name="Имя " descr="Descr "/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4</xdr:col>
      <xdr:colOff>0</xdr:colOff>
      <xdr:row>162</xdr:row>
      <xdr:rowOff>0</xdr:rowOff>
    </xdr:from>
    <xdr:to>
      <xdr:col>5</xdr:col>
      <xdr:colOff>0</xdr:colOff>
      <xdr:row>163</xdr:row>
      <xdr:rowOff>0</xdr:rowOff>
    </xdr:to>
    <xdr:pic>
      <xdr:nvPicPr>
        <xdr:cNvPr id="127" name="Имя " descr="Descr "/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4</xdr:col>
      <xdr:colOff>0</xdr:colOff>
      <xdr:row>163</xdr:row>
      <xdr:rowOff>0</xdr:rowOff>
    </xdr:from>
    <xdr:to>
      <xdr:col>5</xdr:col>
      <xdr:colOff>0</xdr:colOff>
      <xdr:row>164</xdr:row>
      <xdr:rowOff>0</xdr:rowOff>
    </xdr:to>
    <xdr:pic>
      <xdr:nvPicPr>
        <xdr:cNvPr id="128" name="Имя " descr="Descr "/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4</xdr:col>
      <xdr:colOff>0</xdr:colOff>
      <xdr:row>164</xdr:row>
      <xdr:rowOff>0</xdr:rowOff>
    </xdr:from>
    <xdr:to>
      <xdr:col>5</xdr:col>
      <xdr:colOff>0</xdr:colOff>
      <xdr:row>165</xdr:row>
      <xdr:rowOff>0</xdr:rowOff>
    </xdr:to>
    <xdr:pic>
      <xdr:nvPicPr>
        <xdr:cNvPr id="129" name="Имя " descr="Descr "/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4</xdr:col>
      <xdr:colOff>0</xdr:colOff>
      <xdr:row>166</xdr:row>
      <xdr:rowOff>0</xdr:rowOff>
    </xdr:from>
    <xdr:to>
      <xdr:col>5</xdr:col>
      <xdr:colOff>0</xdr:colOff>
      <xdr:row>167</xdr:row>
      <xdr:rowOff>0</xdr:rowOff>
    </xdr:to>
    <xdr:pic>
      <xdr:nvPicPr>
        <xdr:cNvPr id="130" name="Имя " descr="Descr 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4</xdr:col>
      <xdr:colOff>0</xdr:colOff>
      <xdr:row>167</xdr:row>
      <xdr:rowOff>0</xdr:rowOff>
    </xdr:from>
    <xdr:to>
      <xdr:col>5</xdr:col>
      <xdr:colOff>0</xdr:colOff>
      <xdr:row>168</xdr:row>
      <xdr:rowOff>0</xdr:rowOff>
    </xdr:to>
    <xdr:pic>
      <xdr:nvPicPr>
        <xdr:cNvPr id="131" name="Имя " descr="Descr "/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4</xdr:col>
      <xdr:colOff>0</xdr:colOff>
      <xdr:row>168</xdr:row>
      <xdr:rowOff>0</xdr:rowOff>
    </xdr:from>
    <xdr:to>
      <xdr:col>5</xdr:col>
      <xdr:colOff>0</xdr:colOff>
      <xdr:row>169</xdr:row>
      <xdr:rowOff>0</xdr:rowOff>
    </xdr:to>
    <xdr:pic>
      <xdr:nvPicPr>
        <xdr:cNvPr id="132" name="Имя " descr="Descr "/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4</xdr:col>
      <xdr:colOff>0</xdr:colOff>
      <xdr:row>169</xdr:row>
      <xdr:rowOff>0</xdr:rowOff>
    </xdr:from>
    <xdr:to>
      <xdr:col>5</xdr:col>
      <xdr:colOff>0</xdr:colOff>
      <xdr:row>170</xdr:row>
      <xdr:rowOff>0</xdr:rowOff>
    </xdr:to>
    <xdr:pic>
      <xdr:nvPicPr>
        <xdr:cNvPr id="133" name="Имя " descr="Descr "/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4</xdr:col>
      <xdr:colOff>0</xdr:colOff>
      <xdr:row>171</xdr:row>
      <xdr:rowOff>0</xdr:rowOff>
    </xdr:from>
    <xdr:to>
      <xdr:col>5</xdr:col>
      <xdr:colOff>0</xdr:colOff>
      <xdr:row>172</xdr:row>
      <xdr:rowOff>0</xdr:rowOff>
    </xdr:to>
    <xdr:pic>
      <xdr:nvPicPr>
        <xdr:cNvPr id="134" name="Имя " descr="Descr "/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4</xdr:col>
      <xdr:colOff>0</xdr:colOff>
      <xdr:row>172</xdr:row>
      <xdr:rowOff>0</xdr:rowOff>
    </xdr:from>
    <xdr:to>
      <xdr:col>5</xdr:col>
      <xdr:colOff>0</xdr:colOff>
      <xdr:row>173</xdr:row>
      <xdr:rowOff>0</xdr:rowOff>
    </xdr:to>
    <xdr:pic>
      <xdr:nvPicPr>
        <xdr:cNvPr id="135" name="Имя " descr="Descr "/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4</xdr:col>
      <xdr:colOff>0</xdr:colOff>
      <xdr:row>173</xdr:row>
      <xdr:rowOff>0</xdr:rowOff>
    </xdr:from>
    <xdr:to>
      <xdr:col>5</xdr:col>
      <xdr:colOff>0</xdr:colOff>
      <xdr:row>174</xdr:row>
      <xdr:rowOff>0</xdr:rowOff>
    </xdr:to>
    <xdr:pic>
      <xdr:nvPicPr>
        <xdr:cNvPr id="136" name="Имя " descr="Descr "/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4</xdr:col>
      <xdr:colOff>0</xdr:colOff>
      <xdr:row>175</xdr:row>
      <xdr:rowOff>0</xdr:rowOff>
    </xdr:from>
    <xdr:to>
      <xdr:col>5</xdr:col>
      <xdr:colOff>0</xdr:colOff>
      <xdr:row>176</xdr:row>
      <xdr:rowOff>0</xdr:rowOff>
    </xdr:to>
    <xdr:pic>
      <xdr:nvPicPr>
        <xdr:cNvPr id="137" name="Имя " descr="Descr "/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4</xdr:col>
      <xdr:colOff>0</xdr:colOff>
      <xdr:row>176</xdr:row>
      <xdr:rowOff>0</xdr:rowOff>
    </xdr:from>
    <xdr:to>
      <xdr:col>5</xdr:col>
      <xdr:colOff>0</xdr:colOff>
      <xdr:row>177</xdr:row>
      <xdr:rowOff>0</xdr:rowOff>
    </xdr:to>
    <xdr:pic>
      <xdr:nvPicPr>
        <xdr:cNvPr id="138" name="Имя " descr="Descr "/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4</xdr:col>
      <xdr:colOff>0</xdr:colOff>
      <xdr:row>177</xdr:row>
      <xdr:rowOff>0</xdr:rowOff>
    </xdr:from>
    <xdr:to>
      <xdr:col>5</xdr:col>
      <xdr:colOff>0</xdr:colOff>
      <xdr:row>178</xdr:row>
      <xdr:rowOff>0</xdr:rowOff>
    </xdr:to>
    <xdr:pic>
      <xdr:nvPicPr>
        <xdr:cNvPr id="139" name="Имя " descr="Descr "/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4</xdr:col>
      <xdr:colOff>0</xdr:colOff>
      <xdr:row>178</xdr:row>
      <xdr:rowOff>0</xdr:rowOff>
    </xdr:from>
    <xdr:to>
      <xdr:col>5</xdr:col>
      <xdr:colOff>0</xdr:colOff>
      <xdr:row>179</xdr:row>
      <xdr:rowOff>0</xdr:rowOff>
    </xdr:to>
    <xdr:pic>
      <xdr:nvPicPr>
        <xdr:cNvPr id="140" name="Имя " descr="Descr "/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4</xdr:col>
      <xdr:colOff>0</xdr:colOff>
      <xdr:row>180</xdr:row>
      <xdr:rowOff>0</xdr:rowOff>
    </xdr:from>
    <xdr:to>
      <xdr:col>5</xdr:col>
      <xdr:colOff>0</xdr:colOff>
      <xdr:row>181</xdr:row>
      <xdr:rowOff>0</xdr:rowOff>
    </xdr:to>
    <xdr:pic>
      <xdr:nvPicPr>
        <xdr:cNvPr id="141" name="Имя " descr="Descr "/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4</xdr:col>
      <xdr:colOff>0</xdr:colOff>
      <xdr:row>181</xdr:row>
      <xdr:rowOff>0</xdr:rowOff>
    </xdr:from>
    <xdr:to>
      <xdr:col>5</xdr:col>
      <xdr:colOff>0</xdr:colOff>
      <xdr:row>182</xdr:row>
      <xdr:rowOff>0</xdr:rowOff>
    </xdr:to>
    <xdr:pic>
      <xdr:nvPicPr>
        <xdr:cNvPr id="142" name="Имя " descr="Descr "/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4</xdr:col>
      <xdr:colOff>0</xdr:colOff>
      <xdr:row>182</xdr:row>
      <xdr:rowOff>0</xdr:rowOff>
    </xdr:from>
    <xdr:to>
      <xdr:col>5</xdr:col>
      <xdr:colOff>0</xdr:colOff>
      <xdr:row>183</xdr:row>
      <xdr:rowOff>0</xdr:rowOff>
    </xdr:to>
    <xdr:pic>
      <xdr:nvPicPr>
        <xdr:cNvPr id="143" name="Имя " descr="Descr "/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4</xdr:col>
      <xdr:colOff>0</xdr:colOff>
      <xdr:row>183</xdr:row>
      <xdr:rowOff>0</xdr:rowOff>
    </xdr:from>
    <xdr:to>
      <xdr:col>5</xdr:col>
      <xdr:colOff>0</xdr:colOff>
      <xdr:row>184</xdr:row>
      <xdr:rowOff>0</xdr:rowOff>
    </xdr:to>
    <xdr:pic>
      <xdr:nvPicPr>
        <xdr:cNvPr id="144" name="Имя " descr="Descr "/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4</xdr:col>
      <xdr:colOff>0</xdr:colOff>
      <xdr:row>184</xdr:row>
      <xdr:rowOff>0</xdr:rowOff>
    </xdr:from>
    <xdr:to>
      <xdr:col>5</xdr:col>
      <xdr:colOff>0</xdr:colOff>
      <xdr:row>185</xdr:row>
      <xdr:rowOff>0</xdr:rowOff>
    </xdr:to>
    <xdr:pic>
      <xdr:nvPicPr>
        <xdr:cNvPr id="145" name="Имя " descr="Descr "/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4</xdr:col>
      <xdr:colOff>0</xdr:colOff>
      <xdr:row>185</xdr:row>
      <xdr:rowOff>0</xdr:rowOff>
    </xdr:from>
    <xdr:to>
      <xdr:col>5</xdr:col>
      <xdr:colOff>0</xdr:colOff>
      <xdr:row>186</xdr:row>
      <xdr:rowOff>0</xdr:rowOff>
    </xdr:to>
    <xdr:pic>
      <xdr:nvPicPr>
        <xdr:cNvPr id="146" name="Имя " descr="Descr 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4</xdr:col>
      <xdr:colOff>0</xdr:colOff>
      <xdr:row>186</xdr:row>
      <xdr:rowOff>0</xdr:rowOff>
    </xdr:from>
    <xdr:to>
      <xdr:col>5</xdr:col>
      <xdr:colOff>0</xdr:colOff>
      <xdr:row>187</xdr:row>
      <xdr:rowOff>0</xdr:rowOff>
    </xdr:to>
    <xdr:pic>
      <xdr:nvPicPr>
        <xdr:cNvPr id="147" name="Имя " descr="Descr "/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4</xdr:col>
      <xdr:colOff>0</xdr:colOff>
      <xdr:row>187</xdr:row>
      <xdr:rowOff>0</xdr:rowOff>
    </xdr:from>
    <xdr:to>
      <xdr:col>5</xdr:col>
      <xdr:colOff>0</xdr:colOff>
      <xdr:row>188</xdr:row>
      <xdr:rowOff>0</xdr:rowOff>
    </xdr:to>
    <xdr:pic>
      <xdr:nvPicPr>
        <xdr:cNvPr id="148" name="Имя " descr="Descr "/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4</xdr:col>
      <xdr:colOff>0</xdr:colOff>
      <xdr:row>189</xdr:row>
      <xdr:rowOff>0</xdr:rowOff>
    </xdr:from>
    <xdr:to>
      <xdr:col>5</xdr:col>
      <xdr:colOff>0</xdr:colOff>
      <xdr:row>190</xdr:row>
      <xdr:rowOff>0</xdr:rowOff>
    </xdr:to>
    <xdr:pic>
      <xdr:nvPicPr>
        <xdr:cNvPr id="149" name="Имя " descr="Descr "/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4</xdr:col>
      <xdr:colOff>0</xdr:colOff>
      <xdr:row>190</xdr:row>
      <xdr:rowOff>0</xdr:rowOff>
    </xdr:from>
    <xdr:to>
      <xdr:col>5</xdr:col>
      <xdr:colOff>0</xdr:colOff>
      <xdr:row>191</xdr:row>
      <xdr:rowOff>0</xdr:rowOff>
    </xdr:to>
    <xdr:pic>
      <xdr:nvPicPr>
        <xdr:cNvPr id="150" name="Имя " descr="Descr "/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4</xdr:col>
      <xdr:colOff>0</xdr:colOff>
      <xdr:row>191</xdr:row>
      <xdr:rowOff>0</xdr:rowOff>
    </xdr:from>
    <xdr:to>
      <xdr:col>5</xdr:col>
      <xdr:colOff>0</xdr:colOff>
      <xdr:row>192</xdr:row>
      <xdr:rowOff>0</xdr:rowOff>
    </xdr:to>
    <xdr:pic>
      <xdr:nvPicPr>
        <xdr:cNvPr id="151" name="Имя " descr="Descr "/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4</xdr:col>
      <xdr:colOff>0</xdr:colOff>
      <xdr:row>192</xdr:row>
      <xdr:rowOff>0</xdr:rowOff>
    </xdr:from>
    <xdr:to>
      <xdr:col>5</xdr:col>
      <xdr:colOff>0</xdr:colOff>
      <xdr:row>193</xdr:row>
      <xdr:rowOff>0</xdr:rowOff>
    </xdr:to>
    <xdr:pic>
      <xdr:nvPicPr>
        <xdr:cNvPr id="152" name="Имя " descr="Descr "/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4</xdr:col>
      <xdr:colOff>0</xdr:colOff>
      <xdr:row>193</xdr:row>
      <xdr:rowOff>0</xdr:rowOff>
    </xdr:from>
    <xdr:to>
      <xdr:col>5</xdr:col>
      <xdr:colOff>0</xdr:colOff>
      <xdr:row>194</xdr:row>
      <xdr:rowOff>0</xdr:rowOff>
    </xdr:to>
    <xdr:pic>
      <xdr:nvPicPr>
        <xdr:cNvPr id="153" name="Имя " descr="Descr "/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4</xdr:col>
      <xdr:colOff>0</xdr:colOff>
      <xdr:row>194</xdr:row>
      <xdr:rowOff>0</xdr:rowOff>
    </xdr:from>
    <xdr:to>
      <xdr:col>5</xdr:col>
      <xdr:colOff>0</xdr:colOff>
      <xdr:row>195</xdr:row>
      <xdr:rowOff>0</xdr:rowOff>
    </xdr:to>
    <xdr:pic>
      <xdr:nvPicPr>
        <xdr:cNvPr id="154" name="Имя " descr="Descr "/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4</xdr:col>
      <xdr:colOff>0</xdr:colOff>
      <xdr:row>195</xdr:row>
      <xdr:rowOff>0</xdr:rowOff>
    </xdr:from>
    <xdr:to>
      <xdr:col>5</xdr:col>
      <xdr:colOff>0</xdr:colOff>
      <xdr:row>196</xdr:row>
      <xdr:rowOff>0</xdr:rowOff>
    </xdr:to>
    <xdr:pic>
      <xdr:nvPicPr>
        <xdr:cNvPr id="155" name="Имя " descr="Descr "/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4</xdr:col>
      <xdr:colOff>0</xdr:colOff>
      <xdr:row>196</xdr:row>
      <xdr:rowOff>0</xdr:rowOff>
    </xdr:from>
    <xdr:to>
      <xdr:col>5</xdr:col>
      <xdr:colOff>0</xdr:colOff>
      <xdr:row>197</xdr:row>
      <xdr:rowOff>0</xdr:rowOff>
    </xdr:to>
    <xdr:pic>
      <xdr:nvPicPr>
        <xdr:cNvPr id="156" name="Имя " descr="Descr "/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4</xdr:col>
      <xdr:colOff>0</xdr:colOff>
      <xdr:row>198</xdr:row>
      <xdr:rowOff>0</xdr:rowOff>
    </xdr:from>
    <xdr:to>
      <xdr:col>5</xdr:col>
      <xdr:colOff>0</xdr:colOff>
      <xdr:row>199</xdr:row>
      <xdr:rowOff>0</xdr:rowOff>
    </xdr:to>
    <xdr:pic>
      <xdr:nvPicPr>
        <xdr:cNvPr id="157" name="Имя " descr="Descr "/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4</xdr:col>
      <xdr:colOff>0</xdr:colOff>
      <xdr:row>199</xdr:row>
      <xdr:rowOff>0</xdr:rowOff>
    </xdr:from>
    <xdr:to>
      <xdr:col>5</xdr:col>
      <xdr:colOff>0</xdr:colOff>
      <xdr:row>200</xdr:row>
      <xdr:rowOff>0</xdr:rowOff>
    </xdr:to>
    <xdr:pic>
      <xdr:nvPicPr>
        <xdr:cNvPr id="158" name="Имя " descr="Descr "/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4</xdr:col>
      <xdr:colOff>0</xdr:colOff>
      <xdr:row>200</xdr:row>
      <xdr:rowOff>0</xdr:rowOff>
    </xdr:from>
    <xdr:to>
      <xdr:col>5</xdr:col>
      <xdr:colOff>0</xdr:colOff>
      <xdr:row>201</xdr:row>
      <xdr:rowOff>0</xdr:rowOff>
    </xdr:to>
    <xdr:pic>
      <xdr:nvPicPr>
        <xdr:cNvPr id="159" name="Имя " descr="Descr "/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4</xdr:col>
      <xdr:colOff>0</xdr:colOff>
      <xdr:row>201</xdr:row>
      <xdr:rowOff>0</xdr:rowOff>
    </xdr:from>
    <xdr:to>
      <xdr:col>5</xdr:col>
      <xdr:colOff>0</xdr:colOff>
      <xdr:row>202</xdr:row>
      <xdr:rowOff>0</xdr:rowOff>
    </xdr:to>
    <xdr:pic>
      <xdr:nvPicPr>
        <xdr:cNvPr id="160" name="Имя " descr="Descr "/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4</xdr:col>
      <xdr:colOff>0</xdr:colOff>
      <xdr:row>202</xdr:row>
      <xdr:rowOff>0</xdr:rowOff>
    </xdr:from>
    <xdr:to>
      <xdr:col>5</xdr:col>
      <xdr:colOff>0</xdr:colOff>
      <xdr:row>203</xdr:row>
      <xdr:rowOff>0</xdr:rowOff>
    </xdr:to>
    <xdr:pic>
      <xdr:nvPicPr>
        <xdr:cNvPr id="161" name="Имя " descr="Descr "/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4</xdr:col>
      <xdr:colOff>0</xdr:colOff>
      <xdr:row>204</xdr:row>
      <xdr:rowOff>0</xdr:rowOff>
    </xdr:from>
    <xdr:to>
      <xdr:col>5</xdr:col>
      <xdr:colOff>0</xdr:colOff>
      <xdr:row>205</xdr:row>
      <xdr:rowOff>0</xdr:rowOff>
    </xdr:to>
    <xdr:pic>
      <xdr:nvPicPr>
        <xdr:cNvPr id="162" name="Имя " descr="Descr "/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4</xdr:col>
      <xdr:colOff>0</xdr:colOff>
      <xdr:row>205</xdr:row>
      <xdr:rowOff>0</xdr:rowOff>
    </xdr:from>
    <xdr:to>
      <xdr:col>5</xdr:col>
      <xdr:colOff>0</xdr:colOff>
      <xdr:row>206</xdr:row>
      <xdr:rowOff>0</xdr:rowOff>
    </xdr:to>
    <xdr:pic>
      <xdr:nvPicPr>
        <xdr:cNvPr id="163" name="Имя " descr="Descr "/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4</xdr:col>
      <xdr:colOff>0</xdr:colOff>
      <xdr:row>206</xdr:row>
      <xdr:rowOff>0</xdr:rowOff>
    </xdr:from>
    <xdr:to>
      <xdr:col>5</xdr:col>
      <xdr:colOff>0</xdr:colOff>
      <xdr:row>207</xdr:row>
      <xdr:rowOff>0</xdr:rowOff>
    </xdr:to>
    <xdr:pic>
      <xdr:nvPicPr>
        <xdr:cNvPr id="164" name="Имя " descr="Descr "/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4</xdr:col>
      <xdr:colOff>0</xdr:colOff>
      <xdr:row>208</xdr:row>
      <xdr:rowOff>0</xdr:rowOff>
    </xdr:from>
    <xdr:to>
      <xdr:col>5</xdr:col>
      <xdr:colOff>0</xdr:colOff>
      <xdr:row>209</xdr:row>
      <xdr:rowOff>0</xdr:rowOff>
    </xdr:to>
    <xdr:pic>
      <xdr:nvPicPr>
        <xdr:cNvPr id="165" name="Имя " descr="Descr "/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4</xdr:col>
      <xdr:colOff>0</xdr:colOff>
      <xdr:row>209</xdr:row>
      <xdr:rowOff>0</xdr:rowOff>
    </xdr:from>
    <xdr:to>
      <xdr:col>5</xdr:col>
      <xdr:colOff>0</xdr:colOff>
      <xdr:row>210</xdr:row>
      <xdr:rowOff>0</xdr:rowOff>
    </xdr:to>
    <xdr:pic>
      <xdr:nvPicPr>
        <xdr:cNvPr id="166" name="Имя " descr="Descr "/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4</xdr:col>
      <xdr:colOff>0</xdr:colOff>
      <xdr:row>210</xdr:row>
      <xdr:rowOff>0</xdr:rowOff>
    </xdr:from>
    <xdr:to>
      <xdr:col>5</xdr:col>
      <xdr:colOff>0</xdr:colOff>
      <xdr:row>211</xdr:row>
      <xdr:rowOff>0</xdr:rowOff>
    </xdr:to>
    <xdr:pic>
      <xdr:nvPicPr>
        <xdr:cNvPr id="167" name="Имя " descr="Descr "/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4</xdr:col>
      <xdr:colOff>0</xdr:colOff>
      <xdr:row>212</xdr:row>
      <xdr:rowOff>0</xdr:rowOff>
    </xdr:from>
    <xdr:to>
      <xdr:col>5</xdr:col>
      <xdr:colOff>0</xdr:colOff>
      <xdr:row>213</xdr:row>
      <xdr:rowOff>0</xdr:rowOff>
    </xdr:to>
    <xdr:pic>
      <xdr:nvPicPr>
        <xdr:cNvPr id="168" name="Имя " descr="Descr "/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4</xdr:col>
      <xdr:colOff>0</xdr:colOff>
      <xdr:row>213</xdr:row>
      <xdr:rowOff>0</xdr:rowOff>
    </xdr:from>
    <xdr:to>
      <xdr:col>5</xdr:col>
      <xdr:colOff>0</xdr:colOff>
      <xdr:row>214</xdr:row>
      <xdr:rowOff>0</xdr:rowOff>
    </xdr:to>
    <xdr:pic>
      <xdr:nvPicPr>
        <xdr:cNvPr id="169" name="Имя " descr="Descr "/>
        <xdr:cNvPicPr>
          <a:picLocks noChangeAspect="1"/>
        </xdr:cNvPicPr>
      </xdr:nvPicPr>
      <xdr:blipFill>
        <a:blip xmlns:r="http://schemas.openxmlformats.org/officeDocument/2006/relationships" r:embed="rId16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4</xdr:col>
      <xdr:colOff>0</xdr:colOff>
      <xdr:row>214</xdr:row>
      <xdr:rowOff>0</xdr:rowOff>
    </xdr:from>
    <xdr:to>
      <xdr:col>5</xdr:col>
      <xdr:colOff>0</xdr:colOff>
      <xdr:row>215</xdr:row>
      <xdr:rowOff>0</xdr:rowOff>
    </xdr:to>
    <xdr:pic>
      <xdr:nvPicPr>
        <xdr:cNvPr id="170" name="Имя " descr="Descr "/>
        <xdr:cNvPicPr>
          <a:picLocks noChangeAspect="1"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4</xdr:col>
      <xdr:colOff>0</xdr:colOff>
      <xdr:row>215</xdr:row>
      <xdr:rowOff>0</xdr:rowOff>
    </xdr:from>
    <xdr:to>
      <xdr:col>5</xdr:col>
      <xdr:colOff>0</xdr:colOff>
      <xdr:row>216</xdr:row>
      <xdr:rowOff>0</xdr:rowOff>
    </xdr:to>
    <xdr:pic>
      <xdr:nvPicPr>
        <xdr:cNvPr id="171" name="Имя " descr="Descr "/>
        <xdr:cNvPicPr>
          <a:picLocks noChangeAspect="1"/>
        </xdr:cNvPicPr>
      </xdr:nvPicPr>
      <xdr:blipFill>
        <a:blip xmlns:r="http://schemas.openxmlformats.org/officeDocument/2006/relationships" r:embed="rId17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4</xdr:col>
      <xdr:colOff>0</xdr:colOff>
      <xdr:row>217</xdr:row>
      <xdr:rowOff>0</xdr:rowOff>
    </xdr:from>
    <xdr:to>
      <xdr:col>5</xdr:col>
      <xdr:colOff>0</xdr:colOff>
      <xdr:row>218</xdr:row>
      <xdr:rowOff>0</xdr:rowOff>
    </xdr:to>
    <xdr:pic>
      <xdr:nvPicPr>
        <xdr:cNvPr id="172" name="Имя " descr="Descr "/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4</xdr:col>
      <xdr:colOff>0</xdr:colOff>
      <xdr:row>218</xdr:row>
      <xdr:rowOff>0</xdr:rowOff>
    </xdr:from>
    <xdr:to>
      <xdr:col>5</xdr:col>
      <xdr:colOff>0</xdr:colOff>
      <xdr:row>219</xdr:row>
      <xdr:rowOff>0</xdr:rowOff>
    </xdr:to>
    <xdr:pic>
      <xdr:nvPicPr>
        <xdr:cNvPr id="173" name="Имя " descr="Descr "/>
        <xdr:cNvPicPr>
          <a:picLocks noChangeAspect="1"/>
        </xdr:cNvPicPr>
      </xdr:nvPicPr>
      <xdr:blipFill>
        <a:blip xmlns:r="http://schemas.openxmlformats.org/officeDocument/2006/relationships" r:embed="rId17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4</xdr:col>
      <xdr:colOff>0</xdr:colOff>
      <xdr:row>219</xdr:row>
      <xdr:rowOff>0</xdr:rowOff>
    </xdr:from>
    <xdr:to>
      <xdr:col>5</xdr:col>
      <xdr:colOff>0</xdr:colOff>
      <xdr:row>220</xdr:row>
      <xdr:rowOff>0</xdr:rowOff>
    </xdr:to>
    <xdr:pic>
      <xdr:nvPicPr>
        <xdr:cNvPr id="174" name="Имя " descr="Descr "/>
        <xdr:cNvPicPr>
          <a:picLocks noChangeAspect="1"/>
        </xdr:cNvPicPr>
      </xdr:nvPicPr>
      <xdr:blipFill>
        <a:blip xmlns:r="http://schemas.openxmlformats.org/officeDocument/2006/relationships" r:embed="rId17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4</xdr:col>
      <xdr:colOff>0</xdr:colOff>
      <xdr:row>221</xdr:row>
      <xdr:rowOff>0</xdr:rowOff>
    </xdr:from>
    <xdr:to>
      <xdr:col>5</xdr:col>
      <xdr:colOff>0</xdr:colOff>
      <xdr:row>222</xdr:row>
      <xdr:rowOff>0</xdr:rowOff>
    </xdr:to>
    <xdr:pic>
      <xdr:nvPicPr>
        <xdr:cNvPr id="175" name="Имя " descr="Descr "/>
        <xdr:cNvPicPr>
          <a:picLocks noChangeAspect="1"/>
        </xdr:cNvPicPr>
      </xdr:nvPicPr>
      <xdr:blipFill>
        <a:blip xmlns:r="http://schemas.openxmlformats.org/officeDocument/2006/relationships" r:embed="rId17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4</xdr:col>
      <xdr:colOff>0</xdr:colOff>
      <xdr:row>222</xdr:row>
      <xdr:rowOff>0</xdr:rowOff>
    </xdr:from>
    <xdr:to>
      <xdr:col>5</xdr:col>
      <xdr:colOff>0</xdr:colOff>
      <xdr:row>223</xdr:row>
      <xdr:rowOff>0</xdr:rowOff>
    </xdr:to>
    <xdr:pic>
      <xdr:nvPicPr>
        <xdr:cNvPr id="176" name="Имя " descr="Descr "/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4</xdr:col>
      <xdr:colOff>0</xdr:colOff>
      <xdr:row>223</xdr:row>
      <xdr:rowOff>0</xdr:rowOff>
    </xdr:from>
    <xdr:to>
      <xdr:col>5</xdr:col>
      <xdr:colOff>0</xdr:colOff>
      <xdr:row>224</xdr:row>
      <xdr:rowOff>0</xdr:rowOff>
    </xdr:to>
    <xdr:pic>
      <xdr:nvPicPr>
        <xdr:cNvPr id="177" name="Имя " descr="Descr "/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4</xdr:col>
      <xdr:colOff>0</xdr:colOff>
      <xdr:row>225</xdr:row>
      <xdr:rowOff>0</xdr:rowOff>
    </xdr:from>
    <xdr:to>
      <xdr:col>5</xdr:col>
      <xdr:colOff>0</xdr:colOff>
      <xdr:row>226</xdr:row>
      <xdr:rowOff>0</xdr:rowOff>
    </xdr:to>
    <xdr:pic>
      <xdr:nvPicPr>
        <xdr:cNvPr id="178" name="Имя " descr="Descr "/>
        <xdr:cNvPicPr>
          <a:picLocks noChangeAspect="1"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4</xdr:col>
      <xdr:colOff>0</xdr:colOff>
      <xdr:row>226</xdr:row>
      <xdr:rowOff>0</xdr:rowOff>
    </xdr:from>
    <xdr:to>
      <xdr:col>5</xdr:col>
      <xdr:colOff>0</xdr:colOff>
      <xdr:row>227</xdr:row>
      <xdr:rowOff>0</xdr:rowOff>
    </xdr:to>
    <xdr:pic>
      <xdr:nvPicPr>
        <xdr:cNvPr id="179" name="Имя " descr="Descr "/>
        <xdr:cNvPicPr>
          <a:picLocks noChangeAspect="1"/>
        </xdr:cNvPicPr>
      </xdr:nvPicPr>
      <xdr:blipFill>
        <a:blip xmlns:r="http://schemas.openxmlformats.org/officeDocument/2006/relationships" r:embed="rId17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4</xdr:col>
      <xdr:colOff>0</xdr:colOff>
      <xdr:row>228</xdr:row>
      <xdr:rowOff>0</xdr:rowOff>
    </xdr:from>
    <xdr:to>
      <xdr:col>5</xdr:col>
      <xdr:colOff>0</xdr:colOff>
      <xdr:row>229</xdr:row>
      <xdr:rowOff>0</xdr:rowOff>
    </xdr:to>
    <xdr:pic>
      <xdr:nvPicPr>
        <xdr:cNvPr id="180" name="Имя " descr="Descr "/>
        <xdr:cNvPicPr>
          <a:picLocks noChangeAspect="1"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4</xdr:col>
      <xdr:colOff>0</xdr:colOff>
      <xdr:row>229</xdr:row>
      <xdr:rowOff>0</xdr:rowOff>
    </xdr:from>
    <xdr:to>
      <xdr:col>5</xdr:col>
      <xdr:colOff>0</xdr:colOff>
      <xdr:row>230</xdr:row>
      <xdr:rowOff>0</xdr:rowOff>
    </xdr:to>
    <xdr:pic>
      <xdr:nvPicPr>
        <xdr:cNvPr id="181" name="Имя " descr="Descr "/>
        <xdr:cNvPicPr>
          <a:picLocks noChangeAspect="1"/>
        </xdr:cNvPicPr>
      </xdr:nvPicPr>
      <xdr:blipFill>
        <a:blip xmlns:r="http://schemas.openxmlformats.org/officeDocument/2006/relationships" r:embed="rId18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4</xdr:col>
      <xdr:colOff>0</xdr:colOff>
      <xdr:row>230</xdr:row>
      <xdr:rowOff>0</xdr:rowOff>
    </xdr:from>
    <xdr:to>
      <xdr:col>5</xdr:col>
      <xdr:colOff>0</xdr:colOff>
      <xdr:row>231</xdr:row>
      <xdr:rowOff>0</xdr:rowOff>
    </xdr:to>
    <xdr:pic>
      <xdr:nvPicPr>
        <xdr:cNvPr id="182" name="Имя " descr="Descr "/>
        <xdr:cNvPicPr>
          <a:picLocks noChangeAspect="1"/>
        </xdr:cNvPicPr>
      </xdr:nvPicPr>
      <xdr:blipFill>
        <a:blip xmlns:r="http://schemas.openxmlformats.org/officeDocument/2006/relationships" r:embed="rId18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4</xdr:col>
      <xdr:colOff>0</xdr:colOff>
      <xdr:row>233</xdr:row>
      <xdr:rowOff>0</xdr:rowOff>
    </xdr:from>
    <xdr:to>
      <xdr:col>5</xdr:col>
      <xdr:colOff>0</xdr:colOff>
      <xdr:row>234</xdr:row>
      <xdr:rowOff>0</xdr:rowOff>
    </xdr:to>
    <xdr:pic>
      <xdr:nvPicPr>
        <xdr:cNvPr id="183" name="Имя " descr="Descr "/>
        <xdr:cNvPicPr>
          <a:picLocks noChangeAspect="1"/>
        </xdr:cNvPicPr>
      </xdr:nvPicPr>
      <xdr:blipFill>
        <a:blip xmlns:r="http://schemas.openxmlformats.org/officeDocument/2006/relationships" r:embed="rId18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4</xdr:col>
      <xdr:colOff>0</xdr:colOff>
      <xdr:row>234</xdr:row>
      <xdr:rowOff>0</xdr:rowOff>
    </xdr:from>
    <xdr:to>
      <xdr:col>5</xdr:col>
      <xdr:colOff>0</xdr:colOff>
      <xdr:row>235</xdr:row>
      <xdr:rowOff>0</xdr:rowOff>
    </xdr:to>
    <xdr:pic>
      <xdr:nvPicPr>
        <xdr:cNvPr id="184" name="Имя " descr="Descr "/>
        <xdr:cNvPicPr>
          <a:picLocks noChangeAspect="1"/>
        </xdr:cNvPicPr>
      </xdr:nvPicPr>
      <xdr:blipFill>
        <a:blip xmlns:r="http://schemas.openxmlformats.org/officeDocument/2006/relationships" r:embed="rId18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4</xdr:col>
      <xdr:colOff>0</xdr:colOff>
      <xdr:row>235</xdr:row>
      <xdr:rowOff>0</xdr:rowOff>
    </xdr:from>
    <xdr:to>
      <xdr:col>5</xdr:col>
      <xdr:colOff>0</xdr:colOff>
      <xdr:row>236</xdr:row>
      <xdr:rowOff>0</xdr:rowOff>
    </xdr:to>
    <xdr:pic>
      <xdr:nvPicPr>
        <xdr:cNvPr id="185" name="Имя " descr="Descr "/>
        <xdr:cNvPicPr>
          <a:picLocks noChangeAspect="1"/>
        </xdr:cNvPicPr>
      </xdr:nvPicPr>
      <xdr:blipFill>
        <a:blip xmlns:r="http://schemas.openxmlformats.org/officeDocument/2006/relationships" r:embed="rId18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4</xdr:col>
      <xdr:colOff>0</xdr:colOff>
      <xdr:row>236</xdr:row>
      <xdr:rowOff>0</xdr:rowOff>
    </xdr:from>
    <xdr:to>
      <xdr:col>5</xdr:col>
      <xdr:colOff>0</xdr:colOff>
      <xdr:row>237</xdr:row>
      <xdr:rowOff>0</xdr:rowOff>
    </xdr:to>
    <xdr:pic>
      <xdr:nvPicPr>
        <xdr:cNvPr id="186" name="Имя " descr="Descr "/>
        <xdr:cNvPicPr>
          <a:picLocks noChangeAspect="1"/>
        </xdr:cNvPicPr>
      </xdr:nvPicPr>
      <xdr:blipFill>
        <a:blip xmlns:r="http://schemas.openxmlformats.org/officeDocument/2006/relationships" r:embed="rId18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4</xdr:col>
      <xdr:colOff>0</xdr:colOff>
      <xdr:row>237</xdr:row>
      <xdr:rowOff>0</xdr:rowOff>
    </xdr:from>
    <xdr:to>
      <xdr:col>5</xdr:col>
      <xdr:colOff>0</xdr:colOff>
      <xdr:row>238</xdr:row>
      <xdr:rowOff>0</xdr:rowOff>
    </xdr:to>
    <xdr:pic>
      <xdr:nvPicPr>
        <xdr:cNvPr id="187" name="Имя " descr="Descr "/>
        <xdr:cNvPicPr>
          <a:picLocks noChangeAspect="1"/>
        </xdr:cNvPicPr>
      </xdr:nvPicPr>
      <xdr:blipFill>
        <a:blip xmlns:r="http://schemas.openxmlformats.org/officeDocument/2006/relationships" r:embed="rId18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4</xdr:col>
      <xdr:colOff>0</xdr:colOff>
      <xdr:row>238</xdr:row>
      <xdr:rowOff>0</xdr:rowOff>
    </xdr:from>
    <xdr:to>
      <xdr:col>5</xdr:col>
      <xdr:colOff>0</xdr:colOff>
      <xdr:row>239</xdr:row>
      <xdr:rowOff>0</xdr:rowOff>
    </xdr:to>
    <xdr:pic>
      <xdr:nvPicPr>
        <xdr:cNvPr id="188" name="Имя " descr="Descr "/>
        <xdr:cNvPicPr>
          <a:picLocks noChangeAspect="1"/>
        </xdr:cNvPicPr>
      </xdr:nvPicPr>
      <xdr:blipFill>
        <a:blip xmlns:r="http://schemas.openxmlformats.org/officeDocument/2006/relationships" r:embed="rId18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4</xdr:col>
      <xdr:colOff>0</xdr:colOff>
      <xdr:row>239</xdr:row>
      <xdr:rowOff>0</xdr:rowOff>
    </xdr:from>
    <xdr:to>
      <xdr:col>5</xdr:col>
      <xdr:colOff>0</xdr:colOff>
      <xdr:row>240</xdr:row>
      <xdr:rowOff>0</xdr:rowOff>
    </xdr:to>
    <xdr:pic>
      <xdr:nvPicPr>
        <xdr:cNvPr id="189" name="Имя " descr="Descr "/>
        <xdr:cNvPicPr>
          <a:picLocks noChangeAspect="1"/>
        </xdr:cNvPicPr>
      </xdr:nvPicPr>
      <xdr:blipFill>
        <a:blip xmlns:r="http://schemas.openxmlformats.org/officeDocument/2006/relationships" r:embed="rId18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4</xdr:col>
      <xdr:colOff>0</xdr:colOff>
      <xdr:row>241</xdr:row>
      <xdr:rowOff>0</xdr:rowOff>
    </xdr:from>
    <xdr:to>
      <xdr:col>5</xdr:col>
      <xdr:colOff>0</xdr:colOff>
      <xdr:row>242</xdr:row>
      <xdr:rowOff>0</xdr:rowOff>
    </xdr:to>
    <xdr:pic>
      <xdr:nvPicPr>
        <xdr:cNvPr id="190" name="Имя " descr="Descr "/>
        <xdr:cNvPicPr>
          <a:picLocks noChangeAspect="1"/>
        </xdr:cNvPicPr>
      </xdr:nvPicPr>
      <xdr:blipFill>
        <a:blip xmlns:r="http://schemas.openxmlformats.org/officeDocument/2006/relationships" r:embed="rId18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4</xdr:col>
      <xdr:colOff>0</xdr:colOff>
      <xdr:row>242</xdr:row>
      <xdr:rowOff>0</xdr:rowOff>
    </xdr:from>
    <xdr:to>
      <xdr:col>5</xdr:col>
      <xdr:colOff>0</xdr:colOff>
      <xdr:row>243</xdr:row>
      <xdr:rowOff>0</xdr:rowOff>
    </xdr:to>
    <xdr:pic>
      <xdr:nvPicPr>
        <xdr:cNvPr id="191" name="Имя " descr="Descr "/>
        <xdr:cNvPicPr>
          <a:picLocks noChangeAspect="1"/>
        </xdr:cNvPicPr>
      </xdr:nvPicPr>
      <xdr:blipFill>
        <a:blip xmlns:r="http://schemas.openxmlformats.org/officeDocument/2006/relationships" r:embed="rId19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4</xdr:col>
      <xdr:colOff>0</xdr:colOff>
      <xdr:row>243</xdr:row>
      <xdr:rowOff>0</xdr:rowOff>
    </xdr:from>
    <xdr:to>
      <xdr:col>5</xdr:col>
      <xdr:colOff>0</xdr:colOff>
      <xdr:row>244</xdr:row>
      <xdr:rowOff>0</xdr:rowOff>
    </xdr:to>
    <xdr:pic>
      <xdr:nvPicPr>
        <xdr:cNvPr id="192" name="Имя " descr="Descr "/>
        <xdr:cNvPicPr>
          <a:picLocks noChangeAspect="1"/>
        </xdr:cNvPicPr>
      </xdr:nvPicPr>
      <xdr:blipFill>
        <a:blip xmlns:r="http://schemas.openxmlformats.org/officeDocument/2006/relationships" r:embed="rId19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4</xdr:col>
      <xdr:colOff>0</xdr:colOff>
      <xdr:row>244</xdr:row>
      <xdr:rowOff>0</xdr:rowOff>
    </xdr:from>
    <xdr:to>
      <xdr:col>5</xdr:col>
      <xdr:colOff>0</xdr:colOff>
      <xdr:row>245</xdr:row>
      <xdr:rowOff>0</xdr:rowOff>
    </xdr:to>
    <xdr:pic>
      <xdr:nvPicPr>
        <xdr:cNvPr id="193" name="Имя " descr="Descr "/>
        <xdr:cNvPicPr>
          <a:picLocks noChangeAspect="1"/>
        </xdr:cNvPicPr>
      </xdr:nvPicPr>
      <xdr:blipFill>
        <a:blip xmlns:r="http://schemas.openxmlformats.org/officeDocument/2006/relationships" r:embed="rId19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4</xdr:col>
      <xdr:colOff>0</xdr:colOff>
      <xdr:row>245</xdr:row>
      <xdr:rowOff>0</xdr:rowOff>
    </xdr:from>
    <xdr:to>
      <xdr:col>5</xdr:col>
      <xdr:colOff>0</xdr:colOff>
      <xdr:row>246</xdr:row>
      <xdr:rowOff>0</xdr:rowOff>
    </xdr:to>
    <xdr:pic>
      <xdr:nvPicPr>
        <xdr:cNvPr id="194" name="Имя " descr="Descr "/>
        <xdr:cNvPicPr>
          <a:picLocks noChangeAspect="1"/>
        </xdr:cNvPicPr>
      </xdr:nvPicPr>
      <xdr:blipFill>
        <a:blip xmlns:r="http://schemas.openxmlformats.org/officeDocument/2006/relationships" r:embed="rId19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4</xdr:col>
      <xdr:colOff>0</xdr:colOff>
      <xdr:row>246</xdr:row>
      <xdr:rowOff>0</xdr:rowOff>
    </xdr:from>
    <xdr:to>
      <xdr:col>5</xdr:col>
      <xdr:colOff>0</xdr:colOff>
      <xdr:row>247</xdr:row>
      <xdr:rowOff>0</xdr:rowOff>
    </xdr:to>
    <xdr:pic>
      <xdr:nvPicPr>
        <xdr:cNvPr id="195" name="Имя " descr="Descr "/>
        <xdr:cNvPicPr>
          <a:picLocks noChangeAspect="1"/>
        </xdr:cNvPicPr>
      </xdr:nvPicPr>
      <xdr:blipFill>
        <a:blip xmlns:r="http://schemas.openxmlformats.org/officeDocument/2006/relationships" r:embed="rId19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4</xdr:col>
      <xdr:colOff>0</xdr:colOff>
      <xdr:row>247</xdr:row>
      <xdr:rowOff>0</xdr:rowOff>
    </xdr:from>
    <xdr:to>
      <xdr:col>5</xdr:col>
      <xdr:colOff>0</xdr:colOff>
      <xdr:row>248</xdr:row>
      <xdr:rowOff>0</xdr:rowOff>
    </xdr:to>
    <xdr:pic>
      <xdr:nvPicPr>
        <xdr:cNvPr id="196" name="Имя " descr="Descr "/>
        <xdr:cNvPicPr>
          <a:picLocks noChangeAspect="1"/>
        </xdr:cNvPicPr>
      </xdr:nvPicPr>
      <xdr:blipFill>
        <a:blip xmlns:r="http://schemas.openxmlformats.org/officeDocument/2006/relationships" r:embed="rId19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4</xdr:col>
      <xdr:colOff>0</xdr:colOff>
      <xdr:row>248</xdr:row>
      <xdr:rowOff>0</xdr:rowOff>
    </xdr:from>
    <xdr:to>
      <xdr:col>5</xdr:col>
      <xdr:colOff>0</xdr:colOff>
      <xdr:row>249</xdr:row>
      <xdr:rowOff>0</xdr:rowOff>
    </xdr:to>
    <xdr:pic>
      <xdr:nvPicPr>
        <xdr:cNvPr id="197" name="Имя " descr="Descr "/>
        <xdr:cNvPicPr>
          <a:picLocks noChangeAspect="1"/>
        </xdr:cNvPicPr>
      </xdr:nvPicPr>
      <xdr:blipFill>
        <a:blip xmlns:r="http://schemas.openxmlformats.org/officeDocument/2006/relationships" r:embed="rId19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phoenix-plus.ru/catalog/product/card/a68de1da-b3b2-11ef-ba9b-d05099d5d12d/" TargetMode="External"/><Relationship Id="rId21" Type="http://schemas.openxmlformats.org/officeDocument/2006/relationships/hyperlink" Target="https://phoenix-plus.ru/catalog/product/card/260d810b-b3b2-11ef-ba9b-d05099d5d12d/" TargetMode="External"/><Relationship Id="rId42" Type="http://schemas.openxmlformats.org/officeDocument/2006/relationships/hyperlink" Target="https://phoenix-plus.ru/catalog/product/card/200c0c64-b3b2-11ef-ba9b-d05099d5d12d/" TargetMode="External"/><Relationship Id="rId47" Type="http://schemas.openxmlformats.org/officeDocument/2006/relationships/hyperlink" Target="https://phoenix-plus.ru/catalog/product/card/0eab78ba-c211-11ef-ba9d-d05099d5d12d/" TargetMode="External"/><Relationship Id="rId63" Type="http://schemas.openxmlformats.org/officeDocument/2006/relationships/hyperlink" Target="https://phoenix-plus.ru/catalog/product/card/38efdfca-b3b2-11ef-ba9b-d05099d5d12d/" TargetMode="External"/><Relationship Id="rId68" Type="http://schemas.openxmlformats.org/officeDocument/2006/relationships/hyperlink" Target="https://phoenix-plus.ru/catalog/product/card/13a5e213-b3b2-11ef-ba9b-d05099d5d12d/" TargetMode="External"/><Relationship Id="rId84" Type="http://schemas.openxmlformats.org/officeDocument/2006/relationships/hyperlink" Target="https://phoenix-plus.ru/catalog/product/card/6ba15ae9-b3b2-11ef-ba9b-d05099d5d12d/" TargetMode="External"/><Relationship Id="rId89" Type="http://schemas.openxmlformats.org/officeDocument/2006/relationships/hyperlink" Target="https://phoenix-plus.ru/catalog/product/card/214f09a9-c211-11ef-ba9d-d05099d5d12d/" TargetMode="External"/><Relationship Id="rId112" Type="http://schemas.openxmlformats.org/officeDocument/2006/relationships/hyperlink" Target="https://phoenix-plus.ru/catalog/product/card/59b048e4-b7b6-11ef-ba9b-d05099d5d12d/" TargetMode="External"/><Relationship Id="rId133" Type="http://schemas.openxmlformats.org/officeDocument/2006/relationships/hyperlink" Target="https://phoenix-plus.ru/catalog/product/card/7f9f490e-b3b2-11ef-ba9b-d05099d5d12d/" TargetMode="External"/><Relationship Id="rId138" Type="http://schemas.openxmlformats.org/officeDocument/2006/relationships/hyperlink" Target="https://phoenix-plus.ru/catalog/product/card/4fde031a-b7b6-11ef-ba9b-d05099d5d12d/" TargetMode="External"/><Relationship Id="rId154" Type="http://schemas.openxmlformats.org/officeDocument/2006/relationships/hyperlink" Target="https://phoenix-plus.ru/catalog/product/card/394d614d-b7b6-11ef-ba9b-d05099d5d12d/" TargetMode="External"/><Relationship Id="rId159" Type="http://schemas.openxmlformats.org/officeDocument/2006/relationships/hyperlink" Target="https://phoenix-plus.ru/catalog/product/card/92d4479c-b3b2-11ef-ba9b-d05099d5d12d/" TargetMode="External"/><Relationship Id="rId175" Type="http://schemas.openxmlformats.org/officeDocument/2006/relationships/hyperlink" Target="https://phoenix-plus.ru/catalog/product/card/7f9f4906-b3b2-11ef-ba9b-d05099d5d12d/" TargetMode="External"/><Relationship Id="rId170" Type="http://schemas.openxmlformats.org/officeDocument/2006/relationships/hyperlink" Target="https://phoenix-plus.ru/catalog/product/card/0fd35fa4-b7b6-11ef-ba9b-d05099d5d12d/" TargetMode="External"/><Relationship Id="rId191" Type="http://schemas.openxmlformats.org/officeDocument/2006/relationships/hyperlink" Target="https://phoenix-plus.ru/catalog/product/card/525fc140-f5d2-11ef-baaa-d05099d5d12d/" TargetMode="External"/><Relationship Id="rId196" Type="http://schemas.openxmlformats.org/officeDocument/2006/relationships/hyperlink" Target="https://phoenix-plus.ru/catalog/product/card/585a530c-f5d2-11ef-baaa-d05099d5d12d/" TargetMode="External"/><Relationship Id="rId16" Type="http://schemas.openxmlformats.org/officeDocument/2006/relationships/hyperlink" Target="https://phoenix-plus.ru/catalog/product/card/4578963d-b3b2-11ef-ba9b-d05099d5d12d/" TargetMode="External"/><Relationship Id="rId107" Type="http://schemas.openxmlformats.org/officeDocument/2006/relationships/hyperlink" Target="https://phoenix-plus.ru/catalog/product/card/88a92026-b7b6-11ef-ba9b-d05099d5d12d/" TargetMode="External"/><Relationship Id="rId11" Type="http://schemas.openxmlformats.org/officeDocument/2006/relationships/hyperlink" Target="https://phoenix-plus.ru/catalog/product/card/982a35b4-b7b5-11ef-ba9b-d05099d5d12d/" TargetMode="External"/><Relationship Id="rId32" Type="http://schemas.openxmlformats.org/officeDocument/2006/relationships/hyperlink" Target="https://phoenix-plus.ru/catalog/product/card/4b8e5d68-b3b2-11ef-ba9b-d05099d5d12d/" TargetMode="External"/><Relationship Id="rId37" Type="http://schemas.openxmlformats.org/officeDocument/2006/relationships/hyperlink" Target="https://phoenix-plus.ru/catalog/product/card/5196c003-b3b2-11ef-ba9b-d05099d5d12d/" TargetMode="External"/><Relationship Id="rId53" Type="http://schemas.openxmlformats.org/officeDocument/2006/relationships/hyperlink" Target="https://phoenix-plus.ru/catalog/product/card/531f0555-b7b5-11ef-ba9b-d05099d5d12d/" TargetMode="External"/><Relationship Id="rId58" Type="http://schemas.openxmlformats.org/officeDocument/2006/relationships/hyperlink" Target="https://phoenix-plus.ru/catalog/product/card/1ae1e219-c211-11ef-ba9d-d05099d5d12d/" TargetMode="External"/><Relationship Id="rId74" Type="http://schemas.openxmlformats.org/officeDocument/2006/relationships/hyperlink" Target="https://phoenix-plus.ru/catalog/product/card/71fd0b9b-b3b2-11ef-ba9b-d05099d5d12d/" TargetMode="External"/><Relationship Id="rId79" Type="http://schemas.openxmlformats.org/officeDocument/2006/relationships/hyperlink" Target="https://phoenix-plus.ru/catalog/product/card/e2872ac8-b7b5-11ef-ba9b-d05099d5d12d/" TargetMode="External"/><Relationship Id="rId102" Type="http://schemas.openxmlformats.org/officeDocument/2006/relationships/hyperlink" Target="https://phoenix-plus.ru/catalog/product/card/b5efd084-b7b5-11ef-ba9b-d05099d5d12d/" TargetMode="External"/><Relationship Id="rId123" Type="http://schemas.openxmlformats.org/officeDocument/2006/relationships/hyperlink" Target="https://phoenix-plus.ru/catalog/product/card/ad443604-b3b2-11ef-ba9b-d05099d5d12d/" TargetMode="External"/><Relationship Id="rId128" Type="http://schemas.openxmlformats.org/officeDocument/2006/relationships/hyperlink" Target="https://phoenix-plus.ru/catalog/product/card/b9840d90-b3b2-11ef-ba9b-d05099d5d12d/" TargetMode="External"/><Relationship Id="rId144" Type="http://schemas.openxmlformats.org/officeDocument/2006/relationships/hyperlink" Target="https://phoenix-plus.ru/catalog/product/card/99b01872-b3b2-11ef-ba9b-d05099d5d12d/" TargetMode="External"/><Relationship Id="rId149" Type="http://schemas.openxmlformats.org/officeDocument/2006/relationships/hyperlink" Target="https://phoenix-plus.ru/catalog/product/card/1c21b759-b7b6-11ef-ba9b-d05099d5d12d/" TargetMode="External"/><Relationship Id="rId5" Type="http://schemas.openxmlformats.org/officeDocument/2006/relationships/hyperlink" Target="https://phoenix-plus.ru/catalog/product/card/5f6c531d-b7b5-11ef-ba9b-d05099d5d12d/" TargetMode="External"/><Relationship Id="rId90" Type="http://schemas.openxmlformats.org/officeDocument/2006/relationships/hyperlink" Target="https://phoenix-plus.ru/catalog/product/card/579d40c3-b3b2-11ef-ba9b-d05099d5d12d/" TargetMode="External"/><Relationship Id="rId95" Type="http://schemas.openxmlformats.org/officeDocument/2006/relationships/hyperlink" Target="https://phoenix-plus.ru/catalog/product/card/5e9c5cc2-b3b2-11ef-ba9b-d05099d5d12d/" TargetMode="External"/><Relationship Id="rId160" Type="http://schemas.openxmlformats.org/officeDocument/2006/relationships/hyperlink" Target="https://phoenix-plus.ru/catalog/product/card/92d447a0-b3b2-11ef-ba9b-d05099d5d12d/" TargetMode="External"/><Relationship Id="rId165" Type="http://schemas.openxmlformats.org/officeDocument/2006/relationships/hyperlink" Target="https://phoenix-plus.ru/catalog/product/card/796b5fa6-b3b2-11ef-ba9b-d05099d5d12d/" TargetMode="External"/><Relationship Id="rId181" Type="http://schemas.openxmlformats.org/officeDocument/2006/relationships/hyperlink" Target="https://phoenix-plus.ru/catalog/product/card/2d7dcea4-c211-11ef-ba9d-d05099d5d12d/" TargetMode="External"/><Relationship Id="rId186" Type="http://schemas.openxmlformats.org/officeDocument/2006/relationships/hyperlink" Target="https://phoenix-plus.ru/catalog/product/card/d7780f06-f4e7-11ef-baaa-d05099d5d12d/" TargetMode="External"/><Relationship Id="rId22" Type="http://schemas.openxmlformats.org/officeDocument/2006/relationships/hyperlink" Target="https://phoenix-plus.ru/catalog/product/card/2c24cf3e-b3b2-11ef-ba9b-d05099d5d12d/" TargetMode="External"/><Relationship Id="rId27" Type="http://schemas.openxmlformats.org/officeDocument/2006/relationships/hyperlink" Target="https://phoenix-plus.ru/catalog/product/card/3f629588-b3b2-11ef-ba9b-d05099d5d12d/" TargetMode="External"/><Relationship Id="rId43" Type="http://schemas.openxmlformats.org/officeDocument/2006/relationships/hyperlink" Target="https://phoenix-plus.ru/catalog/product/card/200c0c68-b3b2-11ef-ba9b-d05099d5d12d/" TargetMode="External"/><Relationship Id="rId48" Type="http://schemas.openxmlformats.org/officeDocument/2006/relationships/hyperlink" Target="https://phoenix-plus.ru/catalog/product/card/0eab78be-c211-11ef-ba9d-d05099d5d12d/" TargetMode="External"/><Relationship Id="rId64" Type="http://schemas.openxmlformats.org/officeDocument/2006/relationships/hyperlink" Target="https://phoenix-plus.ru/catalog/product/card/0d9d5c3a-b3b2-11ef-ba9b-d05099d5d12d/" TargetMode="External"/><Relationship Id="rId69" Type="http://schemas.openxmlformats.org/officeDocument/2006/relationships/hyperlink" Target="https://phoenix-plus.ru/catalog/product/card/13a5e217-b3b2-11ef-ba9b-d05099d5d12d/" TargetMode="External"/><Relationship Id="rId113" Type="http://schemas.openxmlformats.org/officeDocument/2006/relationships/hyperlink" Target="https://phoenix-plus.ru/catalog/product/card/661fc2c1-b7b6-11ef-ba9b-d05099d5d12d/" TargetMode="External"/><Relationship Id="rId118" Type="http://schemas.openxmlformats.org/officeDocument/2006/relationships/hyperlink" Target="https://phoenix-plus.ru/catalog/product/card/a68de1de-b3b2-11ef-ba9b-d05099d5d12d/" TargetMode="External"/><Relationship Id="rId134" Type="http://schemas.openxmlformats.org/officeDocument/2006/relationships/hyperlink" Target="https://phoenix-plus.ru/catalog/product/card/85a3aaa9-b3b2-11ef-ba9b-d05099d5d12d/" TargetMode="External"/><Relationship Id="rId139" Type="http://schemas.openxmlformats.org/officeDocument/2006/relationships/hyperlink" Target="https://phoenix-plus.ru/catalog/product/card/59b048df-b7b6-11ef-ba9b-d05099d5d12d/" TargetMode="External"/><Relationship Id="rId80" Type="http://schemas.openxmlformats.org/officeDocument/2006/relationships/hyperlink" Target="https://phoenix-plus.ru/catalog/product/card/5e9c5cce-b3b2-11ef-ba9b-d05099d5d12d/" TargetMode="External"/><Relationship Id="rId85" Type="http://schemas.openxmlformats.org/officeDocument/2006/relationships/hyperlink" Target="https://phoenix-plus.ru/catalog/product/card/6ba15aed-b3b2-11ef-ba9b-d05099d5d12d/" TargetMode="External"/><Relationship Id="rId150" Type="http://schemas.openxmlformats.org/officeDocument/2006/relationships/hyperlink" Target="https://phoenix-plus.ru/catalog/product/card/2278a60b-b7b6-11ef-ba9b-d05099d5d12d/" TargetMode="External"/><Relationship Id="rId155" Type="http://schemas.openxmlformats.org/officeDocument/2006/relationships/hyperlink" Target="https://phoenix-plus.ru/catalog/product/card/431e113e-b7b6-11ef-ba9b-d05099d5d12d/" TargetMode="External"/><Relationship Id="rId171" Type="http://schemas.openxmlformats.org/officeDocument/2006/relationships/hyperlink" Target="https://phoenix-plus.ru/catalog/product/card/796b5fae-b3b2-11ef-ba9b-d05099d5d12d/" TargetMode="External"/><Relationship Id="rId176" Type="http://schemas.openxmlformats.org/officeDocument/2006/relationships/hyperlink" Target="https://phoenix-plus.ru/catalog/product/card/7f9f490a-b3b2-11ef-ba9b-d05099d5d12d/" TargetMode="External"/><Relationship Id="rId192" Type="http://schemas.openxmlformats.org/officeDocument/2006/relationships/hyperlink" Target="https://phoenix-plus.ru/catalog/product/card/525fc142-f5d2-11ef-baaa-d05099d5d12d/" TargetMode="External"/><Relationship Id="rId197" Type="http://schemas.openxmlformats.org/officeDocument/2006/relationships/drawing" Target="../drawings/drawing1.xml"/><Relationship Id="rId12" Type="http://schemas.openxmlformats.org/officeDocument/2006/relationships/hyperlink" Target="https://phoenix-plus.ru/catalog/product/card/7542df46-b7b5-11ef-ba9b-d05099d5d12d/" TargetMode="External"/><Relationship Id="rId17" Type="http://schemas.openxmlformats.org/officeDocument/2006/relationships/hyperlink" Target="https://phoenix-plus.ru/catalog/product/card/2ff3d69e-b7b5-11ef-ba9b-d05099d5d12d/" TargetMode="External"/><Relationship Id="rId33" Type="http://schemas.openxmlformats.org/officeDocument/2006/relationships/hyperlink" Target="https://phoenix-plus.ru/catalog/product/card/4b8e5d6c-b3b2-11ef-ba9b-d05099d5d12d/" TargetMode="External"/><Relationship Id="rId38" Type="http://schemas.openxmlformats.org/officeDocument/2006/relationships/hyperlink" Target="https://phoenix-plus.ru/catalog/product/card/13a5e21f-b3b2-11ef-ba9b-d05099d5d12d/" TargetMode="External"/><Relationship Id="rId59" Type="http://schemas.openxmlformats.org/officeDocument/2006/relationships/hyperlink" Target="https://phoenix-plus.ru/catalog/product/card/214f0999-c211-11ef-ba9d-d05099d5d12d/" TargetMode="External"/><Relationship Id="rId103" Type="http://schemas.openxmlformats.org/officeDocument/2006/relationships/hyperlink" Target="https://phoenix-plus.ru/catalog/product/card/bbe79201-b7b5-11ef-ba9b-d05099d5d12d/" TargetMode="External"/><Relationship Id="rId108" Type="http://schemas.openxmlformats.org/officeDocument/2006/relationships/hyperlink" Target="https://phoenix-plus.ru/catalog/product/card/88a9202c-b7b6-11ef-ba9b-d05099d5d12d/" TargetMode="External"/><Relationship Id="rId124" Type="http://schemas.openxmlformats.org/officeDocument/2006/relationships/hyperlink" Target="https://phoenix-plus.ru/catalog/product/card/ad443608-b3b2-11ef-ba9b-d05099d5d12d/" TargetMode="External"/><Relationship Id="rId129" Type="http://schemas.openxmlformats.org/officeDocument/2006/relationships/hyperlink" Target="https://phoenix-plus.ru/catalog/product/card/85a3aab4-b3b2-11ef-ba9b-d05099d5d12d/" TargetMode="External"/><Relationship Id="rId54" Type="http://schemas.openxmlformats.org/officeDocument/2006/relationships/hyperlink" Target="https://phoenix-plus.ru/catalog/product/card/5927835b-b7b5-11ef-ba9b-d05099d5d12d/" TargetMode="External"/><Relationship Id="rId70" Type="http://schemas.openxmlformats.org/officeDocument/2006/relationships/hyperlink" Target="https://phoenix-plus.ru/catalog/product/card/13a5e21b-b3b2-11ef-ba9b-d05099d5d12d/" TargetMode="External"/><Relationship Id="rId75" Type="http://schemas.openxmlformats.org/officeDocument/2006/relationships/hyperlink" Target="https://phoenix-plus.ru/catalog/product/card/c67377ea-b7b5-11ef-ba9b-d05099d5d12d/" TargetMode="External"/><Relationship Id="rId91" Type="http://schemas.openxmlformats.org/officeDocument/2006/relationships/hyperlink" Target="https://phoenix-plus.ru/catalog/product/card/579d40c7-b3b2-11ef-ba9b-d05099d5d12d/" TargetMode="External"/><Relationship Id="rId96" Type="http://schemas.openxmlformats.org/officeDocument/2006/relationships/hyperlink" Target="https://phoenix-plus.ru/catalog/product/card/5e9c5cc6-b3b2-11ef-ba9b-d05099d5d12d/" TargetMode="External"/><Relationship Id="rId140" Type="http://schemas.openxmlformats.org/officeDocument/2006/relationships/hyperlink" Target="https://phoenix-plus.ru/catalog/product/card/92d447a4-b3b2-11ef-ba9b-d05099d5d12d/" TargetMode="External"/><Relationship Id="rId145" Type="http://schemas.openxmlformats.org/officeDocument/2006/relationships/hyperlink" Target="https://phoenix-plus.ru/catalog/product/card/99b01877-b3b2-11ef-ba9b-d05099d5d12d/" TargetMode="External"/><Relationship Id="rId161" Type="http://schemas.openxmlformats.org/officeDocument/2006/relationships/hyperlink" Target="https://phoenix-plus.ru/catalog/product/card/ef48733a-b7b5-11ef-ba9b-d05099d5d12d/" TargetMode="External"/><Relationship Id="rId166" Type="http://schemas.openxmlformats.org/officeDocument/2006/relationships/hyperlink" Target="https://phoenix-plus.ru/catalog/product/card/796b5faa-b3b2-11ef-ba9b-d05099d5d12d/" TargetMode="External"/><Relationship Id="rId182" Type="http://schemas.openxmlformats.org/officeDocument/2006/relationships/hyperlink" Target="https://phoenix-plus.ru/catalog/product/card/d10f36e4-f4e7-11ef-baaa-d05099d5d12d/" TargetMode="External"/><Relationship Id="rId187" Type="http://schemas.openxmlformats.org/officeDocument/2006/relationships/hyperlink" Target="https://phoenix-plus.ru/catalog/product/card/d7780f08-f4e7-11ef-baaa-d05099d5d12d/" TargetMode="External"/><Relationship Id="rId1" Type="http://schemas.openxmlformats.org/officeDocument/2006/relationships/hyperlink" Target="https://phoenix-plus.ru/catalog/product/card/0751aad7-b3b2-11ef-ba9b-d05099d5d12d/" TargetMode="External"/><Relationship Id="rId6" Type="http://schemas.openxmlformats.org/officeDocument/2006/relationships/hyperlink" Target="https://phoenix-plus.ru/catalog/product/card/65a49d39-b7b5-11ef-ba9b-d05099d5d12d/" TargetMode="External"/><Relationship Id="rId23" Type="http://schemas.openxmlformats.org/officeDocument/2006/relationships/hyperlink" Target="https://phoenix-plus.ru/catalog/product/card/2c24cf43-b3b2-11ef-ba9b-d05099d5d12d/" TargetMode="External"/><Relationship Id="rId28" Type="http://schemas.openxmlformats.org/officeDocument/2006/relationships/hyperlink" Target="https://phoenix-plus.ru/catalog/product/card/3f62958c-b3b2-11ef-ba9b-d05099d5d12d/" TargetMode="External"/><Relationship Id="rId49" Type="http://schemas.openxmlformats.org/officeDocument/2006/relationships/hyperlink" Target="https://phoenix-plus.ru/catalog/product/card/14e8c06b-c211-11ef-ba9d-d05099d5d12d/" TargetMode="External"/><Relationship Id="rId114" Type="http://schemas.openxmlformats.org/officeDocument/2006/relationships/hyperlink" Target="https://phoenix-plus.ru/catalog/product/card/9fc5f2ab-b3b2-11ef-ba9b-d05099d5d12d/" TargetMode="External"/><Relationship Id="rId119" Type="http://schemas.openxmlformats.org/officeDocument/2006/relationships/hyperlink" Target="https://phoenix-plus.ru/catalog/product/card/a68de1e2-b3b2-11ef-ba9b-d05099d5d12d/" TargetMode="External"/><Relationship Id="rId44" Type="http://schemas.openxmlformats.org/officeDocument/2006/relationships/hyperlink" Target="https://phoenix-plus.ru/catalog/product/card/200c0c6c-b3b2-11ef-ba9b-d05099d5d12d/" TargetMode="External"/><Relationship Id="rId60" Type="http://schemas.openxmlformats.org/officeDocument/2006/relationships/hyperlink" Target="https://phoenix-plus.ru/catalog/product/card/32203dc7-b3b2-11ef-ba9b-d05099d5d12d/" TargetMode="External"/><Relationship Id="rId65" Type="http://schemas.openxmlformats.org/officeDocument/2006/relationships/hyperlink" Target="https://phoenix-plus.ru/catalog/product/card/0d9d5c3e-b3b2-11ef-ba9b-d05099d5d12d/" TargetMode="External"/><Relationship Id="rId81" Type="http://schemas.openxmlformats.org/officeDocument/2006/relationships/hyperlink" Target="https://phoenix-plus.ru/catalog/product/card/64a42820-b3b2-11ef-ba9b-d05099d5d12d/" TargetMode="External"/><Relationship Id="rId86" Type="http://schemas.openxmlformats.org/officeDocument/2006/relationships/hyperlink" Target="https://phoenix-plus.ru/catalog/product/card/214f099d-c211-11ef-ba9d-d05099d5d12d/" TargetMode="External"/><Relationship Id="rId130" Type="http://schemas.openxmlformats.org/officeDocument/2006/relationships/hyperlink" Target="https://phoenix-plus.ru/catalog/product/card/85a3aab8-b3b2-11ef-ba9b-d05099d5d12d/" TargetMode="External"/><Relationship Id="rId135" Type="http://schemas.openxmlformats.org/officeDocument/2006/relationships/hyperlink" Target="https://phoenix-plus.ru/catalog/product/card/85a3aaaf-b3b2-11ef-ba9b-d05099d5d12d/" TargetMode="External"/><Relationship Id="rId151" Type="http://schemas.openxmlformats.org/officeDocument/2006/relationships/hyperlink" Target="https://phoenix-plus.ru/catalog/product/card/2cbacd0b-b7b6-11ef-ba9b-d05099d5d12d/" TargetMode="External"/><Relationship Id="rId156" Type="http://schemas.openxmlformats.org/officeDocument/2006/relationships/hyperlink" Target="https://phoenix-plus.ru/catalog/product/card/8ca3f05e-b3b2-11ef-ba9b-d05099d5d12d/" TargetMode="External"/><Relationship Id="rId177" Type="http://schemas.openxmlformats.org/officeDocument/2006/relationships/hyperlink" Target="https://phoenix-plus.ru/catalog/product/card/e2872acc-b7b5-11ef-ba9b-d05099d5d12d/" TargetMode="External"/><Relationship Id="rId172" Type="http://schemas.openxmlformats.org/officeDocument/2006/relationships/hyperlink" Target="https://phoenix-plus.ru/catalog/product/card/796b5fb2-b3b2-11ef-ba9b-d05099d5d12d/" TargetMode="External"/><Relationship Id="rId193" Type="http://schemas.openxmlformats.org/officeDocument/2006/relationships/hyperlink" Target="https://phoenix-plus.ru/catalog/product/card/525fc144-f5d2-11ef-baaa-d05099d5d12d/" TargetMode="External"/><Relationship Id="rId13" Type="http://schemas.openxmlformats.org/officeDocument/2006/relationships/hyperlink" Target="https://phoenix-plus.ru/catalog/product/card/7b4cb9d9-b7b5-11ef-ba9b-d05099d5d12d/" TargetMode="External"/><Relationship Id="rId18" Type="http://schemas.openxmlformats.org/officeDocument/2006/relationships/hyperlink" Target="https://phoenix-plus.ru/catalog/product/card/369b57b5-b7b5-11ef-ba9b-d05099d5d12d/" TargetMode="External"/><Relationship Id="rId39" Type="http://schemas.openxmlformats.org/officeDocument/2006/relationships/hyperlink" Target="https://phoenix-plus.ru/catalog/product/card/19cb3441-b3b2-11ef-ba9b-d05099d5d12d/" TargetMode="External"/><Relationship Id="rId109" Type="http://schemas.openxmlformats.org/officeDocument/2006/relationships/hyperlink" Target="https://phoenix-plus.ru/catalog/product/card/8f1fc247-b7b6-11ef-ba9b-d05099d5d12d/" TargetMode="External"/><Relationship Id="rId34" Type="http://schemas.openxmlformats.org/officeDocument/2006/relationships/hyperlink" Target="https://phoenix-plus.ru/catalog/product/card/5196bff3-b3b2-11ef-ba9b-d05099d5d12d/" TargetMode="External"/><Relationship Id="rId50" Type="http://schemas.openxmlformats.org/officeDocument/2006/relationships/hyperlink" Target="https://phoenix-plus.ru/catalog/product/card/14e8c06f-c211-11ef-ba9d-d05099d5d12d/" TargetMode="External"/><Relationship Id="rId55" Type="http://schemas.openxmlformats.org/officeDocument/2006/relationships/hyperlink" Target="https://phoenix-plus.ru/catalog/product/card/14e8c073-c211-11ef-ba9d-d05099d5d12d/" TargetMode="External"/><Relationship Id="rId76" Type="http://schemas.openxmlformats.org/officeDocument/2006/relationships/hyperlink" Target="https://phoenix-plus.ru/catalog/product/card/c67377ee-b7b5-11ef-ba9b-d05099d5d12d/" TargetMode="External"/><Relationship Id="rId97" Type="http://schemas.openxmlformats.org/officeDocument/2006/relationships/hyperlink" Target="https://phoenix-plus.ru/catalog/product/card/5e9c5cca-b3b2-11ef-ba9b-d05099d5d12d/" TargetMode="External"/><Relationship Id="rId104" Type="http://schemas.openxmlformats.org/officeDocument/2006/relationships/hyperlink" Target="https://phoenix-plus.ru/catalog/product/card/7267c8b3-b7b6-11ef-ba9b-d05099d5d12d/" TargetMode="External"/><Relationship Id="rId120" Type="http://schemas.openxmlformats.org/officeDocument/2006/relationships/hyperlink" Target="https://phoenix-plus.ru/catalog/product/card/a68de1e6-b3b2-11ef-ba9b-d05099d5d12d/" TargetMode="External"/><Relationship Id="rId125" Type="http://schemas.openxmlformats.org/officeDocument/2006/relationships/hyperlink" Target="https://phoenix-plus.ru/catalog/product/card/b38767c8-b3b2-11ef-ba9b-d05099d5d12d/" TargetMode="External"/><Relationship Id="rId141" Type="http://schemas.openxmlformats.org/officeDocument/2006/relationships/hyperlink" Target="https://phoenix-plus.ru/catalog/product/card/92d447a8-b3b2-11ef-ba9b-d05099d5d12d/" TargetMode="External"/><Relationship Id="rId146" Type="http://schemas.openxmlformats.org/officeDocument/2006/relationships/hyperlink" Target="https://phoenix-plus.ru/catalog/product/card/9fc5f2a3-b3b2-11ef-ba9b-d05099d5d12d/" TargetMode="External"/><Relationship Id="rId167" Type="http://schemas.openxmlformats.org/officeDocument/2006/relationships/hyperlink" Target="https://phoenix-plus.ru/catalog/product/card/ff5d3920-b7b5-11ef-ba9b-d05099d5d12d/" TargetMode="External"/><Relationship Id="rId188" Type="http://schemas.openxmlformats.org/officeDocument/2006/relationships/hyperlink" Target="https://phoenix-plus.ru/catalog/product/card/d7780f0a-f4e7-11ef-baaa-d05099d5d12d/" TargetMode="External"/><Relationship Id="rId7" Type="http://schemas.openxmlformats.org/officeDocument/2006/relationships/hyperlink" Target="https://phoenix-plus.ru/catalog/product/card/6f42d5e1-b7b5-11ef-ba9b-d05099d5d12d/" TargetMode="External"/><Relationship Id="rId71" Type="http://schemas.openxmlformats.org/officeDocument/2006/relationships/hyperlink" Target="https://phoenix-plus.ru/catalog/product/card/6ba15af1-b3b2-11ef-ba9b-d05099d5d12d/" TargetMode="External"/><Relationship Id="rId92" Type="http://schemas.openxmlformats.org/officeDocument/2006/relationships/hyperlink" Target="https://phoenix-plus.ru/catalog/product/card/579d40cb-b3b2-11ef-ba9b-d05099d5d12d/" TargetMode="External"/><Relationship Id="rId162" Type="http://schemas.openxmlformats.org/officeDocument/2006/relationships/hyperlink" Target="https://phoenix-plus.ru/catalog/product/card/f94f4758-b7b5-11ef-ba9b-d05099d5d12d/" TargetMode="External"/><Relationship Id="rId183" Type="http://schemas.openxmlformats.org/officeDocument/2006/relationships/hyperlink" Target="https://phoenix-plus.ru/catalog/product/card/d10f36e6-f4e7-11ef-baaa-d05099d5d12d/" TargetMode="External"/><Relationship Id="rId2" Type="http://schemas.openxmlformats.org/officeDocument/2006/relationships/hyperlink" Target="https://phoenix-plus.ru/catalog/product/card/0d9d5c32-b3b2-11ef-ba9b-d05099d5d12d/" TargetMode="External"/><Relationship Id="rId29" Type="http://schemas.openxmlformats.org/officeDocument/2006/relationships/hyperlink" Target="https://phoenix-plus.ru/catalog/product/card/45789649-b3b2-11ef-ba9b-d05099d5d12d/" TargetMode="External"/><Relationship Id="rId24" Type="http://schemas.openxmlformats.org/officeDocument/2006/relationships/hyperlink" Target="https://phoenix-plus.ru/catalog/product/card/32203dbf-b3b2-11ef-ba9b-d05099d5d12d/" TargetMode="External"/><Relationship Id="rId40" Type="http://schemas.openxmlformats.org/officeDocument/2006/relationships/hyperlink" Target="https://phoenix-plus.ru/catalog/product/card/19cb3445-b3b2-11ef-ba9b-d05099d5d12d/" TargetMode="External"/><Relationship Id="rId45" Type="http://schemas.openxmlformats.org/officeDocument/2006/relationships/hyperlink" Target="https://phoenix-plus.ru/catalog/product/card/260d80ff-b3b2-11ef-ba9b-d05099d5d12d/" TargetMode="External"/><Relationship Id="rId66" Type="http://schemas.openxmlformats.org/officeDocument/2006/relationships/hyperlink" Target="https://phoenix-plus.ru/catalog/product/card/13a5e20f-b3b2-11ef-ba9b-d05099d5d12d/" TargetMode="External"/><Relationship Id="rId87" Type="http://schemas.openxmlformats.org/officeDocument/2006/relationships/hyperlink" Target="https://phoenix-plus.ru/catalog/product/card/214f09a1-c211-11ef-ba9d-d05099d5d12d/" TargetMode="External"/><Relationship Id="rId110" Type="http://schemas.openxmlformats.org/officeDocument/2006/relationships/hyperlink" Target="https://phoenix-plus.ru/catalog/product/card/954bef30-b7b6-11ef-ba9b-d05099d5d12d/" TargetMode="External"/><Relationship Id="rId115" Type="http://schemas.openxmlformats.org/officeDocument/2006/relationships/hyperlink" Target="https://phoenix-plus.ru/catalog/product/card/9fc5f2af-b3b2-11ef-ba9b-d05099d5d12d/" TargetMode="External"/><Relationship Id="rId131" Type="http://schemas.openxmlformats.org/officeDocument/2006/relationships/hyperlink" Target="https://phoenix-plus.ru/catalog/product/card/8ca3f05a-b3b2-11ef-ba9b-d05099d5d12d/" TargetMode="External"/><Relationship Id="rId136" Type="http://schemas.openxmlformats.org/officeDocument/2006/relationships/hyperlink" Target="https://phoenix-plus.ru/catalog/product/card/431e1142-b7b6-11ef-ba9b-d05099d5d12d/" TargetMode="External"/><Relationship Id="rId157" Type="http://schemas.openxmlformats.org/officeDocument/2006/relationships/hyperlink" Target="https://phoenix-plus.ru/catalog/product/card/8ca3f062-b3b2-11ef-ba9b-d05099d5d12d/" TargetMode="External"/><Relationship Id="rId178" Type="http://schemas.openxmlformats.org/officeDocument/2006/relationships/hyperlink" Target="https://phoenix-plus.ru/catalog/product/card/e8c9e1e9-b7b5-11ef-ba9b-d05099d5d12d/" TargetMode="External"/><Relationship Id="rId61" Type="http://schemas.openxmlformats.org/officeDocument/2006/relationships/hyperlink" Target="https://phoenix-plus.ru/catalog/product/card/32203dcb-b3b2-11ef-ba9b-d05099d5d12d/" TargetMode="External"/><Relationship Id="rId82" Type="http://schemas.openxmlformats.org/officeDocument/2006/relationships/hyperlink" Target="https://phoenix-plus.ru/catalog/product/card/64a42824-b3b2-11ef-ba9b-d05099d5d12d/" TargetMode="External"/><Relationship Id="rId152" Type="http://schemas.openxmlformats.org/officeDocument/2006/relationships/hyperlink" Target="https://phoenix-plus.ru/catalog/product/card/2cbacd0f-b7b6-11ef-ba9b-d05099d5d12d/" TargetMode="External"/><Relationship Id="rId173" Type="http://schemas.openxmlformats.org/officeDocument/2006/relationships/hyperlink" Target="https://phoenix-plus.ru/catalog/product/card/7f9f48fe-b3b2-11ef-ba9b-d05099d5d12d/" TargetMode="External"/><Relationship Id="rId194" Type="http://schemas.openxmlformats.org/officeDocument/2006/relationships/hyperlink" Target="https://phoenix-plus.ru/catalog/product/card/525fc146-f5d2-11ef-baaa-d05099d5d12d/" TargetMode="External"/><Relationship Id="rId19" Type="http://schemas.openxmlformats.org/officeDocument/2006/relationships/hyperlink" Target="https://phoenix-plus.ru/catalog/product/card/369b57b9-b7b5-11ef-ba9b-d05099d5d12d/" TargetMode="External"/><Relationship Id="rId14" Type="http://schemas.openxmlformats.org/officeDocument/2006/relationships/hyperlink" Target="https://phoenix-plus.ru/catalog/product/card/819dc4b9-b7b5-11ef-ba9b-d05099d5d12d/" TargetMode="External"/><Relationship Id="rId30" Type="http://schemas.openxmlformats.org/officeDocument/2006/relationships/hyperlink" Target="https://phoenix-plus.ru/catalog/product/card/4b8e5d60-b3b2-11ef-ba9b-d05099d5d12d/" TargetMode="External"/><Relationship Id="rId35" Type="http://schemas.openxmlformats.org/officeDocument/2006/relationships/hyperlink" Target="https://phoenix-plus.ru/catalog/product/card/5196bff7-b3b2-11ef-ba9b-d05099d5d12d/" TargetMode="External"/><Relationship Id="rId56" Type="http://schemas.openxmlformats.org/officeDocument/2006/relationships/hyperlink" Target="https://phoenix-plus.ru/catalog/product/card/14e8c077-c211-11ef-ba9d-d05099d5d12d/" TargetMode="External"/><Relationship Id="rId77" Type="http://schemas.openxmlformats.org/officeDocument/2006/relationships/hyperlink" Target="https://phoenix-plus.ru/catalog/product/card/d2cde396-b7b5-11ef-ba9b-d05099d5d12d/" TargetMode="External"/><Relationship Id="rId100" Type="http://schemas.openxmlformats.org/officeDocument/2006/relationships/hyperlink" Target="https://phoenix-plus.ru/catalog/product/card/af54d932-b7b5-11ef-ba9b-d05099d5d12d/" TargetMode="External"/><Relationship Id="rId105" Type="http://schemas.openxmlformats.org/officeDocument/2006/relationships/hyperlink" Target="https://phoenix-plus.ru/catalog/product/card/786aec96-b7b6-11ef-ba9b-d05099d5d12d/" TargetMode="External"/><Relationship Id="rId126" Type="http://schemas.openxmlformats.org/officeDocument/2006/relationships/hyperlink" Target="https://phoenix-plus.ru/catalog/product/card/b38767ce-b3b2-11ef-ba9b-d05099d5d12d/" TargetMode="External"/><Relationship Id="rId147" Type="http://schemas.openxmlformats.org/officeDocument/2006/relationships/hyperlink" Target="https://phoenix-plus.ru/catalog/product/card/9fc5f2a7-b3b2-11ef-ba9b-d05099d5d12d/" TargetMode="External"/><Relationship Id="rId168" Type="http://schemas.openxmlformats.org/officeDocument/2006/relationships/hyperlink" Target="https://phoenix-plus.ru/catalog/product/card/05756cbe-b7b6-11ef-ba9b-d05099d5d12d/" TargetMode="External"/><Relationship Id="rId8" Type="http://schemas.openxmlformats.org/officeDocument/2006/relationships/hyperlink" Target="https://phoenix-plus.ru/catalog/product/card/87cddd68-b7b5-11ef-ba9b-d05099d5d12d/" TargetMode="External"/><Relationship Id="rId51" Type="http://schemas.openxmlformats.org/officeDocument/2006/relationships/hyperlink" Target="https://phoenix-plus.ru/catalog/product/card/43595e5d-b7b5-11ef-ba9b-d05099d5d12d/" TargetMode="External"/><Relationship Id="rId72" Type="http://schemas.openxmlformats.org/officeDocument/2006/relationships/hyperlink" Target="https://phoenix-plus.ru/catalog/product/card/71fd0b93-b3b2-11ef-ba9b-d05099d5d12d/" TargetMode="External"/><Relationship Id="rId93" Type="http://schemas.openxmlformats.org/officeDocument/2006/relationships/hyperlink" Target="https://phoenix-plus.ru/catalog/product/card/579d40cf-b3b2-11ef-ba9b-d05099d5d12d/" TargetMode="External"/><Relationship Id="rId98" Type="http://schemas.openxmlformats.org/officeDocument/2006/relationships/hyperlink" Target="https://phoenix-plus.ru/catalog/product/card/9e56a58d-b7b5-11ef-ba9b-d05099d5d12d/" TargetMode="External"/><Relationship Id="rId121" Type="http://schemas.openxmlformats.org/officeDocument/2006/relationships/hyperlink" Target="https://phoenix-plus.ru/catalog/product/card/ad4435fc-b3b2-11ef-ba9b-d05099d5d12d/" TargetMode="External"/><Relationship Id="rId142" Type="http://schemas.openxmlformats.org/officeDocument/2006/relationships/hyperlink" Target="https://phoenix-plus.ru/catalog/product/card/99b0186a-b3b2-11ef-ba9b-d05099d5d12d/" TargetMode="External"/><Relationship Id="rId163" Type="http://schemas.openxmlformats.org/officeDocument/2006/relationships/hyperlink" Target="https://phoenix-plus.ru/catalog/product/card/f94f475c-b7b5-11ef-ba9b-d05099d5d12d/" TargetMode="External"/><Relationship Id="rId184" Type="http://schemas.openxmlformats.org/officeDocument/2006/relationships/hyperlink" Target="https://phoenix-plus.ru/catalog/product/card/d10f36ea-f4e7-11ef-baaa-d05099d5d12d/" TargetMode="External"/><Relationship Id="rId189" Type="http://schemas.openxmlformats.org/officeDocument/2006/relationships/hyperlink" Target="https://phoenix-plus.ru/catalog/product/card/4bdba2d8-f5d2-11ef-baaa-d05099d5d12d/" TargetMode="External"/><Relationship Id="rId3" Type="http://schemas.openxmlformats.org/officeDocument/2006/relationships/hyperlink" Target="https://phoenix-plus.ru/catalog/product/card/0d9d5c36-b3b2-11ef-ba9b-d05099d5d12d/" TargetMode="External"/><Relationship Id="rId25" Type="http://schemas.openxmlformats.org/officeDocument/2006/relationships/hyperlink" Target="https://phoenix-plus.ru/catalog/product/card/32203dc3-b3b2-11ef-ba9b-d05099d5d12d/" TargetMode="External"/><Relationship Id="rId46" Type="http://schemas.openxmlformats.org/officeDocument/2006/relationships/hyperlink" Target="https://phoenix-plus.ru/catalog/product/card/0eab78b6-c211-11ef-ba9d-d05099d5d12d/" TargetMode="External"/><Relationship Id="rId67" Type="http://schemas.openxmlformats.org/officeDocument/2006/relationships/hyperlink" Target="https://phoenix-plus.ru/catalog/product/card/b9840d94-b3b2-11ef-ba9b-d05099d5d12d/" TargetMode="External"/><Relationship Id="rId116" Type="http://schemas.openxmlformats.org/officeDocument/2006/relationships/hyperlink" Target="https://phoenix-plus.ru/catalog/product/card/a68de1d6-b3b2-11ef-ba9b-d05099d5d12d/" TargetMode="External"/><Relationship Id="rId137" Type="http://schemas.openxmlformats.org/officeDocument/2006/relationships/hyperlink" Target="https://phoenix-plus.ru/catalog/product/card/498ff088-b7b6-11ef-ba9b-d05099d5d12d/" TargetMode="External"/><Relationship Id="rId158" Type="http://schemas.openxmlformats.org/officeDocument/2006/relationships/hyperlink" Target="https://phoenix-plus.ru/catalog/product/card/8ca3f066-b3b2-11ef-ba9b-d05099d5d12d/" TargetMode="External"/><Relationship Id="rId20" Type="http://schemas.openxmlformats.org/officeDocument/2006/relationships/hyperlink" Target="https://phoenix-plus.ru/catalog/product/card/3d410b6d-b7b5-11ef-ba9b-d05099d5d12d/" TargetMode="External"/><Relationship Id="rId41" Type="http://schemas.openxmlformats.org/officeDocument/2006/relationships/hyperlink" Target="https://phoenix-plus.ru/catalog/product/card/200c0c60-b3b2-11ef-ba9b-d05099d5d12d/" TargetMode="External"/><Relationship Id="rId62" Type="http://schemas.openxmlformats.org/officeDocument/2006/relationships/hyperlink" Target="https://phoenix-plus.ru/catalog/product/card/38efdfc6-b3b2-11ef-ba9b-d05099d5d12d/" TargetMode="External"/><Relationship Id="rId83" Type="http://schemas.openxmlformats.org/officeDocument/2006/relationships/hyperlink" Target="https://phoenix-plus.ru/catalog/product/card/64a42828-b3b2-11ef-ba9b-d05099d5d12d/" TargetMode="External"/><Relationship Id="rId88" Type="http://schemas.openxmlformats.org/officeDocument/2006/relationships/hyperlink" Target="https://phoenix-plus.ru/catalog/product/card/214f09a5-c211-11ef-ba9d-d05099d5d12d/" TargetMode="External"/><Relationship Id="rId111" Type="http://schemas.openxmlformats.org/officeDocument/2006/relationships/hyperlink" Target="https://phoenix-plus.ru/catalog/product/card/9f357283-b7b6-11ef-ba9b-d05099d5d12d/" TargetMode="External"/><Relationship Id="rId132" Type="http://schemas.openxmlformats.org/officeDocument/2006/relationships/hyperlink" Target="https://phoenix-plus.ru/catalog/product/card/b9840d98-b3b2-11ef-ba9b-d05099d5d12d/" TargetMode="External"/><Relationship Id="rId153" Type="http://schemas.openxmlformats.org/officeDocument/2006/relationships/hyperlink" Target="https://phoenix-plus.ru/catalog/product/card/3306d1a4-b7b6-11ef-ba9b-d05099d5d12d/" TargetMode="External"/><Relationship Id="rId174" Type="http://schemas.openxmlformats.org/officeDocument/2006/relationships/hyperlink" Target="https://phoenix-plus.ru/catalog/product/card/7f9f4902-b3b2-11ef-ba9b-d05099d5d12d/" TargetMode="External"/><Relationship Id="rId179" Type="http://schemas.openxmlformats.org/officeDocument/2006/relationships/hyperlink" Target="https://phoenix-plus.ru/catalog/product/card/276a2ffe-c211-11ef-ba9d-d05099d5d12d/" TargetMode="External"/><Relationship Id="rId195" Type="http://schemas.openxmlformats.org/officeDocument/2006/relationships/hyperlink" Target="https://phoenix-plus.ru/catalog/product/card/525fc148-f5d2-11ef-baaa-d05099d5d12d/" TargetMode="External"/><Relationship Id="rId190" Type="http://schemas.openxmlformats.org/officeDocument/2006/relationships/hyperlink" Target="https://phoenix-plus.ru/catalog/product/card/525fc13e-f5d2-11ef-baaa-d05099d5d12d/" TargetMode="External"/><Relationship Id="rId15" Type="http://schemas.openxmlformats.org/officeDocument/2006/relationships/hyperlink" Target="https://phoenix-plus.ru/catalog/product/card/45789639-b3b2-11ef-ba9b-d05099d5d12d/" TargetMode="External"/><Relationship Id="rId36" Type="http://schemas.openxmlformats.org/officeDocument/2006/relationships/hyperlink" Target="https://phoenix-plus.ru/catalog/product/card/5196bfff-b3b2-11ef-ba9b-d05099d5d12d/" TargetMode="External"/><Relationship Id="rId57" Type="http://schemas.openxmlformats.org/officeDocument/2006/relationships/hyperlink" Target="https://phoenix-plus.ru/catalog/product/card/1ae1e211-c211-11ef-ba9d-d05099d5d12d/" TargetMode="External"/><Relationship Id="rId106" Type="http://schemas.openxmlformats.org/officeDocument/2006/relationships/hyperlink" Target="https://phoenix-plus.ru/catalog/product/card/82a740e8-b7b6-11ef-ba9b-d05099d5d12d/" TargetMode="External"/><Relationship Id="rId127" Type="http://schemas.openxmlformats.org/officeDocument/2006/relationships/hyperlink" Target="https://phoenix-plus.ru/catalog/product/card/b38767db-b3b2-11ef-ba9b-d05099d5d12d/" TargetMode="External"/><Relationship Id="rId10" Type="http://schemas.openxmlformats.org/officeDocument/2006/relationships/hyperlink" Target="https://phoenix-plus.ru/catalog/product/card/91c9c0f9-b7b5-11ef-ba9b-d05099d5d12d/" TargetMode="External"/><Relationship Id="rId31" Type="http://schemas.openxmlformats.org/officeDocument/2006/relationships/hyperlink" Target="https://phoenix-plus.ru/catalog/product/card/4b8e5d64-b3b2-11ef-ba9b-d05099d5d12d/" TargetMode="External"/><Relationship Id="rId52" Type="http://schemas.openxmlformats.org/officeDocument/2006/relationships/hyperlink" Target="https://phoenix-plus.ru/catalog/product/card/4b51ce8b-b7b5-11ef-ba9b-d05099d5d12d/" TargetMode="External"/><Relationship Id="rId73" Type="http://schemas.openxmlformats.org/officeDocument/2006/relationships/hyperlink" Target="https://phoenix-plus.ru/catalog/product/card/71fd0b97-b3b2-11ef-ba9b-d05099d5d12d/" TargetMode="External"/><Relationship Id="rId78" Type="http://schemas.openxmlformats.org/officeDocument/2006/relationships/hyperlink" Target="https://phoenix-plus.ru/catalog/product/card/d8c6e0fa-b7b5-11ef-ba9b-d05099d5d12d/" TargetMode="External"/><Relationship Id="rId94" Type="http://schemas.openxmlformats.org/officeDocument/2006/relationships/hyperlink" Target="https://phoenix-plus.ru/catalog/product/card/5e9c5cbe-b3b2-11ef-ba9b-d05099d5d12d/" TargetMode="External"/><Relationship Id="rId99" Type="http://schemas.openxmlformats.org/officeDocument/2006/relationships/hyperlink" Target="https://phoenix-plus.ru/catalog/product/card/a8877bc8-b7b5-11ef-ba9b-d05099d5d12d/" TargetMode="External"/><Relationship Id="rId101" Type="http://schemas.openxmlformats.org/officeDocument/2006/relationships/hyperlink" Target="https://phoenix-plus.ru/catalog/product/card/af54d936-b7b5-11ef-ba9b-d05099d5d12d/" TargetMode="External"/><Relationship Id="rId122" Type="http://schemas.openxmlformats.org/officeDocument/2006/relationships/hyperlink" Target="https://phoenix-plus.ru/catalog/product/card/ad443600-b3b2-11ef-ba9b-d05099d5d12d/" TargetMode="External"/><Relationship Id="rId143" Type="http://schemas.openxmlformats.org/officeDocument/2006/relationships/hyperlink" Target="https://phoenix-plus.ru/catalog/product/card/99b0186e-b3b2-11ef-ba9b-d05099d5d12d/" TargetMode="External"/><Relationship Id="rId148" Type="http://schemas.openxmlformats.org/officeDocument/2006/relationships/hyperlink" Target="https://phoenix-plus.ru/catalog/product/card/1616dc16-b7b6-11ef-ba9b-d05099d5d12d/" TargetMode="External"/><Relationship Id="rId164" Type="http://schemas.openxmlformats.org/officeDocument/2006/relationships/hyperlink" Target="https://phoenix-plus.ru/catalog/product/card/71fd0b9f-b3b2-11ef-ba9b-d05099d5d12d/" TargetMode="External"/><Relationship Id="rId169" Type="http://schemas.openxmlformats.org/officeDocument/2006/relationships/hyperlink" Target="https://phoenix-plus.ru/catalog/product/card/0fd35fa0-b7b6-11ef-ba9b-d05099d5d12d/" TargetMode="External"/><Relationship Id="rId185" Type="http://schemas.openxmlformats.org/officeDocument/2006/relationships/hyperlink" Target="https://phoenix-plus.ru/catalog/product/card/d10f36ec-f4e7-11ef-baaa-d05099d5d12d/" TargetMode="External"/><Relationship Id="rId4" Type="http://schemas.openxmlformats.org/officeDocument/2006/relationships/hyperlink" Target="https://phoenix-plus.ru/catalog/product/card/5927835f-b7b5-11ef-ba9b-d05099d5d12d/" TargetMode="External"/><Relationship Id="rId9" Type="http://schemas.openxmlformats.org/officeDocument/2006/relationships/hyperlink" Target="https://phoenix-plus.ru/catalog/product/card/91c9c0f5-b7b5-11ef-ba9b-d05099d5d12d/" TargetMode="External"/><Relationship Id="rId180" Type="http://schemas.openxmlformats.org/officeDocument/2006/relationships/hyperlink" Target="https://phoenix-plus.ru/catalog/product/card/2d7dcea0-c211-11ef-ba9d-d05099d5d12d/" TargetMode="External"/><Relationship Id="rId26" Type="http://schemas.openxmlformats.org/officeDocument/2006/relationships/hyperlink" Target="https://phoenix-plus.ru/catalog/product/card/38efdfce-b3b2-11ef-ba9b-d05099d5d12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U250"/>
  <sheetViews>
    <sheetView tabSelected="1" workbookViewId="0">
      <pane ySplit="6" topLeftCell="A246" activePane="bottomLeft" state="frozen"/>
      <selection pane="bottomLeft" activeCell="F9" sqref="F9:F249"/>
    </sheetView>
  </sheetViews>
  <sheetFormatPr defaultColWidth="10.5" defaultRowHeight="11.45" customHeight="1" x14ac:dyDescent="0.2"/>
  <cols>
    <col min="1" max="1" width="25.33203125" style="1" customWidth="1"/>
    <col min="2" max="3" width="26.33203125" style="1" customWidth="1"/>
    <col min="4" max="4" width="8" style="1" customWidth="1"/>
    <col min="5" max="6" width="19.83203125" style="2" customWidth="1"/>
    <col min="7" max="7" width="13.83203125" style="1" customWidth="1"/>
    <col min="8" max="8" width="20.33203125" style="1" customWidth="1"/>
    <col min="9" max="9" width="28.6640625" style="1" customWidth="1"/>
    <col min="10" max="10" width="12" style="1" customWidth="1"/>
    <col min="11" max="11" width="14.1640625" style="1" customWidth="1"/>
    <col min="12" max="13" width="10.5" style="1" customWidth="1"/>
    <col min="14" max="14" width="13.5" style="1" customWidth="1"/>
    <col min="15" max="15" width="10.5" style="1" customWidth="1"/>
    <col min="16" max="16" width="10.5" style="1" hidden="1" customWidth="1"/>
    <col min="17" max="17" width="10.5" style="1" customWidth="1"/>
    <col min="18" max="18" width="23.33203125" style="1" customWidth="1"/>
    <col min="19" max="19" width="28.6640625" style="1" customWidth="1"/>
  </cols>
  <sheetData>
    <row r="1" spans="1:21" ht="18.95" customHeight="1" thickBot="1" x14ac:dyDescent="0.25">
      <c r="A1" s="41"/>
      <c r="B1" s="49" t="s">
        <v>704</v>
      </c>
      <c r="C1" s="50"/>
      <c r="D1" s="50"/>
      <c r="E1" s="51"/>
      <c r="F1" s="42"/>
      <c r="G1" s="41"/>
      <c r="H1" s="41"/>
      <c r="I1" s="41"/>
      <c r="J1" s="41"/>
      <c r="K1" s="41"/>
      <c r="L1" s="41"/>
      <c r="M1" s="52" t="s">
        <v>705</v>
      </c>
      <c r="N1" s="53"/>
      <c r="O1" s="53"/>
      <c r="P1" s="53"/>
      <c r="Q1" s="53"/>
      <c r="R1" s="43">
        <f>SUM(R10:R255)</f>
        <v>0</v>
      </c>
      <c r="S1" s="41"/>
      <c r="T1" s="44"/>
      <c r="U1" s="44"/>
    </row>
    <row r="2" spans="1:21" ht="18.95" customHeight="1" x14ac:dyDescent="0.2">
      <c r="A2" s="45"/>
      <c r="B2" s="45"/>
      <c r="C2" s="45"/>
      <c r="D2" s="45"/>
      <c r="E2" s="45"/>
      <c r="F2" s="46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4"/>
      <c r="U2" s="44"/>
    </row>
    <row r="3" spans="1:21" ht="18.95" customHeight="1" x14ac:dyDescent="0.2">
      <c r="A3" s="45"/>
      <c r="B3" s="45"/>
      <c r="C3" s="45"/>
      <c r="D3" s="45"/>
      <c r="E3" s="45"/>
      <c r="F3" s="46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4"/>
      <c r="U3" s="44"/>
    </row>
    <row r="4" spans="1:21" ht="12" customHeight="1" x14ac:dyDescent="0.2">
      <c r="A4" s="45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4"/>
      <c r="U4" s="44"/>
    </row>
    <row r="5" spans="1:21" ht="27.75" customHeight="1" x14ac:dyDescent="0.2">
      <c r="A5" s="45"/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3" t="s">
        <v>0</v>
      </c>
      <c r="N5" s="4"/>
      <c r="O5" s="45"/>
      <c r="P5" s="45"/>
      <c r="Q5" s="45"/>
      <c r="R5" s="45"/>
      <c r="S5" s="45"/>
      <c r="T5" s="45"/>
      <c r="U5" s="45"/>
    </row>
    <row r="6" spans="1:21" ht="44.25" customHeight="1" x14ac:dyDescent="0.2">
      <c r="A6" s="5" t="s">
        <v>1</v>
      </c>
      <c r="B6" s="6" t="s">
        <v>2</v>
      </c>
      <c r="C6" s="7" t="s">
        <v>3</v>
      </c>
      <c r="D6" s="8" t="s">
        <v>4</v>
      </c>
      <c r="E6" s="9" t="s">
        <v>5</v>
      </c>
      <c r="F6" s="9" t="s">
        <v>5</v>
      </c>
      <c r="G6" s="8" t="s">
        <v>6</v>
      </c>
      <c r="H6" s="8" t="s">
        <v>7</v>
      </c>
      <c r="I6" s="8" t="s">
        <v>8</v>
      </c>
      <c r="J6" s="8" t="s">
        <v>9</v>
      </c>
      <c r="K6" s="10" t="s">
        <v>10</v>
      </c>
      <c r="L6" s="8" t="s">
        <v>11</v>
      </c>
      <c r="M6" s="11" t="s">
        <v>12</v>
      </c>
      <c r="N6" s="11" t="s">
        <v>13</v>
      </c>
      <c r="O6" s="12" t="s">
        <v>14</v>
      </c>
      <c r="P6" s="12" t="s">
        <v>15</v>
      </c>
      <c r="Q6" s="13" t="s">
        <v>16</v>
      </c>
      <c r="R6" s="8" t="s">
        <v>17</v>
      </c>
      <c r="S6" s="8" t="s">
        <v>18</v>
      </c>
      <c r="T6" s="45"/>
      <c r="U6" s="45"/>
    </row>
    <row r="7" spans="1:21" ht="15.95" customHeight="1" x14ac:dyDescent="0.25">
      <c r="A7" s="14"/>
      <c r="B7" s="14"/>
      <c r="C7" s="14"/>
      <c r="D7" s="15" t="s">
        <v>19</v>
      </c>
      <c r="E7" s="16"/>
      <c r="F7" s="16"/>
      <c r="G7" s="14"/>
      <c r="H7" s="14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45"/>
      <c r="U7" s="45"/>
    </row>
    <row r="8" spans="1:21" s="18" customFormat="1" ht="15" customHeight="1" x14ac:dyDescent="0.25">
      <c r="A8" s="19"/>
      <c r="B8" s="19"/>
      <c r="C8" s="19"/>
      <c r="D8" s="20" t="s">
        <v>20</v>
      </c>
      <c r="E8" s="21"/>
      <c r="F8" s="21"/>
      <c r="G8" s="19"/>
      <c r="H8" s="19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45"/>
      <c r="U8" s="45"/>
    </row>
    <row r="9" spans="1:21" s="1" customFormat="1" ht="93" customHeight="1" x14ac:dyDescent="0.25">
      <c r="A9" s="23" t="s">
        <v>19</v>
      </c>
      <c r="B9" s="24" t="s">
        <v>21</v>
      </c>
      <c r="C9" s="25" t="s">
        <v>22</v>
      </c>
      <c r="D9" s="26">
        <v>1</v>
      </c>
      <c r="E9" s="27"/>
      <c r="F9" s="47" t="s">
        <v>23</v>
      </c>
      <c r="G9" s="28" t="s">
        <v>24</v>
      </c>
      <c r="H9" s="26">
        <v>4606008634504</v>
      </c>
      <c r="I9" s="29" t="s">
        <v>25</v>
      </c>
      <c r="J9" s="28" t="s">
        <v>26</v>
      </c>
      <c r="K9" s="30">
        <v>957</v>
      </c>
      <c r="L9" s="31">
        <v>20</v>
      </c>
      <c r="M9" s="32">
        <v>763.38</v>
      </c>
      <c r="N9" s="33">
        <f>ROUND(M9-M9*N$5/100,2)</f>
        <v>763.38</v>
      </c>
      <c r="O9" s="34">
        <f>ROUND(N9-N9*20%,2)</f>
        <v>610.70000000000005</v>
      </c>
      <c r="P9" s="34"/>
      <c r="Q9" s="35"/>
      <c r="R9" s="28">
        <f>ROUND(SUM(IF(P9+O9=0, N9, P9+O9)*Q9),2)</f>
        <v>0</v>
      </c>
      <c r="S9" s="29" t="s">
        <v>27</v>
      </c>
      <c r="T9" s="45"/>
      <c r="U9" s="45"/>
    </row>
    <row r="10" spans="1:21" s="1" customFormat="1" ht="93" customHeight="1" x14ac:dyDescent="0.25">
      <c r="A10" s="23" t="s">
        <v>19</v>
      </c>
      <c r="B10" s="24" t="s">
        <v>21</v>
      </c>
      <c r="C10" s="25" t="s">
        <v>22</v>
      </c>
      <c r="D10" s="26">
        <v>2</v>
      </c>
      <c r="E10" s="27"/>
      <c r="F10" s="47" t="s">
        <v>28</v>
      </c>
      <c r="G10" s="28" t="s">
        <v>29</v>
      </c>
      <c r="H10" s="26">
        <v>4606008634511</v>
      </c>
      <c r="I10" s="29" t="s">
        <v>30</v>
      </c>
      <c r="J10" s="28" t="s">
        <v>26</v>
      </c>
      <c r="K10" s="30">
        <v>890</v>
      </c>
      <c r="L10" s="31">
        <v>20</v>
      </c>
      <c r="M10" s="32">
        <v>763.38</v>
      </c>
      <c r="N10" s="33">
        <f>ROUND(M10-M10*N$5/100,2)</f>
        <v>763.38</v>
      </c>
      <c r="O10" s="34">
        <f>ROUND(N10-N10*20%,2)</f>
        <v>610.70000000000005</v>
      </c>
      <c r="P10" s="34"/>
      <c r="Q10" s="35"/>
      <c r="R10" s="28">
        <f>ROUND(SUM(IF(P10+O10=0, N10, P10+O10)*Q10),2)</f>
        <v>0</v>
      </c>
      <c r="S10" s="29" t="s">
        <v>27</v>
      </c>
      <c r="T10" s="45"/>
      <c r="U10" s="45"/>
    </row>
    <row r="11" spans="1:21" s="1" customFormat="1" ht="93" customHeight="1" x14ac:dyDescent="0.25">
      <c r="A11" s="23" t="s">
        <v>19</v>
      </c>
      <c r="B11" s="24" t="s">
        <v>21</v>
      </c>
      <c r="C11" s="25" t="s">
        <v>22</v>
      </c>
      <c r="D11" s="26">
        <v>3</v>
      </c>
      <c r="E11" s="27"/>
      <c r="F11" s="47" t="s">
        <v>31</v>
      </c>
      <c r="G11" s="28" t="s">
        <v>32</v>
      </c>
      <c r="H11" s="26">
        <v>4606008634528</v>
      </c>
      <c r="I11" s="29" t="s">
        <v>33</v>
      </c>
      <c r="J11" s="28" t="s">
        <v>26</v>
      </c>
      <c r="K11" s="36">
        <v>1038</v>
      </c>
      <c r="L11" s="31">
        <v>20</v>
      </c>
      <c r="M11" s="32">
        <v>763.38</v>
      </c>
      <c r="N11" s="33">
        <f>ROUND(M11-M11*N$5/100,2)</f>
        <v>763.38</v>
      </c>
      <c r="O11" s="34">
        <f>ROUND(N11-N11*20%,2)</f>
        <v>610.70000000000005</v>
      </c>
      <c r="P11" s="34"/>
      <c r="Q11" s="35"/>
      <c r="R11" s="28">
        <f>ROUND(SUM(IF(P11+O11=0, N11, P11+O11)*Q11),2)</f>
        <v>0</v>
      </c>
      <c r="S11" s="29" t="s">
        <v>27</v>
      </c>
      <c r="T11" s="45"/>
      <c r="U11" s="45"/>
    </row>
    <row r="12" spans="1:21" s="18" customFormat="1" ht="15" customHeight="1" x14ac:dyDescent="0.25">
      <c r="A12" s="19"/>
      <c r="B12" s="19"/>
      <c r="C12" s="19"/>
      <c r="D12" s="20" t="s">
        <v>34</v>
      </c>
      <c r="E12" s="21"/>
      <c r="F12" s="21"/>
      <c r="G12" s="19"/>
      <c r="H12" s="19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45"/>
      <c r="U12" s="45"/>
    </row>
    <row r="13" spans="1:21" s="1" customFormat="1" ht="93" customHeight="1" x14ac:dyDescent="0.25">
      <c r="A13" s="23" t="s">
        <v>19</v>
      </c>
      <c r="B13" s="24" t="s">
        <v>21</v>
      </c>
      <c r="C13" s="25" t="s">
        <v>35</v>
      </c>
      <c r="D13" s="26">
        <v>4</v>
      </c>
      <c r="E13" s="27"/>
      <c r="F13" s="47" t="s">
        <v>36</v>
      </c>
      <c r="G13" s="28" t="s">
        <v>37</v>
      </c>
      <c r="H13" s="26">
        <v>4606008635020</v>
      </c>
      <c r="I13" s="29" t="s">
        <v>38</v>
      </c>
      <c r="J13" s="28" t="s">
        <v>39</v>
      </c>
      <c r="K13" s="30">
        <v>310</v>
      </c>
      <c r="L13" s="31">
        <v>20</v>
      </c>
      <c r="M13" s="32">
        <v>380.16</v>
      </c>
      <c r="N13" s="33">
        <f>ROUND(M13-M13*N$5/100,2)</f>
        <v>380.16</v>
      </c>
      <c r="O13" s="34">
        <f>ROUND(N13-N13*20%,2)</f>
        <v>304.13</v>
      </c>
      <c r="P13" s="34"/>
      <c r="Q13" s="35"/>
      <c r="R13" s="28">
        <f>ROUND(SUM(IF(P13+O13=0, N13, P13+O13)*Q13),2)</f>
        <v>0</v>
      </c>
      <c r="S13" s="29" t="s">
        <v>40</v>
      </c>
      <c r="T13" s="45"/>
      <c r="U13" s="45"/>
    </row>
    <row r="14" spans="1:21" s="1" customFormat="1" ht="93" customHeight="1" x14ac:dyDescent="0.25">
      <c r="A14" s="23" t="s">
        <v>19</v>
      </c>
      <c r="B14" s="24" t="s">
        <v>21</v>
      </c>
      <c r="C14" s="25" t="s">
        <v>35</v>
      </c>
      <c r="D14" s="26">
        <v>5</v>
      </c>
      <c r="E14" s="27"/>
      <c r="F14" s="47" t="s">
        <v>41</v>
      </c>
      <c r="G14" s="28" t="s">
        <v>42</v>
      </c>
      <c r="H14" s="26">
        <v>4606008635037</v>
      </c>
      <c r="I14" s="29" t="s">
        <v>43</v>
      </c>
      <c r="J14" s="28" t="s">
        <v>39</v>
      </c>
      <c r="K14" s="30">
        <v>986</v>
      </c>
      <c r="L14" s="31">
        <v>20</v>
      </c>
      <c r="M14" s="32">
        <v>380.16</v>
      </c>
      <c r="N14" s="33">
        <f>ROUND(M14-M14*N$5/100,2)</f>
        <v>380.16</v>
      </c>
      <c r="O14" s="34">
        <f>ROUND(N14-N14*20%,2)</f>
        <v>304.13</v>
      </c>
      <c r="P14" s="34"/>
      <c r="Q14" s="35"/>
      <c r="R14" s="28">
        <f>ROUND(SUM(IF(P14+O14=0, N14, P14+O14)*Q14),2)</f>
        <v>0</v>
      </c>
      <c r="S14" s="29" t="s">
        <v>40</v>
      </c>
      <c r="T14" s="45"/>
      <c r="U14" s="45"/>
    </row>
    <row r="15" spans="1:21" s="1" customFormat="1" ht="93" customHeight="1" x14ac:dyDescent="0.25">
      <c r="A15" s="23" t="s">
        <v>19</v>
      </c>
      <c r="B15" s="24" t="s">
        <v>21</v>
      </c>
      <c r="C15" s="25" t="s">
        <v>35</v>
      </c>
      <c r="D15" s="26">
        <v>6</v>
      </c>
      <c r="E15" s="27"/>
      <c r="F15" s="47" t="s">
        <v>44</v>
      </c>
      <c r="G15" s="28" t="s">
        <v>45</v>
      </c>
      <c r="H15" s="26">
        <v>4606008635044</v>
      </c>
      <c r="I15" s="29" t="s">
        <v>46</v>
      </c>
      <c r="J15" s="28" t="s">
        <v>39</v>
      </c>
      <c r="K15" s="30">
        <v>393</v>
      </c>
      <c r="L15" s="31">
        <v>20</v>
      </c>
      <c r="M15" s="32">
        <v>380.16</v>
      </c>
      <c r="N15" s="33">
        <f>ROUND(M15-M15*N$5/100,2)</f>
        <v>380.16</v>
      </c>
      <c r="O15" s="34">
        <f>ROUND(N15-N15*20%,2)</f>
        <v>304.13</v>
      </c>
      <c r="P15" s="34"/>
      <c r="Q15" s="35"/>
      <c r="R15" s="28">
        <f>ROUND(SUM(IF(P15+O15=0, N15, P15+O15)*Q15),2)</f>
        <v>0</v>
      </c>
      <c r="S15" s="29" t="s">
        <v>40</v>
      </c>
      <c r="T15" s="45"/>
      <c r="U15" s="45"/>
    </row>
    <row r="16" spans="1:21" s="1" customFormat="1" ht="93" customHeight="1" x14ac:dyDescent="0.25">
      <c r="A16" s="23" t="s">
        <v>19</v>
      </c>
      <c r="B16" s="24" t="s">
        <v>21</v>
      </c>
      <c r="C16" s="25" t="s">
        <v>35</v>
      </c>
      <c r="D16" s="26">
        <v>7</v>
      </c>
      <c r="E16" s="27"/>
      <c r="F16" s="47" t="s">
        <v>47</v>
      </c>
      <c r="G16" s="28" t="s">
        <v>48</v>
      </c>
      <c r="H16" s="26">
        <v>4606008635051</v>
      </c>
      <c r="I16" s="29" t="s">
        <v>49</v>
      </c>
      <c r="J16" s="28" t="s">
        <v>39</v>
      </c>
      <c r="K16" s="30">
        <v>802</v>
      </c>
      <c r="L16" s="31">
        <v>20</v>
      </c>
      <c r="M16" s="32">
        <v>380.16</v>
      </c>
      <c r="N16" s="33">
        <f>ROUND(M16-M16*N$5/100,2)</f>
        <v>380.16</v>
      </c>
      <c r="O16" s="34">
        <f>ROUND(N16-N16*20%,2)</f>
        <v>304.13</v>
      </c>
      <c r="P16" s="34"/>
      <c r="Q16" s="35"/>
      <c r="R16" s="28">
        <f>ROUND(SUM(IF(P16+O16=0, N16, P16+O16)*Q16),2)</f>
        <v>0</v>
      </c>
      <c r="S16" s="29" t="s">
        <v>40</v>
      </c>
      <c r="T16" s="45"/>
      <c r="U16" s="45"/>
    </row>
    <row r="17" spans="1:21" s="18" customFormat="1" ht="15" customHeight="1" x14ac:dyDescent="0.25">
      <c r="A17" s="19"/>
      <c r="B17" s="19"/>
      <c r="C17" s="19"/>
      <c r="D17" s="20" t="s">
        <v>50</v>
      </c>
      <c r="E17" s="21"/>
      <c r="F17" s="21"/>
      <c r="G17" s="19"/>
      <c r="H17" s="19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45"/>
      <c r="U17" s="45"/>
    </row>
    <row r="18" spans="1:21" s="1" customFormat="1" ht="93" customHeight="1" x14ac:dyDescent="0.25">
      <c r="A18" s="23" t="s">
        <v>19</v>
      </c>
      <c r="B18" s="24" t="s">
        <v>21</v>
      </c>
      <c r="C18" s="25" t="s">
        <v>51</v>
      </c>
      <c r="D18" s="26">
        <v>8</v>
      </c>
      <c r="E18" s="27"/>
      <c r="F18" s="47" t="s">
        <v>52</v>
      </c>
      <c r="G18" s="28" t="s">
        <v>53</v>
      </c>
      <c r="H18" s="26">
        <v>4606008635242</v>
      </c>
      <c r="I18" s="29" t="s">
        <v>54</v>
      </c>
      <c r="J18" s="28" t="s">
        <v>39</v>
      </c>
      <c r="K18" s="30">
        <v>533</v>
      </c>
      <c r="L18" s="31">
        <v>20</v>
      </c>
      <c r="M18" s="32">
        <v>345.51</v>
      </c>
      <c r="N18" s="33">
        <f>ROUND(M18-M18*N$5/100,2)</f>
        <v>345.51</v>
      </c>
      <c r="O18" s="34">
        <f>ROUND(N18-N18*20%,2)</f>
        <v>276.41000000000003</v>
      </c>
      <c r="P18" s="34"/>
      <c r="Q18" s="35"/>
      <c r="R18" s="28">
        <f>ROUND(SUM(IF(P18+O18=0, N18, P18+O18)*Q18),2)</f>
        <v>0</v>
      </c>
      <c r="S18" s="29" t="s">
        <v>40</v>
      </c>
      <c r="T18" s="45"/>
      <c r="U18" s="45"/>
    </row>
    <row r="19" spans="1:21" s="1" customFormat="1" ht="93" customHeight="1" x14ac:dyDescent="0.25">
      <c r="A19" s="23" t="s">
        <v>19</v>
      </c>
      <c r="B19" s="24" t="s">
        <v>21</v>
      </c>
      <c r="C19" s="25" t="s">
        <v>51</v>
      </c>
      <c r="D19" s="26">
        <v>9</v>
      </c>
      <c r="E19" s="27"/>
      <c r="F19" s="47" t="s">
        <v>55</v>
      </c>
      <c r="G19" s="28" t="s">
        <v>56</v>
      </c>
      <c r="H19" s="26">
        <v>4606008635259</v>
      </c>
      <c r="I19" s="29" t="s">
        <v>57</v>
      </c>
      <c r="J19" s="28" t="s">
        <v>39</v>
      </c>
      <c r="K19" s="30">
        <v>888</v>
      </c>
      <c r="L19" s="31">
        <v>20</v>
      </c>
      <c r="M19" s="32">
        <v>345.51</v>
      </c>
      <c r="N19" s="33">
        <f>ROUND(M19-M19*N$5/100,2)</f>
        <v>345.51</v>
      </c>
      <c r="O19" s="34">
        <f>ROUND(N19-N19*20%,2)</f>
        <v>276.41000000000003</v>
      </c>
      <c r="P19" s="34"/>
      <c r="Q19" s="35"/>
      <c r="R19" s="28">
        <f>ROUND(SUM(IF(P19+O19=0, N19, P19+O19)*Q19),2)</f>
        <v>0</v>
      </c>
      <c r="S19" s="29" t="s">
        <v>40</v>
      </c>
      <c r="T19" s="45"/>
      <c r="U19" s="45"/>
    </row>
    <row r="20" spans="1:21" s="1" customFormat="1" ht="93" customHeight="1" x14ac:dyDescent="0.25">
      <c r="A20" s="23" t="s">
        <v>19</v>
      </c>
      <c r="B20" s="24" t="s">
        <v>21</v>
      </c>
      <c r="C20" s="25" t="s">
        <v>51</v>
      </c>
      <c r="D20" s="26">
        <v>10</v>
      </c>
      <c r="E20" s="27"/>
      <c r="F20" s="47" t="s">
        <v>58</v>
      </c>
      <c r="G20" s="28" t="s">
        <v>59</v>
      </c>
      <c r="H20" s="26">
        <v>4606008635266</v>
      </c>
      <c r="I20" s="29" t="s">
        <v>60</v>
      </c>
      <c r="J20" s="28" t="s">
        <v>39</v>
      </c>
      <c r="K20" s="30">
        <v>737</v>
      </c>
      <c r="L20" s="31">
        <v>20</v>
      </c>
      <c r="M20" s="32">
        <v>345.51</v>
      </c>
      <c r="N20" s="33">
        <f>ROUND(M20-M20*N$5/100,2)</f>
        <v>345.51</v>
      </c>
      <c r="O20" s="34">
        <f>ROUND(N20-N20*20%,2)</f>
        <v>276.41000000000003</v>
      </c>
      <c r="P20" s="34"/>
      <c r="Q20" s="35"/>
      <c r="R20" s="28">
        <f>ROUND(SUM(IF(P20+O20=0, N20, P20+O20)*Q20),2)</f>
        <v>0</v>
      </c>
      <c r="S20" s="29" t="s">
        <v>40</v>
      </c>
      <c r="T20" s="45"/>
      <c r="U20" s="45"/>
    </row>
    <row r="21" spans="1:21" s="1" customFormat="1" ht="93" customHeight="1" x14ac:dyDescent="0.25">
      <c r="A21" s="23" t="s">
        <v>19</v>
      </c>
      <c r="B21" s="24" t="s">
        <v>21</v>
      </c>
      <c r="C21" s="25" t="s">
        <v>51</v>
      </c>
      <c r="D21" s="26">
        <v>11</v>
      </c>
      <c r="E21" s="27"/>
      <c r="F21" s="47" t="s">
        <v>61</v>
      </c>
      <c r="G21" s="28" t="s">
        <v>62</v>
      </c>
      <c r="H21" s="26">
        <v>4606008635273</v>
      </c>
      <c r="I21" s="29" t="s">
        <v>63</v>
      </c>
      <c r="J21" s="28" t="s">
        <v>39</v>
      </c>
      <c r="K21" s="36">
        <v>1141</v>
      </c>
      <c r="L21" s="31">
        <v>20</v>
      </c>
      <c r="M21" s="32">
        <v>345.51</v>
      </c>
      <c r="N21" s="33">
        <f>ROUND(M21-M21*N$5/100,2)</f>
        <v>345.51</v>
      </c>
      <c r="O21" s="34">
        <f>ROUND(N21-N21*20%,2)</f>
        <v>276.41000000000003</v>
      </c>
      <c r="P21" s="34"/>
      <c r="Q21" s="35"/>
      <c r="R21" s="28">
        <f>ROUND(SUM(IF(P21+O21=0, N21, P21+O21)*Q21),2)</f>
        <v>0</v>
      </c>
      <c r="S21" s="29" t="s">
        <v>40</v>
      </c>
      <c r="T21" s="45"/>
      <c r="U21" s="45"/>
    </row>
    <row r="22" spans="1:21" s="18" customFormat="1" ht="15" customHeight="1" x14ac:dyDescent="0.25">
      <c r="A22" s="19"/>
      <c r="B22" s="19"/>
      <c r="C22" s="19"/>
      <c r="D22" s="20" t="s">
        <v>64</v>
      </c>
      <c r="E22" s="21"/>
      <c r="F22" s="21"/>
      <c r="G22" s="19"/>
      <c r="H22" s="19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45"/>
      <c r="U22" s="45"/>
    </row>
    <row r="23" spans="1:21" s="1" customFormat="1" ht="93" customHeight="1" x14ac:dyDescent="0.25">
      <c r="A23" s="23" t="s">
        <v>19</v>
      </c>
      <c r="B23" s="24" t="s">
        <v>21</v>
      </c>
      <c r="C23" s="25" t="s">
        <v>65</v>
      </c>
      <c r="D23" s="26">
        <v>12</v>
      </c>
      <c r="E23" s="27"/>
      <c r="F23" s="47" t="s">
        <v>66</v>
      </c>
      <c r="G23" s="28" t="s">
        <v>67</v>
      </c>
      <c r="H23" s="26">
        <v>4606008635105</v>
      </c>
      <c r="I23" s="29" t="s">
        <v>68</v>
      </c>
      <c r="J23" s="28" t="s">
        <v>39</v>
      </c>
      <c r="K23" s="30">
        <v>844</v>
      </c>
      <c r="L23" s="31">
        <v>20</v>
      </c>
      <c r="M23" s="32">
        <v>386.28</v>
      </c>
      <c r="N23" s="33">
        <f>ROUND(M23-M23*N$5/100,2)</f>
        <v>386.28</v>
      </c>
      <c r="O23" s="34">
        <f>ROUND(N23-N23*20%,2)</f>
        <v>309.02</v>
      </c>
      <c r="P23" s="34"/>
      <c r="Q23" s="35"/>
      <c r="R23" s="28">
        <f>ROUND(SUM(IF(P23+O23=0, N23, P23+O23)*Q23),2)</f>
        <v>0</v>
      </c>
      <c r="S23" s="29" t="s">
        <v>40</v>
      </c>
      <c r="T23" s="45"/>
      <c r="U23" s="45"/>
    </row>
    <row r="24" spans="1:21" s="1" customFormat="1" ht="93" customHeight="1" x14ac:dyDescent="0.25">
      <c r="A24" s="23" t="s">
        <v>19</v>
      </c>
      <c r="B24" s="24" t="s">
        <v>21</v>
      </c>
      <c r="C24" s="25" t="s">
        <v>65</v>
      </c>
      <c r="D24" s="26">
        <v>13</v>
      </c>
      <c r="E24" s="27"/>
      <c r="F24" s="47" t="s">
        <v>69</v>
      </c>
      <c r="G24" s="28" t="s">
        <v>70</v>
      </c>
      <c r="H24" s="26">
        <v>4606008635112</v>
      </c>
      <c r="I24" s="29" t="s">
        <v>71</v>
      </c>
      <c r="J24" s="28" t="s">
        <v>39</v>
      </c>
      <c r="K24" s="30">
        <v>806</v>
      </c>
      <c r="L24" s="31">
        <v>20</v>
      </c>
      <c r="M24" s="32">
        <v>386.28</v>
      </c>
      <c r="N24" s="33">
        <f>ROUND(M24-M24*N$5/100,2)</f>
        <v>386.28</v>
      </c>
      <c r="O24" s="34">
        <f>ROUND(N24-N24*20%,2)</f>
        <v>309.02</v>
      </c>
      <c r="P24" s="34"/>
      <c r="Q24" s="35"/>
      <c r="R24" s="28">
        <f>ROUND(SUM(IF(P24+O24=0, N24, P24+O24)*Q24),2)</f>
        <v>0</v>
      </c>
      <c r="S24" s="29" t="s">
        <v>40</v>
      </c>
      <c r="T24" s="45"/>
      <c r="U24" s="45"/>
    </row>
    <row r="25" spans="1:21" s="1" customFormat="1" ht="93" customHeight="1" x14ac:dyDescent="0.25">
      <c r="A25" s="23" t="s">
        <v>19</v>
      </c>
      <c r="B25" s="24" t="s">
        <v>21</v>
      </c>
      <c r="C25" s="25" t="s">
        <v>65</v>
      </c>
      <c r="D25" s="26">
        <v>14</v>
      </c>
      <c r="E25" s="27"/>
      <c r="F25" s="47" t="s">
        <v>72</v>
      </c>
      <c r="G25" s="28" t="s">
        <v>73</v>
      </c>
      <c r="H25" s="26">
        <v>4606008635136</v>
      </c>
      <c r="I25" s="29" t="s">
        <v>74</v>
      </c>
      <c r="J25" s="28" t="s">
        <v>39</v>
      </c>
      <c r="K25" s="36">
        <v>1419</v>
      </c>
      <c r="L25" s="31">
        <v>20</v>
      </c>
      <c r="M25" s="32">
        <v>386.28</v>
      </c>
      <c r="N25" s="33">
        <f>ROUND(M25-M25*N$5/100,2)</f>
        <v>386.28</v>
      </c>
      <c r="O25" s="34">
        <f>ROUND(N25-N25*20%,2)</f>
        <v>309.02</v>
      </c>
      <c r="P25" s="34"/>
      <c r="Q25" s="35"/>
      <c r="R25" s="28">
        <f>ROUND(SUM(IF(P25+O25=0, N25, P25+O25)*Q25),2)</f>
        <v>0</v>
      </c>
      <c r="S25" s="29" t="s">
        <v>40</v>
      </c>
      <c r="T25" s="45"/>
      <c r="U25" s="45"/>
    </row>
    <row r="26" spans="1:21" s="18" customFormat="1" ht="15" customHeight="1" x14ac:dyDescent="0.25">
      <c r="A26" s="19"/>
      <c r="B26" s="19"/>
      <c r="C26" s="19"/>
      <c r="D26" s="20" t="s">
        <v>75</v>
      </c>
      <c r="E26" s="21"/>
      <c r="F26" s="21"/>
      <c r="G26" s="19"/>
      <c r="H26" s="19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45"/>
      <c r="U26" s="45"/>
    </row>
    <row r="27" spans="1:21" s="1" customFormat="1" ht="93" customHeight="1" x14ac:dyDescent="0.25">
      <c r="A27" s="23" t="s">
        <v>19</v>
      </c>
      <c r="B27" s="24" t="s">
        <v>21</v>
      </c>
      <c r="C27" s="25" t="s">
        <v>76</v>
      </c>
      <c r="D27" s="26">
        <v>15</v>
      </c>
      <c r="E27" s="27"/>
      <c r="F27" s="47" t="s">
        <v>77</v>
      </c>
      <c r="G27" s="28" t="s">
        <v>78</v>
      </c>
      <c r="H27" s="26">
        <v>4606008635068</v>
      </c>
      <c r="I27" s="29" t="s">
        <v>79</v>
      </c>
      <c r="J27" s="28" t="s">
        <v>39</v>
      </c>
      <c r="K27" s="30">
        <v>220</v>
      </c>
      <c r="L27" s="31">
        <v>20</v>
      </c>
      <c r="M27" s="32">
        <v>406.66</v>
      </c>
      <c r="N27" s="33">
        <f>ROUND(M27-M27*N$5/100,2)</f>
        <v>406.66</v>
      </c>
      <c r="O27" s="34">
        <f>ROUND(N27-N27*20%,2)</f>
        <v>325.33</v>
      </c>
      <c r="P27" s="34"/>
      <c r="Q27" s="35"/>
      <c r="R27" s="28">
        <f>ROUND(SUM(IF(P27+O27=0, N27, P27+O27)*Q27),2)</f>
        <v>0</v>
      </c>
      <c r="S27" s="29" t="s">
        <v>40</v>
      </c>
      <c r="T27" s="45"/>
      <c r="U27" s="45"/>
    </row>
    <row r="28" spans="1:21" s="1" customFormat="1" ht="93" customHeight="1" x14ac:dyDescent="0.25">
      <c r="A28" s="23" t="s">
        <v>19</v>
      </c>
      <c r="B28" s="24" t="s">
        <v>21</v>
      </c>
      <c r="C28" s="25" t="s">
        <v>76</v>
      </c>
      <c r="D28" s="26">
        <v>16</v>
      </c>
      <c r="E28" s="27"/>
      <c r="F28" s="47" t="s">
        <v>80</v>
      </c>
      <c r="G28" s="28" t="s">
        <v>81</v>
      </c>
      <c r="H28" s="26">
        <v>4606008635075</v>
      </c>
      <c r="I28" s="29" t="s">
        <v>82</v>
      </c>
      <c r="J28" s="28" t="s">
        <v>39</v>
      </c>
      <c r="K28" s="30">
        <v>307</v>
      </c>
      <c r="L28" s="31">
        <v>20</v>
      </c>
      <c r="M28" s="32">
        <v>406.66</v>
      </c>
      <c r="N28" s="33">
        <f>ROUND(M28-M28*N$5/100,2)</f>
        <v>406.66</v>
      </c>
      <c r="O28" s="34">
        <f>ROUND(N28-N28*20%,2)</f>
        <v>325.33</v>
      </c>
      <c r="P28" s="34"/>
      <c r="Q28" s="35"/>
      <c r="R28" s="28">
        <f>ROUND(SUM(IF(P28+O28=0, N28, P28+O28)*Q28),2)</f>
        <v>0</v>
      </c>
      <c r="S28" s="29" t="s">
        <v>40</v>
      </c>
      <c r="T28" s="45"/>
      <c r="U28" s="45"/>
    </row>
    <row r="29" spans="1:21" s="18" customFormat="1" ht="15" customHeight="1" x14ac:dyDescent="0.25">
      <c r="A29" s="19"/>
      <c r="B29" s="19"/>
      <c r="C29" s="19"/>
      <c r="D29" s="20" t="s">
        <v>83</v>
      </c>
      <c r="E29" s="21"/>
      <c r="F29" s="21"/>
      <c r="G29" s="19"/>
      <c r="H29" s="19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45"/>
      <c r="U29" s="45"/>
    </row>
    <row r="30" spans="1:21" s="1" customFormat="1" ht="93" customHeight="1" x14ac:dyDescent="0.25">
      <c r="A30" s="23" t="s">
        <v>19</v>
      </c>
      <c r="B30" s="24" t="s">
        <v>21</v>
      </c>
      <c r="C30" s="25" t="s">
        <v>84</v>
      </c>
      <c r="D30" s="26">
        <v>17</v>
      </c>
      <c r="E30" s="27"/>
      <c r="F30" s="47" t="s">
        <v>85</v>
      </c>
      <c r="G30" s="28" t="s">
        <v>86</v>
      </c>
      <c r="H30" s="26">
        <v>4606008634597</v>
      </c>
      <c r="I30" s="29" t="s">
        <v>87</v>
      </c>
      <c r="J30" s="28" t="s">
        <v>39</v>
      </c>
      <c r="K30" s="30">
        <v>329</v>
      </c>
      <c r="L30" s="31">
        <v>20</v>
      </c>
      <c r="M30" s="32">
        <v>396.47</v>
      </c>
      <c r="N30" s="33">
        <f>ROUND(M30-M30*N$5/100,2)</f>
        <v>396.47</v>
      </c>
      <c r="O30" s="34">
        <f>ROUND(N30-N30*20%,2)</f>
        <v>317.18</v>
      </c>
      <c r="P30" s="34"/>
      <c r="Q30" s="35"/>
      <c r="R30" s="28">
        <f>ROUND(SUM(IF(P30+O30=0, N30, P30+O30)*Q30),2)</f>
        <v>0</v>
      </c>
      <c r="S30" s="29" t="s">
        <v>40</v>
      </c>
      <c r="T30" s="45"/>
      <c r="U30" s="45"/>
    </row>
    <row r="31" spans="1:21" s="1" customFormat="1" ht="93" customHeight="1" x14ac:dyDescent="0.25">
      <c r="A31" s="23" t="s">
        <v>19</v>
      </c>
      <c r="B31" s="24" t="s">
        <v>21</v>
      </c>
      <c r="C31" s="25" t="s">
        <v>84</v>
      </c>
      <c r="D31" s="26">
        <v>18</v>
      </c>
      <c r="E31" s="27"/>
      <c r="F31" s="47" t="s">
        <v>88</v>
      </c>
      <c r="G31" s="28" t="s">
        <v>89</v>
      </c>
      <c r="H31" s="26">
        <v>4606008634603</v>
      </c>
      <c r="I31" s="29" t="s">
        <v>90</v>
      </c>
      <c r="J31" s="28" t="s">
        <v>39</v>
      </c>
      <c r="K31" s="36">
        <v>1392</v>
      </c>
      <c r="L31" s="31">
        <v>20</v>
      </c>
      <c r="M31" s="32">
        <v>396.47</v>
      </c>
      <c r="N31" s="33">
        <f>ROUND(M31-M31*N$5/100,2)</f>
        <v>396.47</v>
      </c>
      <c r="O31" s="34">
        <f>ROUND(N31-N31*20%,2)</f>
        <v>317.18</v>
      </c>
      <c r="P31" s="34"/>
      <c r="Q31" s="35"/>
      <c r="R31" s="28">
        <f>ROUND(SUM(IF(P31+O31=0, N31, P31+O31)*Q31),2)</f>
        <v>0</v>
      </c>
      <c r="S31" s="29" t="s">
        <v>40</v>
      </c>
      <c r="T31" s="45"/>
      <c r="U31" s="45"/>
    </row>
    <row r="32" spans="1:21" s="1" customFormat="1" ht="93" customHeight="1" x14ac:dyDescent="0.25">
      <c r="A32" s="23" t="s">
        <v>19</v>
      </c>
      <c r="B32" s="24" t="s">
        <v>21</v>
      </c>
      <c r="C32" s="25" t="s">
        <v>84</v>
      </c>
      <c r="D32" s="26">
        <v>19</v>
      </c>
      <c r="E32" s="27"/>
      <c r="F32" s="47" t="s">
        <v>91</v>
      </c>
      <c r="G32" s="28" t="s">
        <v>92</v>
      </c>
      <c r="H32" s="26">
        <v>4606008634610</v>
      </c>
      <c r="I32" s="29" t="s">
        <v>93</v>
      </c>
      <c r="J32" s="28" t="s">
        <v>39</v>
      </c>
      <c r="K32" s="36">
        <v>1129</v>
      </c>
      <c r="L32" s="31">
        <v>20</v>
      </c>
      <c r="M32" s="32">
        <v>396.47</v>
      </c>
      <c r="N32" s="33">
        <f>ROUND(M32-M32*N$5/100,2)</f>
        <v>396.47</v>
      </c>
      <c r="O32" s="34">
        <f>ROUND(N32-N32*20%,2)</f>
        <v>317.18</v>
      </c>
      <c r="P32" s="34"/>
      <c r="Q32" s="35"/>
      <c r="R32" s="28">
        <f>ROUND(SUM(IF(P32+O32=0, N32, P32+O32)*Q32),2)</f>
        <v>0</v>
      </c>
      <c r="S32" s="29" t="s">
        <v>40</v>
      </c>
      <c r="T32" s="45"/>
      <c r="U32" s="45"/>
    </row>
    <row r="33" spans="1:21" s="1" customFormat="1" ht="93" customHeight="1" x14ac:dyDescent="0.25">
      <c r="A33" s="23" t="s">
        <v>19</v>
      </c>
      <c r="B33" s="24" t="s">
        <v>21</v>
      </c>
      <c r="C33" s="25" t="s">
        <v>84</v>
      </c>
      <c r="D33" s="26">
        <v>20</v>
      </c>
      <c r="E33" s="27"/>
      <c r="F33" s="47" t="s">
        <v>94</v>
      </c>
      <c r="G33" s="28" t="s">
        <v>95</v>
      </c>
      <c r="H33" s="26">
        <v>4606008634627</v>
      </c>
      <c r="I33" s="29" t="s">
        <v>96</v>
      </c>
      <c r="J33" s="28" t="s">
        <v>39</v>
      </c>
      <c r="K33" s="36">
        <v>1062</v>
      </c>
      <c r="L33" s="31">
        <v>20</v>
      </c>
      <c r="M33" s="32">
        <v>396.47</v>
      </c>
      <c r="N33" s="33">
        <f>ROUND(M33-M33*N$5/100,2)</f>
        <v>396.47</v>
      </c>
      <c r="O33" s="34">
        <f>ROUND(N33-N33*20%,2)</f>
        <v>317.18</v>
      </c>
      <c r="P33" s="34"/>
      <c r="Q33" s="35"/>
      <c r="R33" s="28">
        <f>ROUND(SUM(IF(P33+O33=0, N33, P33+O33)*Q33),2)</f>
        <v>0</v>
      </c>
      <c r="S33" s="29" t="s">
        <v>40</v>
      </c>
      <c r="T33" s="45"/>
      <c r="U33" s="45"/>
    </row>
    <row r="34" spans="1:21" s="18" customFormat="1" ht="15" customHeight="1" x14ac:dyDescent="0.25">
      <c r="A34" s="19"/>
      <c r="B34" s="19"/>
      <c r="C34" s="19"/>
      <c r="D34" s="20" t="s">
        <v>97</v>
      </c>
      <c r="E34" s="21"/>
      <c r="F34" s="21"/>
      <c r="G34" s="19"/>
      <c r="H34" s="19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45"/>
      <c r="U34" s="45"/>
    </row>
    <row r="35" spans="1:21" s="1" customFormat="1" ht="93" customHeight="1" x14ac:dyDescent="0.25">
      <c r="A35" s="23" t="s">
        <v>19</v>
      </c>
      <c r="B35" s="24" t="s">
        <v>21</v>
      </c>
      <c r="C35" s="25" t="s">
        <v>97</v>
      </c>
      <c r="D35" s="26">
        <v>21</v>
      </c>
      <c r="E35" s="27"/>
      <c r="F35" s="47" t="s">
        <v>98</v>
      </c>
      <c r="G35" s="28" t="s">
        <v>99</v>
      </c>
      <c r="H35" s="26">
        <v>4606008634795</v>
      </c>
      <c r="I35" s="29" t="s">
        <v>100</v>
      </c>
      <c r="J35" s="28" t="s">
        <v>39</v>
      </c>
      <c r="K35" s="30">
        <v>913</v>
      </c>
      <c r="L35" s="31">
        <v>20</v>
      </c>
      <c r="M35" s="32">
        <v>361.82</v>
      </c>
      <c r="N35" s="33">
        <f>ROUND(M35-M35*N$5/100,2)</f>
        <v>361.82</v>
      </c>
      <c r="O35" s="34">
        <f>ROUND(N35-N35*20%,2)</f>
        <v>289.45999999999998</v>
      </c>
      <c r="P35" s="34"/>
      <c r="Q35" s="35"/>
      <c r="R35" s="28">
        <f>ROUND(SUM(IF(P35+O35=0, N35, P35+O35)*Q35),2)</f>
        <v>0</v>
      </c>
      <c r="S35" s="29" t="s">
        <v>40</v>
      </c>
      <c r="T35" s="45"/>
      <c r="U35" s="45"/>
    </row>
    <row r="36" spans="1:21" s="18" customFormat="1" ht="15" customHeight="1" x14ac:dyDescent="0.25">
      <c r="A36" s="19"/>
      <c r="B36" s="19"/>
      <c r="C36" s="19"/>
      <c r="D36" s="20" t="s">
        <v>101</v>
      </c>
      <c r="E36" s="21"/>
      <c r="F36" s="21"/>
      <c r="G36" s="19"/>
      <c r="H36" s="19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45"/>
      <c r="U36" s="45"/>
    </row>
    <row r="37" spans="1:21" s="1" customFormat="1" ht="93" customHeight="1" x14ac:dyDescent="0.25">
      <c r="A37" s="23" t="s">
        <v>19</v>
      </c>
      <c r="B37" s="24" t="s">
        <v>21</v>
      </c>
      <c r="C37" s="25" t="s">
        <v>102</v>
      </c>
      <c r="D37" s="26">
        <v>22</v>
      </c>
      <c r="E37" s="27"/>
      <c r="F37" s="47" t="s">
        <v>103</v>
      </c>
      <c r="G37" s="28" t="s">
        <v>104</v>
      </c>
      <c r="H37" s="26">
        <v>4606008634801</v>
      </c>
      <c r="I37" s="29" t="s">
        <v>105</v>
      </c>
      <c r="J37" s="28" t="s">
        <v>39</v>
      </c>
      <c r="K37" s="30">
        <v>603</v>
      </c>
      <c r="L37" s="31">
        <v>20</v>
      </c>
      <c r="M37" s="32">
        <v>441.31</v>
      </c>
      <c r="N37" s="33">
        <f>ROUND(M37-M37*N$5/100,2)</f>
        <v>441.31</v>
      </c>
      <c r="O37" s="34">
        <f>ROUND(N37-N37*20%,2)</f>
        <v>353.05</v>
      </c>
      <c r="P37" s="34"/>
      <c r="Q37" s="35"/>
      <c r="R37" s="28">
        <f>ROUND(SUM(IF(P37+O37=0, N37, P37+O37)*Q37),2)</f>
        <v>0</v>
      </c>
      <c r="S37" s="29" t="s">
        <v>40</v>
      </c>
      <c r="T37" s="45"/>
      <c r="U37" s="45"/>
    </row>
    <row r="38" spans="1:21" s="1" customFormat="1" ht="93" customHeight="1" x14ac:dyDescent="0.25">
      <c r="A38" s="23" t="s">
        <v>19</v>
      </c>
      <c r="B38" s="24" t="s">
        <v>21</v>
      </c>
      <c r="C38" s="25" t="s">
        <v>102</v>
      </c>
      <c r="D38" s="26">
        <v>23</v>
      </c>
      <c r="E38" s="27"/>
      <c r="F38" s="47" t="s">
        <v>106</v>
      </c>
      <c r="G38" s="28" t="s">
        <v>107</v>
      </c>
      <c r="H38" s="26">
        <v>4606008634818</v>
      </c>
      <c r="I38" s="29" t="s">
        <v>108</v>
      </c>
      <c r="J38" s="28" t="s">
        <v>39</v>
      </c>
      <c r="K38" s="30">
        <v>691</v>
      </c>
      <c r="L38" s="31">
        <v>20</v>
      </c>
      <c r="M38" s="32">
        <v>441.31</v>
      </c>
      <c r="N38" s="33">
        <f>ROUND(M38-M38*N$5/100,2)</f>
        <v>441.31</v>
      </c>
      <c r="O38" s="34">
        <f>ROUND(N38-N38*20%,2)</f>
        <v>353.05</v>
      </c>
      <c r="P38" s="34"/>
      <c r="Q38" s="35"/>
      <c r="R38" s="28">
        <f>ROUND(SUM(IF(P38+O38=0, N38, P38+O38)*Q38),2)</f>
        <v>0</v>
      </c>
      <c r="S38" s="29" t="s">
        <v>40</v>
      </c>
      <c r="T38" s="45"/>
      <c r="U38" s="45"/>
    </row>
    <row r="39" spans="1:21" s="1" customFormat="1" ht="93" customHeight="1" x14ac:dyDescent="0.25">
      <c r="A39" s="23" t="s">
        <v>19</v>
      </c>
      <c r="B39" s="24" t="s">
        <v>21</v>
      </c>
      <c r="C39" s="25" t="s">
        <v>102</v>
      </c>
      <c r="D39" s="26">
        <v>24</v>
      </c>
      <c r="E39" s="27"/>
      <c r="F39" s="47" t="s">
        <v>109</v>
      </c>
      <c r="G39" s="28" t="s">
        <v>110</v>
      </c>
      <c r="H39" s="26">
        <v>4606008634825</v>
      </c>
      <c r="I39" s="29" t="s">
        <v>111</v>
      </c>
      <c r="J39" s="28" t="s">
        <v>39</v>
      </c>
      <c r="K39" s="30">
        <v>702</v>
      </c>
      <c r="L39" s="31">
        <v>20</v>
      </c>
      <c r="M39" s="32">
        <v>441.31</v>
      </c>
      <c r="N39" s="33">
        <f>ROUND(M39-M39*N$5/100,2)</f>
        <v>441.31</v>
      </c>
      <c r="O39" s="34">
        <f>ROUND(N39-N39*20%,2)</f>
        <v>353.05</v>
      </c>
      <c r="P39" s="34"/>
      <c r="Q39" s="35"/>
      <c r="R39" s="28">
        <f>ROUND(SUM(IF(P39+O39=0, N39, P39+O39)*Q39),2)</f>
        <v>0</v>
      </c>
      <c r="S39" s="29" t="s">
        <v>40</v>
      </c>
      <c r="T39" s="45"/>
      <c r="U39" s="45"/>
    </row>
    <row r="40" spans="1:21" s="1" customFormat="1" ht="93" customHeight="1" x14ac:dyDescent="0.25">
      <c r="A40" s="23" t="s">
        <v>19</v>
      </c>
      <c r="B40" s="24" t="s">
        <v>21</v>
      </c>
      <c r="C40" s="25" t="s">
        <v>102</v>
      </c>
      <c r="D40" s="26">
        <v>25</v>
      </c>
      <c r="E40" s="27"/>
      <c r="F40" s="47" t="s">
        <v>112</v>
      </c>
      <c r="G40" s="28" t="s">
        <v>113</v>
      </c>
      <c r="H40" s="26">
        <v>4606008634832</v>
      </c>
      <c r="I40" s="29" t="s">
        <v>114</v>
      </c>
      <c r="J40" s="28" t="s">
        <v>39</v>
      </c>
      <c r="K40" s="36">
        <v>1442</v>
      </c>
      <c r="L40" s="31">
        <v>20</v>
      </c>
      <c r="M40" s="32">
        <v>441.31</v>
      </c>
      <c r="N40" s="33">
        <f>ROUND(M40-M40*N$5/100,2)</f>
        <v>441.31</v>
      </c>
      <c r="O40" s="34">
        <f>ROUND(N40-N40*20%,2)</f>
        <v>353.05</v>
      </c>
      <c r="P40" s="34"/>
      <c r="Q40" s="35"/>
      <c r="R40" s="28">
        <f>ROUND(SUM(IF(P40+O40=0, N40, P40+O40)*Q40),2)</f>
        <v>0</v>
      </c>
      <c r="S40" s="29" t="s">
        <v>40</v>
      </c>
      <c r="T40" s="45"/>
      <c r="U40" s="45"/>
    </row>
    <row r="41" spans="1:21" s="18" customFormat="1" ht="15" customHeight="1" x14ac:dyDescent="0.25">
      <c r="A41" s="19"/>
      <c r="B41" s="19"/>
      <c r="C41" s="19"/>
      <c r="D41" s="20" t="s">
        <v>115</v>
      </c>
      <c r="E41" s="21"/>
      <c r="F41" s="21"/>
      <c r="G41" s="19"/>
      <c r="H41" s="19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45"/>
      <c r="U41" s="45"/>
    </row>
    <row r="42" spans="1:21" s="1" customFormat="1" ht="93" customHeight="1" x14ac:dyDescent="0.25">
      <c r="A42" s="23" t="s">
        <v>19</v>
      </c>
      <c r="B42" s="24" t="s">
        <v>21</v>
      </c>
      <c r="C42" s="25" t="s">
        <v>115</v>
      </c>
      <c r="D42" s="26">
        <v>26</v>
      </c>
      <c r="E42" s="27"/>
      <c r="F42" s="47" t="s">
        <v>116</v>
      </c>
      <c r="G42" s="28" t="s">
        <v>117</v>
      </c>
      <c r="H42" s="26">
        <v>4606008634986</v>
      </c>
      <c r="I42" s="29" t="s">
        <v>118</v>
      </c>
      <c r="J42" s="28" t="s">
        <v>39</v>
      </c>
      <c r="K42" s="30">
        <v>267</v>
      </c>
      <c r="L42" s="31">
        <v>20</v>
      </c>
      <c r="M42" s="32">
        <v>437.24</v>
      </c>
      <c r="N42" s="33">
        <f>ROUND(M42-M42*N$5/100,2)</f>
        <v>437.24</v>
      </c>
      <c r="O42" s="34">
        <f>ROUND(N42-N42*20%,2)</f>
        <v>349.79</v>
      </c>
      <c r="P42" s="34"/>
      <c r="Q42" s="35"/>
      <c r="R42" s="28">
        <f>ROUND(SUM(IF(P42+O42=0, N42, P42+O42)*Q42),2)</f>
        <v>0</v>
      </c>
      <c r="S42" s="29" t="s">
        <v>40</v>
      </c>
      <c r="T42" s="45"/>
      <c r="U42" s="45"/>
    </row>
    <row r="43" spans="1:21" s="1" customFormat="1" ht="93" customHeight="1" x14ac:dyDescent="0.25">
      <c r="A43" s="23" t="s">
        <v>19</v>
      </c>
      <c r="B43" s="24" t="s">
        <v>21</v>
      </c>
      <c r="C43" s="25" t="s">
        <v>115</v>
      </c>
      <c r="D43" s="26">
        <v>27</v>
      </c>
      <c r="E43" s="27"/>
      <c r="F43" s="47" t="s">
        <v>119</v>
      </c>
      <c r="G43" s="28" t="s">
        <v>120</v>
      </c>
      <c r="H43" s="26">
        <v>4606008634993</v>
      </c>
      <c r="I43" s="29" t="s">
        <v>121</v>
      </c>
      <c r="J43" s="28" t="s">
        <v>39</v>
      </c>
      <c r="K43" s="30">
        <v>949</v>
      </c>
      <c r="L43" s="31">
        <v>20</v>
      </c>
      <c r="M43" s="32">
        <v>437.24</v>
      </c>
      <c r="N43" s="33">
        <f>ROUND(M43-M43*N$5/100,2)</f>
        <v>437.24</v>
      </c>
      <c r="O43" s="34">
        <f>ROUND(N43-N43*20%,2)</f>
        <v>349.79</v>
      </c>
      <c r="P43" s="34"/>
      <c r="Q43" s="35"/>
      <c r="R43" s="28">
        <f>ROUND(SUM(IF(P43+O43=0, N43, P43+O43)*Q43),2)</f>
        <v>0</v>
      </c>
      <c r="S43" s="29" t="s">
        <v>40</v>
      </c>
      <c r="T43" s="45"/>
      <c r="U43" s="45"/>
    </row>
    <row r="44" spans="1:21" s="1" customFormat="1" ht="93" customHeight="1" x14ac:dyDescent="0.25">
      <c r="A44" s="23" t="s">
        <v>19</v>
      </c>
      <c r="B44" s="24" t="s">
        <v>21</v>
      </c>
      <c r="C44" s="25" t="s">
        <v>115</v>
      </c>
      <c r="D44" s="26">
        <v>28</v>
      </c>
      <c r="E44" s="27"/>
      <c r="F44" s="47" t="s">
        <v>122</v>
      </c>
      <c r="G44" s="28" t="s">
        <v>123</v>
      </c>
      <c r="H44" s="26">
        <v>4606008635006</v>
      </c>
      <c r="I44" s="29" t="s">
        <v>124</v>
      </c>
      <c r="J44" s="28" t="s">
        <v>39</v>
      </c>
      <c r="K44" s="30">
        <v>338</v>
      </c>
      <c r="L44" s="31">
        <v>20</v>
      </c>
      <c r="M44" s="32">
        <v>437.24</v>
      </c>
      <c r="N44" s="33">
        <f>ROUND(M44-M44*N$5/100,2)</f>
        <v>437.24</v>
      </c>
      <c r="O44" s="34">
        <f>ROUND(N44-N44*20%,2)</f>
        <v>349.79</v>
      </c>
      <c r="P44" s="34"/>
      <c r="Q44" s="35"/>
      <c r="R44" s="28">
        <f>ROUND(SUM(IF(P44+O44=0, N44, P44+O44)*Q44),2)</f>
        <v>0</v>
      </c>
      <c r="S44" s="29" t="s">
        <v>40</v>
      </c>
      <c r="T44" s="45"/>
      <c r="U44" s="45"/>
    </row>
    <row r="45" spans="1:21" s="18" customFormat="1" ht="15" customHeight="1" x14ac:dyDescent="0.25">
      <c r="A45" s="19"/>
      <c r="B45" s="19"/>
      <c r="C45" s="19"/>
      <c r="D45" s="20" t="s">
        <v>125</v>
      </c>
      <c r="E45" s="21"/>
      <c r="F45" s="21"/>
      <c r="G45" s="19"/>
      <c r="H45" s="19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45"/>
      <c r="U45" s="45"/>
    </row>
    <row r="46" spans="1:21" s="1" customFormat="1" ht="93" customHeight="1" x14ac:dyDescent="0.25">
      <c r="A46" s="23" t="s">
        <v>19</v>
      </c>
      <c r="B46" s="24" t="s">
        <v>21</v>
      </c>
      <c r="C46" s="25" t="s">
        <v>126</v>
      </c>
      <c r="D46" s="26">
        <v>29</v>
      </c>
      <c r="E46" s="27"/>
      <c r="F46" s="47" t="s">
        <v>127</v>
      </c>
      <c r="G46" s="28" t="s">
        <v>128</v>
      </c>
      <c r="H46" s="26">
        <v>4606008635143</v>
      </c>
      <c r="I46" s="29" t="s">
        <v>129</v>
      </c>
      <c r="J46" s="28" t="s">
        <v>39</v>
      </c>
      <c r="K46" s="36">
        <v>1654</v>
      </c>
      <c r="L46" s="31">
        <v>20</v>
      </c>
      <c r="M46" s="32">
        <v>396.47</v>
      </c>
      <c r="N46" s="33">
        <f>ROUND(M46-M46*N$5/100,2)</f>
        <v>396.47</v>
      </c>
      <c r="O46" s="34">
        <f>ROUND(N46-N46*20%,2)</f>
        <v>317.18</v>
      </c>
      <c r="P46" s="34"/>
      <c r="Q46" s="35"/>
      <c r="R46" s="28">
        <f>ROUND(SUM(IF(P46+O46=0, N46, P46+O46)*Q46),2)</f>
        <v>0</v>
      </c>
      <c r="S46" s="29" t="s">
        <v>40</v>
      </c>
      <c r="T46" s="45"/>
      <c r="U46" s="45"/>
    </row>
    <row r="47" spans="1:21" s="1" customFormat="1" ht="93" customHeight="1" x14ac:dyDescent="0.25">
      <c r="A47" s="23" t="s">
        <v>19</v>
      </c>
      <c r="B47" s="24" t="s">
        <v>21</v>
      </c>
      <c r="C47" s="25" t="s">
        <v>126</v>
      </c>
      <c r="D47" s="26">
        <v>30</v>
      </c>
      <c r="E47" s="27"/>
      <c r="F47" s="47" t="s">
        <v>130</v>
      </c>
      <c r="G47" s="28" t="s">
        <v>131</v>
      </c>
      <c r="H47" s="26">
        <v>4606008635150</v>
      </c>
      <c r="I47" s="29" t="s">
        <v>132</v>
      </c>
      <c r="J47" s="28" t="s">
        <v>39</v>
      </c>
      <c r="K47" s="36">
        <v>1199</v>
      </c>
      <c r="L47" s="31">
        <v>20</v>
      </c>
      <c r="M47" s="32">
        <v>396.47</v>
      </c>
      <c r="N47" s="33">
        <f>ROUND(M47-M47*N$5/100,2)</f>
        <v>396.47</v>
      </c>
      <c r="O47" s="34">
        <f>ROUND(N47-N47*20%,2)</f>
        <v>317.18</v>
      </c>
      <c r="P47" s="34"/>
      <c r="Q47" s="35"/>
      <c r="R47" s="28">
        <f>ROUND(SUM(IF(P47+O47=0, N47, P47+O47)*Q47),2)</f>
        <v>0</v>
      </c>
      <c r="S47" s="29" t="s">
        <v>40</v>
      </c>
      <c r="T47" s="45"/>
      <c r="U47" s="45"/>
    </row>
    <row r="48" spans="1:21" s="1" customFormat="1" ht="93" customHeight="1" x14ac:dyDescent="0.25">
      <c r="A48" s="23" t="s">
        <v>19</v>
      </c>
      <c r="B48" s="24" t="s">
        <v>21</v>
      </c>
      <c r="C48" s="25" t="s">
        <v>126</v>
      </c>
      <c r="D48" s="26">
        <v>31</v>
      </c>
      <c r="E48" s="27"/>
      <c r="F48" s="47" t="s">
        <v>133</v>
      </c>
      <c r="G48" s="28" t="s">
        <v>134</v>
      </c>
      <c r="H48" s="26">
        <v>4606008635167</v>
      </c>
      <c r="I48" s="29" t="s">
        <v>135</v>
      </c>
      <c r="J48" s="28" t="s">
        <v>39</v>
      </c>
      <c r="K48" s="36">
        <v>1425</v>
      </c>
      <c r="L48" s="31">
        <v>20</v>
      </c>
      <c r="M48" s="32">
        <v>396.47</v>
      </c>
      <c r="N48" s="33">
        <f>ROUND(M48-M48*N$5/100,2)</f>
        <v>396.47</v>
      </c>
      <c r="O48" s="34">
        <f>ROUND(N48-N48*20%,2)</f>
        <v>317.18</v>
      </c>
      <c r="P48" s="34"/>
      <c r="Q48" s="35"/>
      <c r="R48" s="28">
        <f>ROUND(SUM(IF(P48+O48=0, N48, P48+O48)*Q48),2)</f>
        <v>0</v>
      </c>
      <c r="S48" s="29" t="s">
        <v>40</v>
      </c>
      <c r="T48" s="45"/>
      <c r="U48" s="45"/>
    </row>
    <row r="49" spans="1:21" s="1" customFormat="1" ht="93" customHeight="1" x14ac:dyDescent="0.25">
      <c r="A49" s="23" t="s">
        <v>19</v>
      </c>
      <c r="B49" s="24" t="s">
        <v>21</v>
      </c>
      <c r="C49" s="25" t="s">
        <v>126</v>
      </c>
      <c r="D49" s="26">
        <v>32</v>
      </c>
      <c r="E49" s="27"/>
      <c r="F49" s="47" t="s">
        <v>136</v>
      </c>
      <c r="G49" s="28" t="s">
        <v>137</v>
      </c>
      <c r="H49" s="26">
        <v>4606008635174</v>
      </c>
      <c r="I49" s="29" t="s">
        <v>138</v>
      </c>
      <c r="J49" s="28" t="s">
        <v>39</v>
      </c>
      <c r="K49" s="36">
        <v>1864</v>
      </c>
      <c r="L49" s="31">
        <v>20</v>
      </c>
      <c r="M49" s="32">
        <v>396.47</v>
      </c>
      <c r="N49" s="33">
        <f>ROUND(M49-M49*N$5/100,2)</f>
        <v>396.47</v>
      </c>
      <c r="O49" s="34">
        <f>ROUND(N49-N49*20%,2)</f>
        <v>317.18</v>
      </c>
      <c r="P49" s="34"/>
      <c r="Q49" s="35"/>
      <c r="R49" s="28">
        <f>ROUND(SUM(IF(P49+O49=0, N49, P49+O49)*Q49),2)</f>
        <v>0</v>
      </c>
      <c r="S49" s="29" t="s">
        <v>40</v>
      </c>
      <c r="T49" s="45"/>
      <c r="U49" s="45"/>
    </row>
    <row r="50" spans="1:21" s="18" customFormat="1" ht="15" customHeight="1" x14ac:dyDescent="0.25">
      <c r="A50" s="19"/>
      <c r="B50" s="19"/>
      <c r="C50" s="19"/>
      <c r="D50" s="20" t="s">
        <v>139</v>
      </c>
      <c r="E50" s="21"/>
      <c r="F50" s="21"/>
      <c r="G50" s="19"/>
      <c r="H50" s="19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45"/>
      <c r="U50" s="45"/>
    </row>
    <row r="51" spans="1:21" s="1" customFormat="1" ht="93" customHeight="1" x14ac:dyDescent="0.25">
      <c r="A51" s="23" t="s">
        <v>19</v>
      </c>
      <c r="B51" s="24" t="s">
        <v>21</v>
      </c>
      <c r="C51" s="25" t="s">
        <v>140</v>
      </c>
      <c r="D51" s="26">
        <v>33</v>
      </c>
      <c r="E51" s="27"/>
      <c r="F51" s="47" t="s">
        <v>141</v>
      </c>
      <c r="G51" s="28" t="s">
        <v>142</v>
      </c>
      <c r="H51" s="26">
        <v>4606008635181</v>
      </c>
      <c r="I51" s="29" t="s">
        <v>143</v>
      </c>
      <c r="J51" s="28" t="s">
        <v>39</v>
      </c>
      <c r="K51" s="36">
        <v>1551</v>
      </c>
      <c r="L51" s="31">
        <v>20</v>
      </c>
      <c r="M51" s="32">
        <v>402.58</v>
      </c>
      <c r="N51" s="33">
        <f>ROUND(M51-M51*N$5/100,2)</f>
        <v>402.58</v>
      </c>
      <c r="O51" s="34">
        <f>ROUND(N51-N51*20%,2)</f>
        <v>322.06</v>
      </c>
      <c r="P51" s="34"/>
      <c r="Q51" s="35"/>
      <c r="R51" s="28">
        <f>ROUND(SUM(IF(P51+O51=0, N51, P51+O51)*Q51),2)</f>
        <v>0</v>
      </c>
      <c r="S51" s="29" t="s">
        <v>40</v>
      </c>
      <c r="T51" s="45"/>
      <c r="U51" s="45"/>
    </row>
    <row r="52" spans="1:21" s="1" customFormat="1" ht="93" customHeight="1" x14ac:dyDescent="0.25">
      <c r="A52" s="23" t="s">
        <v>19</v>
      </c>
      <c r="B52" s="24" t="s">
        <v>21</v>
      </c>
      <c r="C52" s="25" t="s">
        <v>140</v>
      </c>
      <c r="D52" s="26">
        <v>34</v>
      </c>
      <c r="E52" s="27"/>
      <c r="F52" s="47" t="s">
        <v>144</v>
      </c>
      <c r="G52" s="28" t="s">
        <v>145</v>
      </c>
      <c r="H52" s="26">
        <v>4606008635198</v>
      </c>
      <c r="I52" s="29" t="s">
        <v>146</v>
      </c>
      <c r="J52" s="28" t="s">
        <v>39</v>
      </c>
      <c r="K52" s="36">
        <v>1247</v>
      </c>
      <c r="L52" s="31">
        <v>20</v>
      </c>
      <c r="M52" s="32">
        <v>402.58</v>
      </c>
      <c r="N52" s="33">
        <f>ROUND(M52-M52*N$5/100,2)</f>
        <v>402.58</v>
      </c>
      <c r="O52" s="34">
        <f>ROUND(N52-N52*20%,2)</f>
        <v>322.06</v>
      </c>
      <c r="P52" s="34"/>
      <c r="Q52" s="35"/>
      <c r="R52" s="28">
        <f>ROUND(SUM(IF(P52+O52=0, N52, P52+O52)*Q52),2)</f>
        <v>0</v>
      </c>
      <c r="S52" s="29" t="s">
        <v>40</v>
      </c>
      <c r="T52" s="45"/>
      <c r="U52" s="45"/>
    </row>
    <row r="53" spans="1:21" s="1" customFormat="1" ht="93" customHeight="1" x14ac:dyDescent="0.25">
      <c r="A53" s="23" t="s">
        <v>19</v>
      </c>
      <c r="B53" s="24" t="s">
        <v>21</v>
      </c>
      <c r="C53" s="25" t="s">
        <v>140</v>
      </c>
      <c r="D53" s="26">
        <v>35</v>
      </c>
      <c r="E53" s="27"/>
      <c r="F53" s="47" t="s">
        <v>147</v>
      </c>
      <c r="G53" s="28" t="s">
        <v>148</v>
      </c>
      <c r="H53" s="26">
        <v>4606008635204</v>
      </c>
      <c r="I53" s="29" t="s">
        <v>149</v>
      </c>
      <c r="J53" s="28" t="s">
        <v>39</v>
      </c>
      <c r="K53" s="30">
        <v>800</v>
      </c>
      <c r="L53" s="31">
        <v>20</v>
      </c>
      <c r="M53" s="32">
        <v>402.58</v>
      </c>
      <c r="N53" s="33">
        <f>ROUND(M53-M53*N$5/100,2)</f>
        <v>402.58</v>
      </c>
      <c r="O53" s="34">
        <f>ROUND(N53-N53*20%,2)</f>
        <v>322.06</v>
      </c>
      <c r="P53" s="34"/>
      <c r="Q53" s="35"/>
      <c r="R53" s="28">
        <f>ROUND(SUM(IF(P53+O53=0, N53, P53+O53)*Q53),2)</f>
        <v>0</v>
      </c>
      <c r="S53" s="29" t="s">
        <v>40</v>
      </c>
      <c r="T53" s="45"/>
      <c r="U53" s="45"/>
    </row>
    <row r="54" spans="1:21" s="1" customFormat="1" ht="93" customHeight="1" x14ac:dyDescent="0.25">
      <c r="A54" s="23" t="s">
        <v>19</v>
      </c>
      <c r="B54" s="24" t="s">
        <v>21</v>
      </c>
      <c r="C54" s="25" t="s">
        <v>140</v>
      </c>
      <c r="D54" s="26">
        <v>36</v>
      </c>
      <c r="E54" s="27"/>
      <c r="F54" s="47" t="s">
        <v>150</v>
      </c>
      <c r="G54" s="28" t="s">
        <v>151</v>
      </c>
      <c r="H54" s="26">
        <v>4606008635228</v>
      </c>
      <c r="I54" s="29" t="s">
        <v>152</v>
      </c>
      <c r="J54" s="28" t="s">
        <v>39</v>
      </c>
      <c r="K54" s="36">
        <v>1001</v>
      </c>
      <c r="L54" s="31">
        <v>20</v>
      </c>
      <c r="M54" s="32">
        <v>402.58</v>
      </c>
      <c r="N54" s="33">
        <f>ROUND(M54-M54*N$5/100,2)</f>
        <v>402.58</v>
      </c>
      <c r="O54" s="34">
        <f>ROUND(N54-N54*20%,2)</f>
        <v>322.06</v>
      </c>
      <c r="P54" s="34"/>
      <c r="Q54" s="35"/>
      <c r="R54" s="28">
        <f>ROUND(SUM(IF(P54+O54=0, N54, P54+O54)*Q54),2)</f>
        <v>0</v>
      </c>
      <c r="S54" s="29" t="s">
        <v>40</v>
      </c>
      <c r="T54" s="45"/>
      <c r="U54" s="45"/>
    </row>
    <row r="55" spans="1:21" s="1" customFormat="1" ht="93" customHeight="1" x14ac:dyDescent="0.25">
      <c r="A55" s="23" t="s">
        <v>19</v>
      </c>
      <c r="B55" s="24" t="s">
        <v>21</v>
      </c>
      <c r="C55" s="25" t="s">
        <v>140</v>
      </c>
      <c r="D55" s="26">
        <v>37</v>
      </c>
      <c r="E55" s="27"/>
      <c r="F55" s="47" t="s">
        <v>153</v>
      </c>
      <c r="G55" s="28" t="s">
        <v>154</v>
      </c>
      <c r="H55" s="26">
        <v>4606008635235</v>
      </c>
      <c r="I55" s="29" t="s">
        <v>155</v>
      </c>
      <c r="J55" s="28" t="s">
        <v>39</v>
      </c>
      <c r="K55" s="36">
        <v>1932</v>
      </c>
      <c r="L55" s="31">
        <v>20</v>
      </c>
      <c r="M55" s="32">
        <v>402.58</v>
      </c>
      <c r="N55" s="33">
        <f>ROUND(M55-M55*N$5/100,2)</f>
        <v>402.58</v>
      </c>
      <c r="O55" s="34">
        <f>ROUND(N55-N55*20%,2)</f>
        <v>322.06</v>
      </c>
      <c r="P55" s="34"/>
      <c r="Q55" s="35"/>
      <c r="R55" s="28">
        <f>ROUND(SUM(IF(P55+O55=0, N55, P55+O55)*Q55),2)</f>
        <v>0</v>
      </c>
      <c r="S55" s="29" t="s">
        <v>40</v>
      </c>
      <c r="T55" s="45"/>
      <c r="U55" s="45"/>
    </row>
    <row r="56" spans="1:21" s="18" customFormat="1" ht="15" customHeight="1" x14ac:dyDescent="0.25">
      <c r="A56" s="19"/>
      <c r="B56" s="19"/>
      <c r="C56" s="19"/>
      <c r="D56" s="20" t="s">
        <v>156</v>
      </c>
      <c r="E56" s="21"/>
      <c r="F56" s="21"/>
      <c r="G56" s="19"/>
      <c r="H56" s="19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45"/>
      <c r="U56" s="45"/>
    </row>
    <row r="57" spans="1:21" s="1" customFormat="1" ht="93" customHeight="1" x14ac:dyDescent="0.25">
      <c r="A57" s="23" t="s">
        <v>19</v>
      </c>
      <c r="B57" s="24" t="s">
        <v>21</v>
      </c>
      <c r="C57" s="25" t="s">
        <v>157</v>
      </c>
      <c r="D57" s="26">
        <v>38</v>
      </c>
      <c r="E57" s="27"/>
      <c r="F57" s="47" t="s">
        <v>158</v>
      </c>
      <c r="G57" s="28" t="s">
        <v>159</v>
      </c>
      <c r="H57" s="26">
        <v>4606008634696</v>
      </c>
      <c r="I57" s="29" t="s">
        <v>160</v>
      </c>
      <c r="J57" s="28" t="s">
        <v>39</v>
      </c>
      <c r="K57" s="36">
        <v>3432</v>
      </c>
      <c r="L57" s="31">
        <v>20</v>
      </c>
      <c r="M57" s="32">
        <v>300.66000000000003</v>
      </c>
      <c r="N57" s="33">
        <f t="shared" ref="N57:N64" si="0">ROUND(M57-M57*N$5/100,2)</f>
        <v>300.66000000000003</v>
      </c>
      <c r="O57" s="34">
        <f t="shared" ref="O57:O64" si="1">ROUND(N57-N57*20%,2)</f>
        <v>240.53</v>
      </c>
      <c r="P57" s="34"/>
      <c r="Q57" s="35"/>
      <c r="R57" s="28">
        <f t="shared" ref="R57:R64" si="2">ROUND(SUM(IF(P57+O57=0, N57, P57+O57)*Q57),2)</f>
        <v>0</v>
      </c>
      <c r="S57" s="29" t="s">
        <v>40</v>
      </c>
      <c r="T57" s="45"/>
      <c r="U57" s="45"/>
    </row>
    <row r="58" spans="1:21" s="1" customFormat="1" ht="93" customHeight="1" x14ac:dyDescent="0.25">
      <c r="A58" s="23" t="s">
        <v>19</v>
      </c>
      <c r="B58" s="24" t="s">
        <v>21</v>
      </c>
      <c r="C58" s="25" t="s">
        <v>157</v>
      </c>
      <c r="D58" s="26">
        <v>39</v>
      </c>
      <c r="E58" s="27"/>
      <c r="F58" s="47" t="s">
        <v>161</v>
      </c>
      <c r="G58" s="28" t="s">
        <v>162</v>
      </c>
      <c r="H58" s="26">
        <v>4606008634702</v>
      </c>
      <c r="I58" s="29" t="s">
        <v>163</v>
      </c>
      <c r="J58" s="28" t="s">
        <v>39</v>
      </c>
      <c r="K58" s="36">
        <v>3624</v>
      </c>
      <c r="L58" s="31">
        <v>20</v>
      </c>
      <c r="M58" s="32">
        <v>300.66000000000003</v>
      </c>
      <c r="N58" s="33">
        <f t="shared" si="0"/>
        <v>300.66000000000003</v>
      </c>
      <c r="O58" s="34">
        <f t="shared" si="1"/>
        <v>240.53</v>
      </c>
      <c r="P58" s="34"/>
      <c r="Q58" s="35"/>
      <c r="R58" s="28">
        <f t="shared" si="2"/>
        <v>0</v>
      </c>
      <c r="S58" s="29" t="s">
        <v>40</v>
      </c>
      <c r="T58" s="45"/>
      <c r="U58" s="45"/>
    </row>
    <row r="59" spans="1:21" s="1" customFormat="1" ht="93" customHeight="1" x14ac:dyDescent="0.25">
      <c r="A59" s="23" t="s">
        <v>19</v>
      </c>
      <c r="B59" s="24" t="s">
        <v>21</v>
      </c>
      <c r="C59" s="25" t="s">
        <v>157</v>
      </c>
      <c r="D59" s="26">
        <v>40</v>
      </c>
      <c r="E59" s="27"/>
      <c r="F59" s="47" t="s">
        <v>164</v>
      </c>
      <c r="G59" s="28" t="s">
        <v>165</v>
      </c>
      <c r="H59" s="26">
        <v>4606008634719</v>
      </c>
      <c r="I59" s="29" t="s">
        <v>166</v>
      </c>
      <c r="J59" s="28" t="s">
        <v>39</v>
      </c>
      <c r="K59" s="36">
        <v>1564</v>
      </c>
      <c r="L59" s="31">
        <v>20</v>
      </c>
      <c r="M59" s="32">
        <v>300.66000000000003</v>
      </c>
      <c r="N59" s="33">
        <f t="shared" si="0"/>
        <v>300.66000000000003</v>
      </c>
      <c r="O59" s="34">
        <f t="shared" si="1"/>
        <v>240.53</v>
      </c>
      <c r="P59" s="34"/>
      <c r="Q59" s="35"/>
      <c r="R59" s="28">
        <f t="shared" si="2"/>
        <v>0</v>
      </c>
      <c r="S59" s="29" t="s">
        <v>40</v>
      </c>
      <c r="T59" s="45"/>
      <c r="U59" s="45"/>
    </row>
    <row r="60" spans="1:21" s="1" customFormat="1" ht="93" customHeight="1" x14ac:dyDescent="0.25">
      <c r="A60" s="23" t="s">
        <v>19</v>
      </c>
      <c r="B60" s="24" t="s">
        <v>21</v>
      </c>
      <c r="C60" s="25" t="s">
        <v>157</v>
      </c>
      <c r="D60" s="26">
        <v>41</v>
      </c>
      <c r="E60" s="27"/>
      <c r="F60" s="47" t="s">
        <v>167</v>
      </c>
      <c r="G60" s="28" t="s">
        <v>168</v>
      </c>
      <c r="H60" s="26">
        <v>4606008634726</v>
      </c>
      <c r="I60" s="29" t="s">
        <v>169</v>
      </c>
      <c r="J60" s="28" t="s">
        <v>39</v>
      </c>
      <c r="K60" s="36">
        <v>2383</v>
      </c>
      <c r="L60" s="31">
        <v>20</v>
      </c>
      <c r="M60" s="32">
        <v>300.66000000000003</v>
      </c>
      <c r="N60" s="33">
        <f t="shared" si="0"/>
        <v>300.66000000000003</v>
      </c>
      <c r="O60" s="34">
        <f t="shared" si="1"/>
        <v>240.53</v>
      </c>
      <c r="P60" s="34"/>
      <c r="Q60" s="35"/>
      <c r="R60" s="28">
        <f t="shared" si="2"/>
        <v>0</v>
      </c>
      <c r="S60" s="29" t="s">
        <v>40</v>
      </c>
      <c r="T60" s="45"/>
      <c r="U60" s="45"/>
    </row>
    <row r="61" spans="1:21" s="1" customFormat="1" ht="93" customHeight="1" x14ac:dyDescent="0.25">
      <c r="A61" s="23" t="s">
        <v>19</v>
      </c>
      <c r="B61" s="24" t="s">
        <v>21</v>
      </c>
      <c r="C61" s="25" t="s">
        <v>157</v>
      </c>
      <c r="D61" s="26">
        <v>42</v>
      </c>
      <c r="E61" s="27"/>
      <c r="F61" s="47" t="s">
        <v>170</v>
      </c>
      <c r="G61" s="28" t="s">
        <v>171</v>
      </c>
      <c r="H61" s="26">
        <v>4606008634733</v>
      </c>
      <c r="I61" s="29" t="s">
        <v>172</v>
      </c>
      <c r="J61" s="28" t="s">
        <v>39</v>
      </c>
      <c r="K61" s="36">
        <v>2734</v>
      </c>
      <c r="L61" s="31">
        <v>20</v>
      </c>
      <c r="M61" s="32">
        <v>300.66000000000003</v>
      </c>
      <c r="N61" s="33">
        <f t="shared" si="0"/>
        <v>300.66000000000003</v>
      </c>
      <c r="O61" s="34">
        <f t="shared" si="1"/>
        <v>240.53</v>
      </c>
      <c r="P61" s="34"/>
      <c r="Q61" s="35"/>
      <c r="R61" s="28">
        <f t="shared" si="2"/>
        <v>0</v>
      </c>
      <c r="S61" s="29" t="s">
        <v>40</v>
      </c>
      <c r="T61" s="45"/>
      <c r="U61" s="45"/>
    </row>
    <row r="62" spans="1:21" s="1" customFormat="1" ht="93" customHeight="1" x14ac:dyDescent="0.25">
      <c r="A62" s="23" t="s">
        <v>19</v>
      </c>
      <c r="B62" s="24" t="s">
        <v>21</v>
      </c>
      <c r="C62" s="25" t="s">
        <v>157</v>
      </c>
      <c r="D62" s="26">
        <v>43</v>
      </c>
      <c r="E62" s="27"/>
      <c r="F62" s="47" t="s">
        <v>173</v>
      </c>
      <c r="G62" s="28" t="s">
        <v>174</v>
      </c>
      <c r="H62" s="26">
        <v>4606008634740</v>
      </c>
      <c r="I62" s="29" t="s">
        <v>175</v>
      </c>
      <c r="J62" s="28" t="s">
        <v>39</v>
      </c>
      <c r="K62" s="30">
        <v>705</v>
      </c>
      <c r="L62" s="31">
        <v>20</v>
      </c>
      <c r="M62" s="32">
        <v>300.66000000000003</v>
      </c>
      <c r="N62" s="33">
        <f t="shared" si="0"/>
        <v>300.66000000000003</v>
      </c>
      <c r="O62" s="34">
        <f t="shared" si="1"/>
        <v>240.53</v>
      </c>
      <c r="P62" s="34"/>
      <c r="Q62" s="35"/>
      <c r="R62" s="28">
        <f t="shared" si="2"/>
        <v>0</v>
      </c>
      <c r="S62" s="29" t="s">
        <v>40</v>
      </c>
      <c r="T62" s="45"/>
      <c r="U62" s="45"/>
    </row>
    <row r="63" spans="1:21" s="1" customFormat="1" ht="93" customHeight="1" x14ac:dyDescent="0.25">
      <c r="A63" s="23" t="s">
        <v>19</v>
      </c>
      <c r="B63" s="24" t="s">
        <v>21</v>
      </c>
      <c r="C63" s="25" t="s">
        <v>157</v>
      </c>
      <c r="D63" s="26">
        <v>44</v>
      </c>
      <c r="E63" s="27"/>
      <c r="F63" s="47" t="s">
        <v>176</v>
      </c>
      <c r="G63" s="28" t="s">
        <v>177</v>
      </c>
      <c r="H63" s="26">
        <v>4606008634757</v>
      </c>
      <c r="I63" s="29" t="s">
        <v>178</v>
      </c>
      <c r="J63" s="28" t="s">
        <v>39</v>
      </c>
      <c r="K63" s="36">
        <v>2958</v>
      </c>
      <c r="L63" s="31">
        <v>20</v>
      </c>
      <c r="M63" s="32">
        <v>300.66000000000003</v>
      </c>
      <c r="N63" s="33">
        <f t="shared" si="0"/>
        <v>300.66000000000003</v>
      </c>
      <c r="O63" s="34">
        <f t="shared" si="1"/>
        <v>240.53</v>
      </c>
      <c r="P63" s="34"/>
      <c r="Q63" s="35"/>
      <c r="R63" s="28">
        <f t="shared" si="2"/>
        <v>0</v>
      </c>
      <c r="S63" s="29" t="s">
        <v>40</v>
      </c>
      <c r="T63" s="45"/>
      <c r="U63" s="45"/>
    </row>
    <row r="64" spans="1:21" s="1" customFormat="1" ht="93" customHeight="1" x14ac:dyDescent="0.25">
      <c r="A64" s="23" t="s">
        <v>19</v>
      </c>
      <c r="B64" s="24" t="s">
        <v>21</v>
      </c>
      <c r="C64" s="25" t="s">
        <v>157</v>
      </c>
      <c r="D64" s="26">
        <v>45</v>
      </c>
      <c r="E64" s="27"/>
      <c r="F64" s="47" t="s">
        <v>179</v>
      </c>
      <c r="G64" s="28" t="s">
        <v>180</v>
      </c>
      <c r="H64" s="26">
        <v>4606008634764</v>
      </c>
      <c r="I64" s="29" t="s">
        <v>181</v>
      </c>
      <c r="J64" s="28" t="s">
        <v>39</v>
      </c>
      <c r="K64" s="36">
        <v>2601</v>
      </c>
      <c r="L64" s="31">
        <v>20</v>
      </c>
      <c r="M64" s="32">
        <v>300.66000000000003</v>
      </c>
      <c r="N64" s="33">
        <f t="shared" si="0"/>
        <v>300.66000000000003</v>
      </c>
      <c r="O64" s="34">
        <f t="shared" si="1"/>
        <v>240.53</v>
      </c>
      <c r="P64" s="34"/>
      <c r="Q64" s="35"/>
      <c r="R64" s="28">
        <f t="shared" si="2"/>
        <v>0</v>
      </c>
      <c r="S64" s="29" t="s">
        <v>40</v>
      </c>
      <c r="T64" s="45"/>
      <c r="U64" s="45"/>
    </row>
    <row r="65" spans="1:21" s="18" customFormat="1" ht="15" customHeight="1" x14ac:dyDescent="0.25">
      <c r="A65" s="19"/>
      <c r="B65" s="19"/>
      <c r="C65" s="19"/>
      <c r="D65" s="20" t="s">
        <v>182</v>
      </c>
      <c r="E65" s="21"/>
      <c r="F65" s="21"/>
      <c r="G65" s="19"/>
      <c r="H65" s="19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45"/>
      <c r="U65" s="45"/>
    </row>
    <row r="66" spans="1:21" s="1" customFormat="1" ht="93" customHeight="1" x14ac:dyDescent="0.25">
      <c r="A66" s="23" t="s">
        <v>19</v>
      </c>
      <c r="B66" s="24" t="s">
        <v>21</v>
      </c>
      <c r="C66" s="25" t="s">
        <v>182</v>
      </c>
      <c r="D66" s="26">
        <v>46</v>
      </c>
      <c r="E66" s="27"/>
      <c r="F66" s="47" t="s">
        <v>183</v>
      </c>
      <c r="G66" s="28" t="s">
        <v>184</v>
      </c>
      <c r="H66" s="26">
        <v>4606008634634</v>
      </c>
      <c r="I66" s="29" t="s">
        <v>185</v>
      </c>
      <c r="J66" s="28" t="s">
        <v>39</v>
      </c>
      <c r="K66" s="36">
        <v>1356</v>
      </c>
      <c r="L66" s="31">
        <v>20</v>
      </c>
      <c r="M66" s="32">
        <v>325.12</v>
      </c>
      <c r="N66" s="33">
        <f>ROUND(M66-M66*N$5/100,2)</f>
        <v>325.12</v>
      </c>
      <c r="O66" s="34">
        <f>ROUND(N66-N66*20%,2)</f>
        <v>260.10000000000002</v>
      </c>
      <c r="P66" s="34"/>
      <c r="Q66" s="35"/>
      <c r="R66" s="28">
        <f>ROUND(SUM(IF(P66+O66=0, N66, P66+O66)*Q66),2)</f>
        <v>0</v>
      </c>
      <c r="S66" s="29" t="s">
        <v>40</v>
      </c>
      <c r="T66" s="45"/>
      <c r="U66" s="45"/>
    </row>
    <row r="67" spans="1:21" s="1" customFormat="1" ht="93" customHeight="1" x14ac:dyDescent="0.25">
      <c r="A67" s="23" t="s">
        <v>19</v>
      </c>
      <c r="B67" s="24" t="s">
        <v>21</v>
      </c>
      <c r="C67" s="25" t="s">
        <v>182</v>
      </c>
      <c r="D67" s="26">
        <v>47</v>
      </c>
      <c r="E67" s="27"/>
      <c r="F67" s="47" t="s">
        <v>186</v>
      </c>
      <c r="G67" s="28" t="s">
        <v>187</v>
      </c>
      <c r="H67" s="26">
        <v>4606008634641</v>
      </c>
      <c r="I67" s="29" t="s">
        <v>188</v>
      </c>
      <c r="J67" s="28" t="s">
        <v>39</v>
      </c>
      <c r="K67" s="30">
        <v>481</v>
      </c>
      <c r="L67" s="31">
        <v>20</v>
      </c>
      <c r="M67" s="32">
        <v>325.12</v>
      </c>
      <c r="N67" s="33">
        <f>ROUND(M67-M67*N$5/100,2)</f>
        <v>325.12</v>
      </c>
      <c r="O67" s="34">
        <f>ROUND(N67-N67*20%,2)</f>
        <v>260.10000000000002</v>
      </c>
      <c r="P67" s="34"/>
      <c r="Q67" s="35"/>
      <c r="R67" s="28">
        <f>ROUND(SUM(IF(P67+O67=0, N67, P67+O67)*Q67),2)</f>
        <v>0</v>
      </c>
      <c r="S67" s="29" t="s">
        <v>40</v>
      </c>
      <c r="T67" s="45"/>
      <c r="U67" s="45"/>
    </row>
    <row r="68" spans="1:21" s="1" customFormat="1" ht="93" customHeight="1" x14ac:dyDescent="0.25">
      <c r="A68" s="23" t="s">
        <v>19</v>
      </c>
      <c r="B68" s="24" t="s">
        <v>21</v>
      </c>
      <c r="C68" s="25" t="s">
        <v>182</v>
      </c>
      <c r="D68" s="26">
        <v>48</v>
      </c>
      <c r="E68" s="27"/>
      <c r="F68" s="47" t="s">
        <v>189</v>
      </c>
      <c r="G68" s="28" t="s">
        <v>190</v>
      </c>
      <c r="H68" s="26">
        <v>4606008634658</v>
      </c>
      <c r="I68" s="29" t="s">
        <v>191</v>
      </c>
      <c r="J68" s="28" t="s">
        <v>39</v>
      </c>
      <c r="K68" s="30">
        <v>715</v>
      </c>
      <c r="L68" s="31">
        <v>20</v>
      </c>
      <c r="M68" s="32">
        <v>325.12</v>
      </c>
      <c r="N68" s="33">
        <f>ROUND(M68-M68*N$5/100,2)</f>
        <v>325.12</v>
      </c>
      <c r="O68" s="34">
        <f>ROUND(N68-N68*20%,2)</f>
        <v>260.10000000000002</v>
      </c>
      <c r="P68" s="34"/>
      <c r="Q68" s="35"/>
      <c r="R68" s="28">
        <f>ROUND(SUM(IF(P68+O68=0, N68, P68+O68)*Q68),2)</f>
        <v>0</v>
      </c>
      <c r="S68" s="29" t="s">
        <v>40</v>
      </c>
      <c r="T68" s="45"/>
      <c r="U68" s="45"/>
    </row>
    <row r="69" spans="1:21" s="1" customFormat="1" ht="93" customHeight="1" x14ac:dyDescent="0.25">
      <c r="A69" s="23" t="s">
        <v>19</v>
      </c>
      <c r="B69" s="24" t="s">
        <v>21</v>
      </c>
      <c r="C69" s="25" t="s">
        <v>182</v>
      </c>
      <c r="D69" s="26">
        <v>49</v>
      </c>
      <c r="E69" s="27"/>
      <c r="F69" s="47" t="s">
        <v>192</v>
      </c>
      <c r="G69" s="28" t="s">
        <v>193</v>
      </c>
      <c r="H69" s="26">
        <v>4606008634672</v>
      </c>
      <c r="I69" s="29" t="s">
        <v>194</v>
      </c>
      <c r="J69" s="28" t="s">
        <v>39</v>
      </c>
      <c r="K69" s="30">
        <v>307</v>
      </c>
      <c r="L69" s="31">
        <v>20</v>
      </c>
      <c r="M69" s="32">
        <v>325.12</v>
      </c>
      <c r="N69" s="33">
        <f>ROUND(M69-M69*N$5/100,2)</f>
        <v>325.12</v>
      </c>
      <c r="O69" s="34">
        <f>ROUND(N69-N69*20%,2)</f>
        <v>260.10000000000002</v>
      </c>
      <c r="P69" s="34"/>
      <c r="Q69" s="35"/>
      <c r="R69" s="28">
        <f>ROUND(SUM(IF(P69+O69=0, N69, P69+O69)*Q69),2)</f>
        <v>0</v>
      </c>
      <c r="S69" s="29" t="s">
        <v>40</v>
      </c>
      <c r="T69" s="45"/>
      <c r="U69" s="45"/>
    </row>
    <row r="70" spans="1:21" s="1" customFormat="1" ht="93" customHeight="1" x14ac:dyDescent="0.25">
      <c r="A70" s="23" t="s">
        <v>19</v>
      </c>
      <c r="B70" s="24" t="s">
        <v>21</v>
      </c>
      <c r="C70" s="25" t="s">
        <v>182</v>
      </c>
      <c r="D70" s="26">
        <v>50</v>
      </c>
      <c r="E70" s="27"/>
      <c r="F70" s="47" t="s">
        <v>195</v>
      </c>
      <c r="G70" s="28" t="s">
        <v>196</v>
      </c>
      <c r="H70" s="26">
        <v>4606008634689</v>
      </c>
      <c r="I70" s="29" t="s">
        <v>197</v>
      </c>
      <c r="J70" s="28" t="s">
        <v>39</v>
      </c>
      <c r="K70" s="30">
        <v>96</v>
      </c>
      <c r="L70" s="31">
        <v>20</v>
      </c>
      <c r="M70" s="32">
        <v>325.12</v>
      </c>
      <c r="N70" s="33">
        <f>ROUND(M70-M70*N$5/100,2)</f>
        <v>325.12</v>
      </c>
      <c r="O70" s="34">
        <f>ROUND(N70-N70*20%,2)</f>
        <v>260.10000000000002</v>
      </c>
      <c r="P70" s="34"/>
      <c r="Q70" s="35"/>
      <c r="R70" s="28">
        <f>ROUND(SUM(IF(P70+O70=0, N70, P70+O70)*Q70),2)</f>
        <v>0</v>
      </c>
      <c r="S70" s="29" t="s">
        <v>40</v>
      </c>
      <c r="T70" s="45"/>
      <c r="U70" s="45"/>
    </row>
    <row r="71" spans="1:21" s="18" customFormat="1" ht="15" customHeight="1" x14ac:dyDescent="0.25">
      <c r="A71" s="19"/>
      <c r="B71" s="19"/>
      <c r="C71" s="19"/>
      <c r="D71" s="20" t="s">
        <v>198</v>
      </c>
      <c r="E71" s="21"/>
      <c r="F71" s="21"/>
      <c r="G71" s="19"/>
      <c r="H71" s="19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45"/>
      <c r="U71" s="45"/>
    </row>
    <row r="72" spans="1:21" s="1" customFormat="1" ht="93" customHeight="1" x14ac:dyDescent="0.25">
      <c r="A72" s="23" t="s">
        <v>19</v>
      </c>
      <c r="B72" s="24" t="s">
        <v>21</v>
      </c>
      <c r="C72" s="25" t="s">
        <v>199</v>
      </c>
      <c r="D72" s="26">
        <v>51</v>
      </c>
      <c r="E72" s="27"/>
      <c r="F72" s="47" t="s">
        <v>200</v>
      </c>
      <c r="G72" s="28" t="s">
        <v>201</v>
      </c>
      <c r="H72" s="26">
        <v>4606008634900</v>
      </c>
      <c r="I72" s="29" t="s">
        <v>202</v>
      </c>
      <c r="J72" s="28" t="s">
        <v>39</v>
      </c>
      <c r="K72" s="36">
        <v>3452</v>
      </c>
      <c r="L72" s="31">
        <v>20</v>
      </c>
      <c r="M72" s="32">
        <v>406.66</v>
      </c>
      <c r="N72" s="33">
        <f>ROUND(M72-M72*N$5/100,2)</f>
        <v>406.66</v>
      </c>
      <c r="O72" s="34">
        <f>ROUND(N72-N72*20%,2)</f>
        <v>325.33</v>
      </c>
      <c r="P72" s="34"/>
      <c r="Q72" s="35"/>
      <c r="R72" s="28">
        <f>ROUND(SUM(IF(P72+O72=0, N72, P72+O72)*Q72),2)</f>
        <v>0</v>
      </c>
      <c r="S72" s="29" t="s">
        <v>40</v>
      </c>
      <c r="T72" s="45"/>
      <c r="U72" s="45"/>
    </row>
    <row r="73" spans="1:21" s="1" customFormat="1" ht="93" customHeight="1" x14ac:dyDescent="0.25">
      <c r="A73" s="23" t="s">
        <v>19</v>
      </c>
      <c r="B73" s="24" t="s">
        <v>21</v>
      </c>
      <c r="C73" s="25" t="s">
        <v>199</v>
      </c>
      <c r="D73" s="26">
        <v>52</v>
      </c>
      <c r="E73" s="27"/>
      <c r="F73" s="47" t="s">
        <v>203</v>
      </c>
      <c r="G73" s="28" t="s">
        <v>204</v>
      </c>
      <c r="H73" s="26">
        <v>4606008634917</v>
      </c>
      <c r="I73" s="29" t="s">
        <v>205</v>
      </c>
      <c r="J73" s="28" t="s">
        <v>39</v>
      </c>
      <c r="K73" s="36">
        <v>3540</v>
      </c>
      <c r="L73" s="31">
        <v>20</v>
      </c>
      <c r="M73" s="32">
        <v>406.66</v>
      </c>
      <c r="N73" s="33">
        <f>ROUND(M73-M73*N$5/100,2)</f>
        <v>406.66</v>
      </c>
      <c r="O73" s="34">
        <f>ROUND(N73-N73*20%,2)</f>
        <v>325.33</v>
      </c>
      <c r="P73" s="34"/>
      <c r="Q73" s="35"/>
      <c r="R73" s="28">
        <f>ROUND(SUM(IF(P73+O73=0, N73, P73+O73)*Q73),2)</f>
        <v>0</v>
      </c>
      <c r="S73" s="29" t="s">
        <v>40</v>
      </c>
      <c r="T73" s="45"/>
      <c r="U73" s="45"/>
    </row>
    <row r="74" spans="1:21" s="1" customFormat="1" ht="93" customHeight="1" x14ac:dyDescent="0.25">
      <c r="A74" s="23" t="s">
        <v>19</v>
      </c>
      <c r="B74" s="24" t="s">
        <v>21</v>
      </c>
      <c r="C74" s="25" t="s">
        <v>199</v>
      </c>
      <c r="D74" s="26">
        <v>53</v>
      </c>
      <c r="E74" s="27"/>
      <c r="F74" s="47" t="s">
        <v>206</v>
      </c>
      <c r="G74" s="28" t="s">
        <v>207</v>
      </c>
      <c r="H74" s="26">
        <v>4606008634924</v>
      </c>
      <c r="I74" s="29" t="s">
        <v>208</v>
      </c>
      <c r="J74" s="28" t="s">
        <v>39</v>
      </c>
      <c r="K74" s="36">
        <v>1424</v>
      </c>
      <c r="L74" s="31">
        <v>20</v>
      </c>
      <c r="M74" s="32">
        <v>406.66</v>
      </c>
      <c r="N74" s="33">
        <f>ROUND(M74-M74*N$5/100,2)</f>
        <v>406.66</v>
      </c>
      <c r="O74" s="34">
        <f>ROUND(N74-N74*20%,2)</f>
        <v>325.33</v>
      </c>
      <c r="P74" s="34"/>
      <c r="Q74" s="35"/>
      <c r="R74" s="28">
        <f>ROUND(SUM(IF(P74+O74=0, N74, P74+O74)*Q74),2)</f>
        <v>0</v>
      </c>
      <c r="S74" s="29" t="s">
        <v>40</v>
      </c>
      <c r="T74" s="45"/>
      <c r="U74" s="45"/>
    </row>
    <row r="75" spans="1:21" s="1" customFormat="1" ht="93" customHeight="1" x14ac:dyDescent="0.25">
      <c r="A75" s="23" t="s">
        <v>19</v>
      </c>
      <c r="B75" s="24" t="s">
        <v>21</v>
      </c>
      <c r="C75" s="25" t="s">
        <v>199</v>
      </c>
      <c r="D75" s="26">
        <v>54</v>
      </c>
      <c r="E75" s="27"/>
      <c r="F75" s="47" t="s">
        <v>209</v>
      </c>
      <c r="G75" s="28" t="s">
        <v>210</v>
      </c>
      <c r="H75" s="26">
        <v>4606008634931</v>
      </c>
      <c r="I75" s="29" t="s">
        <v>211</v>
      </c>
      <c r="J75" s="28" t="s">
        <v>39</v>
      </c>
      <c r="K75" s="36">
        <v>2296</v>
      </c>
      <c r="L75" s="31">
        <v>20</v>
      </c>
      <c r="M75" s="32">
        <v>406.66</v>
      </c>
      <c r="N75" s="33">
        <f>ROUND(M75-M75*N$5/100,2)</f>
        <v>406.66</v>
      </c>
      <c r="O75" s="34">
        <f>ROUND(N75-N75*20%,2)</f>
        <v>325.33</v>
      </c>
      <c r="P75" s="34"/>
      <c r="Q75" s="35"/>
      <c r="R75" s="28">
        <f>ROUND(SUM(IF(P75+O75=0, N75, P75+O75)*Q75),2)</f>
        <v>0</v>
      </c>
      <c r="S75" s="29" t="s">
        <v>40</v>
      </c>
      <c r="T75" s="45"/>
      <c r="U75" s="45"/>
    </row>
    <row r="76" spans="1:21" s="18" customFormat="1" ht="15" customHeight="1" x14ac:dyDescent="0.25">
      <c r="A76" s="19"/>
      <c r="B76" s="19"/>
      <c r="C76" s="19"/>
      <c r="D76" s="20" t="s">
        <v>212</v>
      </c>
      <c r="E76" s="21"/>
      <c r="F76" s="21"/>
      <c r="G76" s="19"/>
      <c r="H76" s="19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45"/>
      <c r="U76" s="45"/>
    </row>
    <row r="77" spans="1:21" s="1" customFormat="1" ht="93" customHeight="1" x14ac:dyDescent="0.25">
      <c r="A77" s="23" t="s">
        <v>19</v>
      </c>
      <c r="B77" s="24" t="s">
        <v>21</v>
      </c>
      <c r="C77" s="25" t="s">
        <v>213</v>
      </c>
      <c r="D77" s="26">
        <v>55</v>
      </c>
      <c r="E77" s="27"/>
      <c r="F77" s="47" t="s">
        <v>214</v>
      </c>
      <c r="G77" s="28" t="s">
        <v>215</v>
      </c>
      <c r="H77" s="26">
        <v>4606008634849</v>
      </c>
      <c r="I77" s="29" t="s">
        <v>216</v>
      </c>
      <c r="J77" s="28" t="s">
        <v>39</v>
      </c>
      <c r="K77" s="36">
        <v>1948</v>
      </c>
      <c r="L77" s="31">
        <v>20</v>
      </c>
      <c r="M77" s="32">
        <v>433.16</v>
      </c>
      <c r="N77" s="33">
        <f>ROUND(M77-M77*N$5/100,2)</f>
        <v>433.16</v>
      </c>
      <c r="O77" s="34">
        <f>ROUND(N77-N77*20%,2)</f>
        <v>346.53</v>
      </c>
      <c r="P77" s="34"/>
      <c r="Q77" s="35"/>
      <c r="R77" s="28">
        <f>ROUND(SUM(IF(P77+O77=0, N77, P77+O77)*Q77),2)</f>
        <v>0</v>
      </c>
      <c r="S77" s="29" t="s">
        <v>40</v>
      </c>
      <c r="T77" s="45"/>
      <c r="U77" s="45"/>
    </row>
    <row r="78" spans="1:21" s="1" customFormat="1" ht="93" customHeight="1" x14ac:dyDescent="0.25">
      <c r="A78" s="23" t="s">
        <v>19</v>
      </c>
      <c r="B78" s="24" t="s">
        <v>21</v>
      </c>
      <c r="C78" s="25" t="s">
        <v>213</v>
      </c>
      <c r="D78" s="26">
        <v>56</v>
      </c>
      <c r="E78" s="27"/>
      <c r="F78" s="47" t="s">
        <v>217</v>
      </c>
      <c r="G78" s="28" t="s">
        <v>218</v>
      </c>
      <c r="H78" s="26">
        <v>4606008634856</v>
      </c>
      <c r="I78" s="29" t="s">
        <v>219</v>
      </c>
      <c r="J78" s="28" t="s">
        <v>39</v>
      </c>
      <c r="K78" s="36">
        <v>1196</v>
      </c>
      <c r="L78" s="31">
        <v>20</v>
      </c>
      <c r="M78" s="32">
        <v>433.16</v>
      </c>
      <c r="N78" s="33">
        <f>ROUND(M78-M78*N$5/100,2)</f>
        <v>433.16</v>
      </c>
      <c r="O78" s="34">
        <f>ROUND(N78-N78*20%,2)</f>
        <v>346.53</v>
      </c>
      <c r="P78" s="34"/>
      <c r="Q78" s="35"/>
      <c r="R78" s="28">
        <f>ROUND(SUM(IF(P78+O78=0, N78, P78+O78)*Q78),2)</f>
        <v>0</v>
      </c>
      <c r="S78" s="29" t="s">
        <v>40</v>
      </c>
      <c r="T78" s="45"/>
      <c r="U78" s="45"/>
    </row>
    <row r="79" spans="1:21" s="1" customFormat="1" ht="93" customHeight="1" x14ac:dyDescent="0.25">
      <c r="A79" s="23" t="s">
        <v>19</v>
      </c>
      <c r="B79" s="24" t="s">
        <v>21</v>
      </c>
      <c r="C79" s="25" t="s">
        <v>213</v>
      </c>
      <c r="D79" s="26">
        <v>57</v>
      </c>
      <c r="E79" s="27"/>
      <c r="F79" s="47" t="s">
        <v>220</v>
      </c>
      <c r="G79" s="28" t="s">
        <v>221</v>
      </c>
      <c r="H79" s="26">
        <v>4606008634863</v>
      </c>
      <c r="I79" s="29" t="s">
        <v>222</v>
      </c>
      <c r="J79" s="28" t="s">
        <v>39</v>
      </c>
      <c r="K79" s="30">
        <v>896</v>
      </c>
      <c r="L79" s="31">
        <v>20</v>
      </c>
      <c r="M79" s="32">
        <v>433.16</v>
      </c>
      <c r="N79" s="33">
        <f>ROUND(M79-M79*N$5/100,2)</f>
        <v>433.16</v>
      </c>
      <c r="O79" s="34">
        <f>ROUND(N79-N79*20%,2)</f>
        <v>346.53</v>
      </c>
      <c r="P79" s="34"/>
      <c r="Q79" s="35"/>
      <c r="R79" s="28">
        <f>ROUND(SUM(IF(P79+O79=0, N79, P79+O79)*Q79),2)</f>
        <v>0</v>
      </c>
      <c r="S79" s="29" t="s">
        <v>40</v>
      </c>
      <c r="T79" s="45"/>
      <c r="U79" s="45"/>
    </row>
    <row r="80" spans="1:21" s="1" customFormat="1" ht="93" customHeight="1" x14ac:dyDescent="0.25">
      <c r="A80" s="23" t="s">
        <v>19</v>
      </c>
      <c r="B80" s="24" t="s">
        <v>21</v>
      </c>
      <c r="C80" s="25" t="s">
        <v>213</v>
      </c>
      <c r="D80" s="26">
        <v>58</v>
      </c>
      <c r="E80" s="27"/>
      <c r="F80" s="47" t="s">
        <v>223</v>
      </c>
      <c r="G80" s="28" t="s">
        <v>224</v>
      </c>
      <c r="H80" s="26">
        <v>4606008634887</v>
      </c>
      <c r="I80" s="29" t="s">
        <v>225</v>
      </c>
      <c r="J80" s="28" t="s">
        <v>39</v>
      </c>
      <c r="K80" s="30">
        <v>538</v>
      </c>
      <c r="L80" s="31">
        <v>20</v>
      </c>
      <c r="M80" s="32">
        <v>433.16</v>
      </c>
      <c r="N80" s="33">
        <f>ROUND(M80-M80*N$5/100,2)</f>
        <v>433.16</v>
      </c>
      <c r="O80" s="34">
        <f>ROUND(N80-N80*20%,2)</f>
        <v>346.53</v>
      </c>
      <c r="P80" s="34"/>
      <c r="Q80" s="35"/>
      <c r="R80" s="28">
        <f>ROUND(SUM(IF(P80+O80=0, N80, P80+O80)*Q80),2)</f>
        <v>0</v>
      </c>
      <c r="S80" s="29" t="s">
        <v>40</v>
      </c>
      <c r="T80" s="45"/>
      <c r="U80" s="45"/>
    </row>
    <row r="81" spans="1:21" s="1" customFormat="1" ht="93" customHeight="1" x14ac:dyDescent="0.25">
      <c r="A81" s="23" t="s">
        <v>19</v>
      </c>
      <c r="B81" s="24" t="s">
        <v>21</v>
      </c>
      <c r="C81" s="25" t="s">
        <v>213</v>
      </c>
      <c r="D81" s="26">
        <v>59</v>
      </c>
      <c r="E81" s="27"/>
      <c r="F81" s="47" t="s">
        <v>226</v>
      </c>
      <c r="G81" s="28" t="s">
        <v>227</v>
      </c>
      <c r="H81" s="26">
        <v>4606008634894</v>
      </c>
      <c r="I81" s="29" t="s">
        <v>228</v>
      </c>
      <c r="J81" s="28" t="s">
        <v>39</v>
      </c>
      <c r="K81" s="36">
        <v>1392</v>
      </c>
      <c r="L81" s="31">
        <v>20</v>
      </c>
      <c r="M81" s="32">
        <v>433.16</v>
      </c>
      <c r="N81" s="33">
        <f>ROUND(M81-M81*N$5/100,2)</f>
        <v>433.16</v>
      </c>
      <c r="O81" s="34">
        <f>ROUND(N81-N81*20%,2)</f>
        <v>346.53</v>
      </c>
      <c r="P81" s="34"/>
      <c r="Q81" s="35"/>
      <c r="R81" s="28">
        <f>ROUND(SUM(IF(P81+O81=0, N81, P81+O81)*Q81),2)</f>
        <v>0</v>
      </c>
      <c r="S81" s="29" t="s">
        <v>40</v>
      </c>
      <c r="T81" s="45"/>
      <c r="U81" s="45"/>
    </row>
    <row r="82" spans="1:21" s="18" customFormat="1" ht="15" customHeight="1" x14ac:dyDescent="0.25">
      <c r="A82" s="19"/>
      <c r="B82" s="19"/>
      <c r="C82" s="19"/>
      <c r="D82" s="20" t="s">
        <v>229</v>
      </c>
      <c r="E82" s="21"/>
      <c r="F82" s="21"/>
      <c r="G82" s="19"/>
      <c r="H82" s="19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45"/>
      <c r="U82" s="45"/>
    </row>
    <row r="83" spans="1:21" s="1" customFormat="1" ht="93" customHeight="1" x14ac:dyDescent="0.25">
      <c r="A83" s="23" t="s">
        <v>19</v>
      </c>
      <c r="B83" s="24" t="s">
        <v>21</v>
      </c>
      <c r="C83" s="25" t="s">
        <v>230</v>
      </c>
      <c r="D83" s="26">
        <v>60</v>
      </c>
      <c r="E83" s="27"/>
      <c r="F83" s="47" t="s">
        <v>231</v>
      </c>
      <c r="G83" s="28" t="s">
        <v>232</v>
      </c>
      <c r="H83" s="26">
        <v>4606008634948</v>
      </c>
      <c r="I83" s="29" t="s">
        <v>233</v>
      </c>
      <c r="J83" s="28" t="s">
        <v>26</v>
      </c>
      <c r="K83" s="36">
        <v>1815</v>
      </c>
      <c r="L83" s="31">
        <v>20</v>
      </c>
      <c r="M83" s="32">
        <v>667.58</v>
      </c>
      <c r="N83" s="33">
        <f>ROUND(M83-M83*N$5/100,2)</f>
        <v>667.58</v>
      </c>
      <c r="O83" s="34">
        <f>ROUND(N83-N83*20%,2)</f>
        <v>534.05999999999995</v>
      </c>
      <c r="P83" s="34"/>
      <c r="Q83" s="35"/>
      <c r="R83" s="28">
        <f>ROUND(SUM(IF(P83+O83=0, N83, P83+O83)*Q83),2)</f>
        <v>0</v>
      </c>
      <c r="S83" s="29" t="s">
        <v>40</v>
      </c>
      <c r="T83" s="45"/>
      <c r="U83" s="45"/>
    </row>
    <row r="84" spans="1:21" s="1" customFormat="1" ht="93" customHeight="1" x14ac:dyDescent="0.25">
      <c r="A84" s="23" t="s">
        <v>19</v>
      </c>
      <c r="B84" s="24" t="s">
        <v>21</v>
      </c>
      <c r="C84" s="25" t="s">
        <v>230</v>
      </c>
      <c r="D84" s="26">
        <v>61</v>
      </c>
      <c r="E84" s="27"/>
      <c r="F84" s="47" t="s">
        <v>234</v>
      </c>
      <c r="G84" s="28" t="s">
        <v>235</v>
      </c>
      <c r="H84" s="26">
        <v>4606008634955</v>
      </c>
      <c r="I84" s="29" t="s">
        <v>236</v>
      </c>
      <c r="J84" s="28" t="s">
        <v>26</v>
      </c>
      <c r="K84" s="36">
        <v>1298</v>
      </c>
      <c r="L84" s="31">
        <v>20</v>
      </c>
      <c r="M84" s="32">
        <v>667.58</v>
      </c>
      <c r="N84" s="33">
        <f>ROUND(M84-M84*N$5/100,2)</f>
        <v>667.58</v>
      </c>
      <c r="O84" s="34">
        <f>ROUND(N84-N84*20%,2)</f>
        <v>534.05999999999995</v>
      </c>
      <c r="P84" s="34"/>
      <c r="Q84" s="35"/>
      <c r="R84" s="28">
        <f>ROUND(SUM(IF(P84+O84=0, N84, P84+O84)*Q84),2)</f>
        <v>0</v>
      </c>
      <c r="S84" s="29" t="s">
        <v>40</v>
      </c>
      <c r="T84" s="45"/>
      <c r="U84" s="45"/>
    </row>
    <row r="85" spans="1:21" s="1" customFormat="1" ht="93" customHeight="1" x14ac:dyDescent="0.25">
      <c r="A85" s="23" t="s">
        <v>19</v>
      </c>
      <c r="B85" s="24" t="s">
        <v>21</v>
      </c>
      <c r="C85" s="25" t="s">
        <v>230</v>
      </c>
      <c r="D85" s="26">
        <v>62</v>
      </c>
      <c r="E85" s="27"/>
      <c r="F85" s="47" t="s">
        <v>237</v>
      </c>
      <c r="G85" s="28" t="s">
        <v>238</v>
      </c>
      <c r="H85" s="26">
        <v>4606008634962</v>
      </c>
      <c r="I85" s="29" t="s">
        <v>239</v>
      </c>
      <c r="J85" s="28" t="s">
        <v>26</v>
      </c>
      <c r="K85" s="30">
        <v>850</v>
      </c>
      <c r="L85" s="31">
        <v>20</v>
      </c>
      <c r="M85" s="32">
        <v>667.58</v>
      </c>
      <c r="N85" s="33">
        <f>ROUND(M85-M85*N$5/100,2)</f>
        <v>667.58</v>
      </c>
      <c r="O85" s="34">
        <f>ROUND(N85-N85*20%,2)</f>
        <v>534.05999999999995</v>
      </c>
      <c r="P85" s="34"/>
      <c r="Q85" s="35"/>
      <c r="R85" s="28">
        <f>ROUND(SUM(IF(P85+O85=0, N85, P85+O85)*Q85),2)</f>
        <v>0</v>
      </c>
      <c r="S85" s="29" t="s">
        <v>40</v>
      </c>
      <c r="T85" s="45"/>
      <c r="U85" s="45"/>
    </row>
    <row r="86" spans="1:21" s="1" customFormat="1" ht="93" customHeight="1" x14ac:dyDescent="0.25">
      <c r="A86" s="23" t="s">
        <v>19</v>
      </c>
      <c r="B86" s="24" t="s">
        <v>21</v>
      </c>
      <c r="C86" s="25" t="s">
        <v>230</v>
      </c>
      <c r="D86" s="26">
        <v>63</v>
      </c>
      <c r="E86" s="27"/>
      <c r="F86" s="47" t="s">
        <v>240</v>
      </c>
      <c r="G86" s="28" t="s">
        <v>241</v>
      </c>
      <c r="H86" s="26">
        <v>4606008634979</v>
      </c>
      <c r="I86" s="29" t="s">
        <v>242</v>
      </c>
      <c r="J86" s="28" t="s">
        <v>26</v>
      </c>
      <c r="K86" s="36">
        <v>1090</v>
      </c>
      <c r="L86" s="31">
        <v>20</v>
      </c>
      <c r="M86" s="32">
        <v>667.58</v>
      </c>
      <c r="N86" s="33">
        <f>ROUND(M86-M86*N$5/100,2)</f>
        <v>667.58</v>
      </c>
      <c r="O86" s="34">
        <f>ROUND(N86-N86*20%,2)</f>
        <v>534.05999999999995</v>
      </c>
      <c r="P86" s="34"/>
      <c r="Q86" s="35"/>
      <c r="R86" s="28">
        <f>ROUND(SUM(IF(P86+O86=0, N86, P86+O86)*Q86),2)</f>
        <v>0</v>
      </c>
      <c r="S86" s="29" t="s">
        <v>40</v>
      </c>
      <c r="T86" s="45"/>
      <c r="U86" s="45"/>
    </row>
    <row r="87" spans="1:21" s="18" customFormat="1" ht="15" customHeight="1" x14ac:dyDescent="0.25">
      <c r="A87" s="19"/>
      <c r="B87" s="19"/>
      <c r="C87" s="19"/>
      <c r="D87" s="20" t="s">
        <v>243</v>
      </c>
      <c r="E87" s="21"/>
      <c r="F87" s="21"/>
      <c r="G87" s="19"/>
      <c r="H87" s="19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45"/>
      <c r="U87" s="45"/>
    </row>
    <row r="88" spans="1:21" s="1" customFormat="1" ht="93" customHeight="1" x14ac:dyDescent="0.25">
      <c r="A88" s="23" t="s">
        <v>19</v>
      </c>
      <c r="B88" s="24" t="s">
        <v>21</v>
      </c>
      <c r="C88" s="25" t="s">
        <v>244</v>
      </c>
      <c r="D88" s="26">
        <v>64</v>
      </c>
      <c r="E88" s="27"/>
      <c r="F88" s="47" t="s">
        <v>245</v>
      </c>
      <c r="G88" s="28" t="s">
        <v>246</v>
      </c>
      <c r="H88" s="26">
        <v>4606008634535</v>
      </c>
      <c r="I88" s="29" t="s">
        <v>247</v>
      </c>
      <c r="J88" s="28" t="s">
        <v>26</v>
      </c>
      <c r="K88" s="30">
        <v>707</v>
      </c>
      <c r="L88" s="31">
        <v>20</v>
      </c>
      <c r="M88" s="32">
        <v>703.25</v>
      </c>
      <c r="N88" s="33">
        <f>ROUND(M88-M88*N$5/100,2)</f>
        <v>703.25</v>
      </c>
      <c r="O88" s="34">
        <f>ROUND(N88-N88*20%,2)</f>
        <v>562.6</v>
      </c>
      <c r="P88" s="34"/>
      <c r="Q88" s="35"/>
      <c r="R88" s="28">
        <f>ROUND(SUM(IF(P88+O88=0, N88, P88+O88)*Q88),2)</f>
        <v>0</v>
      </c>
      <c r="S88" s="29" t="s">
        <v>248</v>
      </c>
      <c r="T88" s="45"/>
      <c r="U88" s="45"/>
    </row>
    <row r="89" spans="1:21" s="1" customFormat="1" ht="93" customHeight="1" x14ac:dyDescent="0.25">
      <c r="A89" s="23" t="s">
        <v>19</v>
      </c>
      <c r="B89" s="24" t="s">
        <v>21</v>
      </c>
      <c r="C89" s="25" t="s">
        <v>244</v>
      </c>
      <c r="D89" s="26">
        <v>65</v>
      </c>
      <c r="E89" s="27"/>
      <c r="F89" s="47" t="s">
        <v>249</v>
      </c>
      <c r="G89" s="28" t="s">
        <v>250</v>
      </c>
      <c r="H89" s="26">
        <v>4606008634542</v>
      </c>
      <c r="I89" s="29" t="s">
        <v>251</v>
      </c>
      <c r="J89" s="28" t="s">
        <v>26</v>
      </c>
      <c r="K89" s="30">
        <v>92</v>
      </c>
      <c r="L89" s="31">
        <v>20</v>
      </c>
      <c r="M89" s="32">
        <v>703.25</v>
      </c>
      <c r="N89" s="33">
        <f>ROUND(M89-M89*N$5/100,2)</f>
        <v>703.25</v>
      </c>
      <c r="O89" s="34">
        <f>ROUND(N89-N89*20%,2)</f>
        <v>562.6</v>
      </c>
      <c r="P89" s="34"/>
      <c r="Q89" s="35"/>
      <c r="R89" s="28">
        <f>ROUND(SUM(IF(P89+O89=0, N89, P89+O89)*Q89),2)</f>
        <v>0</v>
      </c>
      <c r="S89" s="29" t="s">
        <v>248</v>
      </c>
      <c r="T89" s="45"/>
      <c r="U89" s="45"/>
    </row>
    <row r="90" spans="1:21" s="1" customFormat="1" ht="93" customHeight="1" x14ac:dyDescent="0.25">
      <c r="A90" s="23" t="s">
        <v>19</v>
      </c>
      <c r="B90" s="24" t="s">
        <v>21</v>
      </c>
      <c r="C90" s="25" t="s">
        <v>244</v>
      </c>
      <c r="D90" s="26">
        <v>66</v>
      </c>
      <c r="E90" s="27"/>
      <c r="F90" s="47" t="s">
        <v>252</v>
      </c>
      <c r="G90" s="28" t="s">
        <v>253</v>
      </c>
      <c r="H90" s="26">
        <v>4606008634559</v>
      </c>
      <c r="I90" s="29" t="s">
        <v>254</v>
      </c>
      <c r="J90" s="28" t="s">
        <v>26</v>
      </c>
      <c r="K90" s="30">
        <v>394</v>
      </c>
      <c r="L90" s="31">
        <v>20</v>
      </c>
      <c r="M90" s="32">
        <v>703.25</v>
      </c>
      <c r="N90" s="33">
        <f>ROUND(M90-M90*N$5/100,2)</f>
        <v>703.25</v>
      </c>
      <c r="O90" s="34">
        <f>ROUND(N90-N90*20%,2)</f>
        <v>562.6</v>
      </c>
      <c r="P90" s="34"/>
      <c r="Q90" s="35"/>
      <c r="R90" s="28">
        <f>ROUND(SUM(IF(P90+O90=0, N90, P90+O90)*Q90),2)</f>
        <v>0</v>
      </c>
      <c r="S90" s="29" t="s">
        <v>248</v>
      </c>
      <c r="T90" s="45"/>
      <c r="U90" s="45"/>
    </row>
    <row r="91" spans="1:21" s="1" customFormat="1" ht="93" customHeight="1" x14ac:dyDescent="0.25">
      <c r="A91" s="23" t="s">
        <v>19</v>
      </c>
      <c r="B91" s="24" t="s">
        <v>21</v>
      </c>
      <c r="C91" s="25" t="s">
        <v>244</v>
      </c>
      <c r="D91" s="26">
        <v>67</v>
      </c>
      <c r="E91" s="27"/>
      <c r="F91" s="47" t="s">
        <v>255</v>
      </c>
      <c r="G91" s="28" t="s">
        <v>256</v>
      </c>
      <c r="H91" s="26">
        <v>4606008636515</v>
      </c>
      <c r="I91" s="29" t="s">
        <v>257</v>
      </c>
      <c r="J91" s="28" t="s">
        <v>26</v>
      </c>
      <c r="K91" s="30">
        <v>442</v>
      </c>
      <c r="L91" s="31">
        <v>20</v>
      </c>
      <c r="M91" s="32">
        <v>703.25</v>
      </c>
      <c r="N91" s="33">
        <f>ROUND(M91-M91*N$5/100,2)</f>
        <v>703.25</v>
      </c>
      <c r="O91" s="34">
        <f>ROUND(N91-N91*20%,2)</f>
        <v>562.6</v>
      </c>
      <c r="P91" s="34"/>
      <c r="Q91" s="35"/>
      <c r="R91" s="28">
        <f>ROUND(SUM(IF(P91+O91=0, N91, P91+O91)*Q91),2)</f>
        <v>0</v>
      </c>
      <c r="S91" s="29" t="s">
        <v>248</v>
      </c>
      <c r="T91" s="45"/>
      <c r="U91" s="45"/>
    </row>
    <row r="92" spans="1:21" s="18" customFormat="1" ht="15" customHeight="1" x14ac:dyDescent="0.25">
      <c r="A92" s="19"/>
      <c r="B92" s="19"/>
      <c r="C92" s="19"/>
      <c r="D92" s="20" t="s">
        <v>258</v>
      </c>
      <c r="E92" s="21"/>
      <c r="F92" s="21"/>
      <c r="G92" s="19"/>
      <c r="H92" s="19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45"/>
      <c r="U92" s="45"/>
    </row>
    <row r="93" spans="1:21" s="1" customFormat="1" ht="93" customHeight="1" x14ac:dyDescent="0.25">
      <c r="A93" s="23" t="s">
        <v>19</v>
      </c>
      <c r="B93" s="24" t="s">
        <v>21</v>
      </c>
      <c r="C93" s="25" t="s">
        <v>259</v>
      </c>
      <c r="D93" s="26">
        <v>68</v>
      </c>
      <c r="E93" s="27"/>
      <c r="F93" s="47" t="s">
        <v>260</v>
      </c>
      <c r="G93" s="28" t="s">
        <v>261</v>
      </c>
      <c r="H93" s="26">
        <v>4606008634566</v>
      </c>
      <c r="I93" s="29" t="s">
        <v>262</v>
      </c>
      <c r="J93" s="28" t="s">
        <v>26</v>
      </c>
      <c r="K93" s="30">
        <v>797</v>
      </c>
      <c r="L93" s="31">
        <v>20</v>
      </c>
      <c r="M93" s="32">
        <v>539.16</v>
      </c>
      <c r="N93" s="33">
        <f>ROUND(M93-M93*N$5/100,2)</f>
        <v>539.16</v>
      </c>
      <c r="O93" s="34">
        <f>ROUND(N93-N93*20%,2)</f>
        <v>431.33</v>
      </c>
      <c r="P93" s="34"/>
      <c r="Q93" s="35"/>
      <c r="R93" s="28">
        <f>ROUND(SUM(IF(P93+O93=0, N93, P93+O93)*Q93),2)</f>
        <v>0</v>
      </c>
      <c r="S93" s="29" t="s">
        <v>248</v>
      </c>
      <c r="T93" s="45"/>
      <c r="U93" s="45"/>
    </row>
    <row r="94" spans="1:21" s="1" customFormat="1" ht="93" customHeight="1" x14ac:dyDescent="0.25">
      <c r="A94" s="23" t="s">
        <v>19</v>
      </c>
      <c r="B94" s="24" t="s">
        <v>21</v>
      </c>
      <c r="C94" s="25" t="s">
        <v>259</v>
      </c>
      <c r="D94" s="26">
        <v>69</v>
      </c>
      <c r="E94" s="27"/>
      <c r="F94" s="47" t="s">
        <v>263</v>
      </c>
      <c r="G94" s="28" t="s">
        <v>264</v>
      </c>
      <c r="H94" s="26">
        <v>4606008634573</v>
      </c>
      <c r="I94" s="29" t="s">
        <v>265</v>
      </c>
      <c r="J94" s="28" t="s">
        <v>26</v>
      </c>
      <c r="K94" s="30">
        <v>469</v>
      </c>
      <c r="L94" s="31">
        <v>20</v>
      </c>
      <c r="M94" s="32">
        <v>539.16</v>
      </c>
      <c r="N94" s="33">
        <f>ROUND(M94-M94*N$5/100,2)</f>
        <v>539.16</v>
      </c>
      <c r="O94" s="34">
        <f>ROUND(N94-N94*20%,2)</f>
        <v>431.33</v>
      </c>
      <c r="P94" s="34"/>
      <c r="Q94" s="35"/>
      <c r="R94" s="28">
        <f>ROUND(SUM(IF(P94+O94=0, N94, P94+O94)*Q94),2)</f>
        <v>0</v>
      </c>
      <c r="S94" s="29" t="s">
        <v>248</v>
      </c>
      <c r="T94" s="45"/>
      <c r="U94" s="45"/>
    </row>
    <row r="95" spans="1:21" s="1" customFormat="1" ht="93" customHeight="1" x14ac:dyDescent="0.25">
      <c r="A95" s="23" t="s">
        <v>19</v>
      </c>
      <c r="B95" s="24" t="s">
        <v>21</v>
      </c>
      <c r="C95" s="25" t="s">
        <v>259</v>
      </c>
      <c r="D95" s="26">
        <v>70</v>
      </c>
      <c r="E95" s="27"/>
      <c r="F95" s="47" t="s">
        <v>266</v>
      </c>
      <c r="G95" s="28" t="s">
        <v>267</v>
      </c>
      <c r="H95" s="26">
        <v>4606008634580</v>
      </c>
      <c r="I95" s="29" t="s">
        <v>268</v>
      </c>
      <c r="J95" s="28" t="s">
        <v>26</v>
      </c>
      <c r="K95" s="30">
        <v>391</v>
      </c>
      <c r="L95" s="31">
        <v>20</v>
      </c>
      <c r="M95" s="32">
        <v>539.16</v>
      </c>
      <c r="N95" s="33">
        <f>ROUND(M95-M95*N$5/100,2)</f>
        <v>539.16</v>
      </c>
      <c r="O95" s="34">
        <f>ROUND(N95-N95*20%,2)</f>
        <v>431.33</v>
      </c>
      <c r="P95" s="34"/>
      <c r="Q95" s="35"/>
      <c r="R95" s="28">
        <f>ROUND(SUM(IF(P95+O95=0, N95, P95+O95)*Q95),2)</f>
        <v>0</v>
      </c>
      <c r="S95" s="29" t="s">
        <v>248</v>
      </c>
      <c r="T95" s="45"/>
      <c r="U95" s="45"/>
    </row>
    <row r="96" spans="1:21" s="18" customFormat="1" ht="15" customHeight="1" x14ac:dyDescent="0.25">
      <c r="A96" s="19"/>
      <c r="B96" s="19"/>
      <c r="C96" s="19"/>
      <c r="D96" s="20" t="s">
        <v>269</v>
      </c>
      <c r="E96" s="21"/>
      <c r="F96" s="21"/>
      <c r="G96" s="19"/>
      <c r="H96" s="19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45"/>
      <c r="U96" s="45"/>
    </row>
    <row r="97" spans="1:21" s="1" customFormat="1" ht="93" customHeight="1" x14ac:dyDescent="0.25">
      <c r="A97" s="23" t="s">
        <v>19</v>
      </c>
      <c r="B97" s="24" t="s">
        <v>21</v>
      </c>
      <c r="C97" s="25" t="s">
        <v>269</v>
      </c>
      <c r="D97" s="26">
        <v>71</v>
      </c>
      <c r="E97" s="27"/>
      <c r="F97" s="47" t="s">
        <v>270</v>
      </c>
      <c r="G97" s="28" t="s">
        <v>271</v>
      </c>
      <c r="H97" s="26">
        <v>4606008635600</v>
      </c>
      <c r="I97" s="29" t="s">
        <v>272</v>
      </c>
      <c r="J97" s="28" t="s">
        <v>273</v>
      </c>
      <c r="K97" s="36">
        <v>1992</v>
      </c>
      <c r="L97" s="31">
        <v>20</v>
      </c>
      <c r="M97" s="32">
        <v>198.74</v>
      </c>
      <c r="N97" s="33">
        <f>ROUND(M97-M97*N$5/100,2)</f>
        <v>198.74</v>
      </c>
      <c r="O97" s="34">
        <f>ROUND(N97-N97*20%,2)</f>
        <v>158.99</v>
      </c>
      <c r="P97" s="34"/>
      <c r="Q97" s="35"/>
      <c r="R97" s="28">
        <f>ROUND(SUM(IF(P97+O97=0, N97, P97+O97)*Q97),2)</f>
        <v>0</v>
      </c>
      <c r="S97" s="29" t="s">
        <v>274</v>
      </c>
      <c r="T97" s="45"/>
      <c r="U97" s="45"/>
    </row>
    <row r="98" spans="1:21" s="1" customFormat="1" ht="93" customHeight="1" x14ac:dyDescent="0.25">
      <c r="A98" s="23" t="s">
        <v>19</v>
      </c>
      <c r="B98" s="24" t="s">
        <v>21</v>
      </c>
      <c r="C98" s="25" t="s">
        <v>269</v>
      </c>
      <c r="D98" s="26">
        <v>72</v>
      </c>
      <c r="E98" s="27"/>
      <c r="F98" s="47" t="s">
        <v>275</v>
      </c>
      <c r="G98" s="28" t="s">
        <v>276</v>
      </c>
      <c r="H98" s="26">
        <v>4606008635617</v>
      </c>
      <c r="I98" s="29" t="s">
        <v>277</v>
      </c>
      <c r="J98" s="28" t="s">
        <v>273</v>
      </c>
      <c r="K98" s="36">
        <v>2760</v>
      </c>
      <c r="L98" s="31">
        <v>20</v>
      </c>
      <c r="M98" s="32">
        <v>198.74</v>
      </c>
      <c r="N98" s="33">
        <f>ROUND(M98-M98*N$5/100,2)</f>
        <v>198.74</v>
      </c>
      <c r="O98" s="34">
        <f>ROUND(N98-N98*20%,2)</f>
        <v>158.99</v>
      </c>
      <c r="P98" s="34"/>
      <c r="Q98" s="35"/>
      <c r="R98" s="28">
        <f>ROUND(SUM(IF(P98+O98=0, N98, P98+O98)*Q98),2)</f>
        <v>0</v>
      </c>
      <c r="S98" s="29" t="s">
        <v>274</v>
      </c>
      <c r="T98" s="45"/>
      <c r="U98" s="45"/>
    </row>
    <row r="99" spans="1:21" s="1" customFormat="1" ht="93" customHeight="1" x14ac:dyDescent="0.25">
      <c r="A99" s="23" t="s">
        <v>19</v>
      </c>
      <c r="B99" s="24" t="s">
        <v>21</v>
      </c>
      <c r="C99" s="25" t="s">
        <v>269</v>
      </c>
      <c r="D99" s="26">
        <v>73</v>
      </c>
      <c r="E99" s="27"/>
      <c r="F99" s="47" t="s">
        <v>278</v>
      </c>
      <c r="G99" s="28" t="s">
        <v>279</v>
      </c>
      <c r="H99" s="26">
        <v>4606008635624</v>
      </c>
      <c r="I99" s="29" t="s">
        <v>280</v>
      </c>
      <c r="J99" s="28" t="s">
        <v>273</v>
      </c>
      <c r="K99" s="36">
        <v>1728</v>
      </c>
      <c r="L99" s="31">
        <v>20</v>
      </c>
      <c r="M99" s="32">
        <v>198.74</v>
      </c>
      <c r="N99" s="33">
        <f>ROUND(M99-M99*N$5/100,2)</f>
        <v>198.74</v>
      </c>
      <c r="O99" s="34">
        <f>ROUND(N99-N99*20%,2)</f>
        <v>158.99</v>
      </c>
      <c r="P99" s="34"/>
      <c r="Q99" s="35"/>
      <c r="R99" s="28">
        <f>ROUND(SUM(IF(P99+O99=0, N99, P99+O99)*Q99),2)</f>
        <v>0</v>
      </c>
      <c r="S99" s="29" t="s">
        <v>274</v>
      </c>
      <c r="T99" s="45"/>
      <c r="U99" s="45"/>
    </row>
    <row r="100" spans="1:21" s="1" customFormat="1" ht="93" customHeight="1" x14ac:dyDescent="0.25">
      <c r="A100" s="23" t="s">
        <v>19</v>
      </c>
      <c r="B100" s="24" t="s">
        <v>21</v>
      </c>
      <c r="C100" s="25" t="s">
        <v>269</v>
      </c>
      <c r="D100" s="26">
        <v>74</v>
      </c>
      <c r="E100" s="27"/>
      <c r="F100" s="47" t="s">
        <v>281</v>
      </c>
      <c r="G100" s="28" t="s">
        <v>282</v>
      </c>
      <c r="H100" s="26">
        <v>4606008635631</v>
      </c>
      <c r="I100" s="29" t="s">
        <v>283</v>
      </c>
      <c r="J100" s="28" t="s">
        <v>273</v>
      </c>
      <c r="K100" s="36">
        <v>1732</v>
      </c>
      <c r="L100" s="31">
        <v>20</v>
      </c>
      <c r="M100" s="32">
        <v>198.74</v>
      </c>
      <c r="N100" s="33">
        <f>ROUND(M100-M100*N$5/100,2)</f>
        <v>198.74</v>
      </c>
      <c r="O100" s="34">
        <f>ROUND(N100-N100*20%,2)</f>
        <v>158.99</v>
      </c>
      <c r="P100" s="34"/>
      <c r="Q100" s="35"/>
      <c r="R100" s="28">
        <f>ROUND(SUM(IF(P100+O100=0, N100, P100+O100)*Q100),2)</f>
        <v>0</v>
      </c>
      <c r="S100" s="29" t="s">
        <v>274</v>
      </c>
      <c r="T100" s="45"/>
      <c r="U100" s="45"/>
    </row>
    <row r="101" spans="1:21" s="18" customFormat="1" ht="15" customHeight="1" x14ac:dyDescent="0.25">
      <c r="A101" s="19"/>
      <c r="B101" s="19"/>
      <c r="C101" s="19"/>
      <c r="D101" s="20" t="s">
        <v>284</v>
      </c>
      <c r="E101" s="21"/>
      <c r="F101" s="21"/>
      <c r="G101" s="19"/>
      <c r="H101" s="19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45"/>
      <c r="U101" s="45"/>
    </row>
    <row r="102" spans="1:21" s="1" customFormat="1" ht="93" customHeight="1" x14ac:dyDescent="0.25">
      <c r="A102" s="23" t="s">
        <v>19</v>
      </c>
      <c r="B102" s="24" t="s">
        <v>21</v>
      </c>
      <c r="C102" s="25" t="s">
        <v>284</v>
      </c>
      <c r="D102" s="26">
        <v>75</v>
      </c>
      <c r="E102" s="27"/>
      <c r="F102" s="47" t="s">
        <v>285</v>
      </c>
      <c r="G102" s="28" t="s">
        <v>286</v>
      </c>
      <c r="H102" s="26">
        <v>4606008635464</v>
      </c>
      <c r="I102" s="29" t="s">
        <v>287</v>
      </c>
      <c r="J102" s="28" t="s">
        <v>273</v>
      </c>
      <c r="K102" s="36">
        <v>1737</v>
      </c>
      <c r="L102" s="31">
        <v>20</v>
      </c>
      <c r="M102" s="32">
        <v>293.52999999999997</v>
      </c>
      <c r="N102" s="33">
        <f>ROUND(M102-M102*N$5/100,2)</f>
        <v>293.52999999999997</v>
      </c>
      <c r="O102" s="34">
        <f>ROUND(N102-N102*20%,2)</f>
        <v>234.82</v>
      </c>
      <c r="P102" s="34"/>
      <c r="Q102" s="35"/>
      <c r="R102" s="28">
        <f>ROUND(SUM(IF(P102+O102=0, N102, P102+O102)*Q102),2)</f>
        <v>0</v>
      </c>
      <c r="S102" s="29" t="s">
        <v>288</v>
      </c>
      <c r="T102" s="45"/>
      <c r="U102" s="45"/>
    </row>
    <row r="103" spans="1:21" s="1" customFormat="1" ht="93" customHeight="1" x14ac:dyDescent="0.25">
      <c r="A103" s="23" t="s">
        <v>19</v>
      </c>
      <c r="B103" s="24" t="s">
        <v>21</v>
      </c>
      <c r="C103" s="25" t="s">
        <v>284</v>
      </c>
      <c r="D103" s="26">
        <v>76</v>
      </c>
      <c r="E103" s="27"/>
      <c r="F103" s="47" t="s">
        <v>289</v>
      </c>
      <c r="G103" s="28" t="s">
        <v>290</v>
      </c>
      <c r="H103" s="26">
        <v>4606008635471</v>
      </c>
      <c r="I103" s="29" t="s">
        <v>291</v>
      </c>
      <c r="J103" s="28" t="s">
        <v>273</v>
      </c>
      <c r="K103" s="30">
        <v>906</v>
      </c>
      <c r="L103" s="31">
        <v>20</v>
      </c>
      <c r="M103" s="32">
        <v>293.52999999999997</v>
      </c>
      <c r="N103" s="33">
        <f>ROUND(M103-M103*N$5/100,2)</f>
        <v>293.52999999999997</v>
      </c>
      <c r="O103" s="34">
        <f>ROUND(N103-N103*20%,2)</f>
        <v>234.82</v>
      </c>
      <c r="P103" s="34"/>
      <c r="Q103" s="35"/>
      <c r="R103" s="28">
        <f>ROUND(SUM(IF(P103+O103=0, N103, P103+O103)*Q103),2)</f>
        <v>0</v>
      </c>
      <c r="S103" s="29" t="s">
        <v>288</v>
      </c>
      <c r="T103" s="45"/>
      <c r="U103" s="45"/>
    </row>
    <row r="104" spans="1:21" s="1" customFormat="1" ht="93" customHeight="1" x14ac:dyDescent="0.25">
      <c r="A104" s="23" t="s">
        <v>19</v>
      </c>
      <c r="B104" s="24" t="s">
        <v>21</v>
      </c>
      <c r="C104" s="25" t="s">
        <v>284</v>
      </c>
      <c r="D104" s="26">
        <v>77</v>
      </c>
      <c r="E104" s="27"/>
      <c r="F104" s="47" t="s">
        <v>292</v>
      </c>
      <c r="G104" s="28" t="s">
        <v>293</v>
      </c>
      <c r="H104" s="26">
        <v>4606008635495</v>
      </c>
      <c r="I104" s="29" t="s">
        <v>294</v>
      </c>
      <c r="J104" s="28" t="s">
        <v>273</v>
      </c>
      <c r="K104" s="30">
        <v>919</v>
      </c>
      <c r="L104" s="31">
        <v>20</v>
      </c>
      <c r="M104" s="32">
        <v>293.52999999999997</v>
      </c>
      <c r="N104" s="33">
        <f>ROUND(M104-M104*N$5/100,2)</f>
        <v>293.52999999999997</v>
      </c>
      <c r="O104" s="34">
        <f>ROUND(N104-N104*20%,2)</f>
        <v>234.82</v>
      </c>
      <c r="P104" s="34"/>
      <c r="Q104" s="35"/>
      <c r="R104" s="28">
        <f>ROUND(SUM(IF(P104+O104=0, N104, P104+O104)*Q104),2)</f>
        <v>0</v>
      </c>
      <c r="S104" s="29" t="s">
        <v>288</v>
      </c>
      <c r="T104" s="45"/>
      <c r="U104" s="45"/>
    </row>
    <row r="105" spans="1:21" s="1" customFormat="1" ht="93" customHeight="1" x14ac:dyDescent="0.25">
      <c r="A105" s="23" t="s">
        <v>19</v>
      </c>
      <c r="B105" s="24" t="s">
        <v>21</v>
      </c>
      <c r="C105" s="25" t="s">
        <v>284</v>
      </c>
      <c r="D105" s="26">
        <v>78</v>
      </c>
      <c r="E105" s="27"/>
      <c r="F105" s="47" t="s">
        <v>295</v>
      </c>
      <c r="G105" s="28" t="s">
        <v>296</v>
      </c>
      <c r="H105" s="26">
        <v>4606008635501</v>
      </c>
      <c r="I105" s="29" t="s">
        <v>297</v>
      </c>
      <c r="J105" s="28" t="s">
        <v>273</v>
      </c>
      <c r="K105" s="36">
        <v>1021</v>
      </c>
      <c r="L105" s="31">
        <v>20</v>
      </c>
      <c r="M105" s="32">
        <v>293.52999999999997</v>
      </c>
      <c r="N105" s="33">
        <f>ROUND(M105-M105*N$5/100,2)</f>
        <v>293.52999999999997</v>
      </c>
      <c r="O105" s="34">
        <f>ROUND(N105-N105*20%,2)</f>
        <v>234.82</v>
      </c>
      <c r="P105" s="34"/>
      <c r="Q105" s="35"/>
      <c r="R105" s="28">
        <f>ROUND(SUM(IF(P105+O105=0, N105, P105+O105)*Q105),2)</f>
        <v>0</v>
      </c>
      <c r="S105" s="29" t="s">
        <v>288</v>
      </c>
      <c r="T105" s="45"/>
      <c r="U105" s="45"/>
    </row>
    <row r="106" spans="1:21" s="1" customFormat="1" ht="93" customHeight="1" x14ac:dyDescent="0.25">
      <c r="A106" s="23" t="s">
        <v>19</v>
      </c>
      <c r="B106" s="24" t="s">
        <v>21</v>
      </c>
      <c r="C106" s="25" t="s">
        <v>284</v>
      </c>
      <c r="D106" s="26">
        <v>79</v>
      </c>
      <c r="E106" s="27"/>
      <c r="F106" s="47" t="s">
        <v>298</v>
      </c>
      <c r="G106" s="28" t="s">
        <v>299</v>
      </c>
      <c r="H106" s="26">
        <v>4606008635518</v>
      </c>
      <c r="I106" s="29" t="s">
        <v>300</v>
      </c>
      <c r="J106" s="28" t="s">
        <v>273</v>
      </c>
      <c r="K106" s="30">
        <v>980</v>
      </c>
      <c r="L106" s="31">
        <v>20</v>
      </c>
      <c r="M106" s="32">
        <v>293.52999999999997</v>
      </c>
      <c r="N106" s="33">
        <f>ROUND(M106-M106*N$5/100,2)</f>
        <v>293.52999999999997</v>
      </c>
      <c r="O106" s="34">
        <f>ROUND(N106-N106*20%,2)</f>
        <v>234.82</v>
      </c>
      <c r="P106" s="34"/>
      <c r="Q106" s="35"/>
      <c r="R106" s="28">
        <f>ROUND(SUM(IF(P106+O106=0, N106, P106+O106)*Q106),2)</f>
        <v>0</v>
      </c>
      <c r="S106" s="29" t="s">
        <v>288</v>
      </c>
      <c r="T106" s="45"/>
      <c r="U106" s="45"/>
    </row>
    <row r="107" spans="1:21" s="18" customFormat="1" ht="15" customHeight="1" x14ac:dyDescent="0.25">
      <c r="A107" s="19"/>
      <c r="B107" s="19"/>
      <c r="C107" s="19"/>
      <c r="D107" s="20" t="s">
        <v>301</v>
      </c>
      <c r="E107" s="21"/>
      <c r="F107" s="21"/>
      <c r="G107" s="19"/>
      <c r="H107" s="19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45"/>
      <c r="U107" s="45"/>
    </row>
    <row r="108" spans="1:21" s="1" customFormat="1" ht="93" customHeight="1" x14ac:dyDescent="0.25">
      <c r="A108" s="23" t="s">
        <v>19</v>
      </c>
      <c r="B108" s="24" t="s">
        <v>21</v>
      </c>
      <c r="C108" s="25" t="s">
        <v>302</v>
      </c>
      <c r="D108" s="26">
        <v>80</v>
      </c>
      <c r="E108" s="27"/>
      <c r="F108" s="47" t="s">
        <v>303</v>
      </c>
      <c r="G108" s="28" t="s">
        <v>304</v>
      </c>
      <c r="H108" s="26">
        <v>4606008635426</v>
      </c>
      <c r="I108" s="29" t="s">
        <v>305</v>
      </c>
      <c r="J108" s="28" t="s">
        <v>273</v>
      </c>
      <c r="K108" s="36">
        <v>1911</v>
      </c>
      <c r="L108" s="31">
        <v>20</v>
      </c>
      <c r="M108" s="32">
        <v>300.66000000000003</v>
      </c>
      <c r="N108" s="33">
        <f>ROUND(M108-M108*N$5/100,2)</f>
        <v>300.66000000000003</v>
      </c>
      <c r="O108" s="34">
        <f>ROUND(N108-N108*20%,2)</f>
        <v>240.53</v>
      </c>
      <c r="P108" s="34"/>
      <c r="Q108" s="35"/>
      <c r="R108" s="28">
        <f>ROUND(SUM(IF(P108+O108=0, N108, P108+O108)*Q108),2)</f>
        <v>0</v>
      </c>
      <c r="S108" s="29" t="s">
        <v>288</v>
      </c>
      <c r="T108" s="45"/>
      <c r="U108" s="45"/>
    </row>
    <row r="109" spans="1:21" s="1" customFormat="1" ht="93" customHeight="1" x14ac:dyDescent="0.25">
      <c r="A109" s="23" t="s">
        <v>19</v>
      </c>
      <c r="B109" s="24" t="s">
        <v>21</v>
      </c>
      <c r="C109" s="25" t="s">
        <v>302</v>
      </c>
      <c r="D109" s="26">
        <v>81</v>
      </c>
      <c r="E109" s="27"/>
      <c r="F109" s="47" t="s">
        <v>306</v>
      </c>
      <c r="G109" s="28" t="s">
        <v>307</v>
      </c>
      <c r="H109" s="26">
        <v>4606008635433</v>
      </c>
      <c r="I109" s="29" t="s">
        <v>308</v>
      </c>
      <c r="J109" s="28" t="s">
        <v>273</v>
      </c>
      <c r="K109" s="36">
        <v>2431</v>
      </c>
      <c r="L109" s="31">
        <v>20</v>
      </c>
      <c r="M109" s="32">
        <v>300.66000000000003</v>
      </c>
      <c r="N109" s="33">
        <f>ROUND(M109-M109*N$5/100,2)</f>
        <v>300.66000000000003</v>
      </c>
      <c r="O109" s="34">
        <f>ROUND(N109-N109*20%,2)</f>
        <v>240.53</v>
      </c>
      <c r="P109" s="34"/>
      <c r="Q109" s="35"/>
      <c r="R109" s="28">
        <f>ROUND(SUM(IF(P109+O109=0, N109, P109+O109)*Q109),2)</f>
        <v>0</v>
      </c>
      <c r="S109" s="29" t="s">
        <v>288</v>
      </c>
      <c r="T109" s="45"/>
      <c r="U109" s="45"/>
    </row>
    <row r="110" spans="1:21" s="1" customFormat="1" ht="93" customHeight="1" x14ac:dyDescent="0.25">
      <c r="A110" s="23" t="s">
        <v>19</v>
      </c>
      <c r="B110" s="24" t="s">
        <v>21</v>
      </c>
      <c r="C110" s="25" t="s">
        <v>302</v>
      </c>
      <c r="D110" s="26">
        <v>82</v>
      </c>
      <c r="E110" s="27"/>
      <c r="F110" s="47" t="s">
        <v>309</v>
      </c>
      <c r="G110" s="28" t="s">
        <v>310</v>
      </c>
      <c r="H110" s="26">
        <v>4606008635440</v>
      </c>
      <c r="I110" s="29" t="s">
        <v>311</v>
      </c>
      <c r="J110" s="28" t="s">
        <v>273</v>
      </c>
      <c r="K110" s="36">
        <v>4441</v>
      </c>
      <c r="L110" s="31">
        <v>20</v>
      </c>
      <c r="M110" s="32">
        <v>300.66000000000003</v>
      </c>
      <c r="N110" s="33">
        <f>ROUND(M110-M110*N$5/100,2)</f>
        <v>300.66000000000003</v>
      </c>
      <c r="O110" s="34">
        <f>ROUND(N110-N110*20%,2)</f>
        <v>240.53</v>
      </c>
      <c r="P110" s="34"/>
      <c r="Q110" s="35"/>
      <c r="R110" s="28">
        <f>ROUND(SUM(IF(P110+O110=0, N110, P110+O110)*Q110),2)</f>
        <v>0</v>
      </c>
      <c r="S110" s="29" t="s">
        <v>288</v>
      </c>
      <c r="T110" s="45"/>
      <c r="U110" s="45"/>
    </row>
    <row r="111" spans="1:21" s="1" customFormat="1" ht="93" customHeight="1" x14ac:dyDescent="0.25">
      <c r="A111" s="23" t="s">
        <v>19</v>
      </c>
      <c r="B111" s="24" t="s">
        <v>21</v>
      </c>
      <c r="C111" s="25" t="s">
        <v>302</v>
      </c>
      <c r="D111" s="26">
        <v>83</v>
      </c>
      <c r="E111" s="27"/>
      <c r="F111" s="47" t="s">
        <v>312</v>
      </c>
      <c r="G111" s="28" t="s">
        <v>313</v>
      </c>
      <c r="H111" s="26">
        <v>4606008635457</v>
      </c>
      <c r="I111" s="29" t="s">
        <v>314</v>
      </c>
      <c r="J111" s="28" t="s">
        <v>273</v>
      </c>
      <c r="K111" s="36">
        <v>1456</v>
      </c>
      <c r="L111" s="31">
        <v>20</v>
      </c>
      <c r="M111" s="32">
        <v>300.66000000000003</v>
      </c>
      <c r="N111" s="33">
        <f>ROUND(M111-M111*N$5/100,2)</f>
        <v>300.66000000000003</v>
      </c>
      <c r="O111" s="34">
        <f>ROUND(N111-N111*20%,2)</f>
        <v>240.53</v>
      </c>
      <c r="P111" s="34"/>
      <c r="Q111" s="35"/>
      <c r="R111" s="28">
        <f>ROUND(SUM(IF(P111+O111=0, N111, P111+O111)*Q111),2)</f>
        <v>0</v>
      </c>
      <c r="S111" s="29" t="s">
        <v>288</v>
      </c>
      <c r="T111" s="45"/>
      <c r="U111" s="45"/>
    </row>
    <row r="112" spans="1:21" s="18" customFormat="1" ht="15" customHeight="1" x14ac:dyDescent="0.25">
      <c r="A112" s="19"/>
      <c r="B112" s="19"/>
      <c r="C112" s="19"/>
      <c r="D112" s="20" t="s">
        <v>315</v>
      </c>
      <c r="E112" s="21"/>
      <c r="F112" s="21"/>
      <c r="G112" s="19"/>
      <c r="H112" s="19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45"/>
      <c r="U112" s="45"/>
    </row>
    <row r="113" spans="1:21" s="1" customFormat="1" ht="93" customHeight="1" x14ac:dyDescent="0.25">
      <c r="A113" s="23" t="s">
        <v>19</v>
      </c>
      <c r="B113" s="24" t="s">
        <v>21</v>
      </c>
      <c r="C113" s="25" t="s">
        <v>316</v>
      </c>
      <c r="D113" s="26">
        <v>84</v>
      </c>
      <c r="E113" s="27"/>
      <c r="F113" s="47" t="s">
        <v>317</v>
      </c>
      <c r="G113" s="28" t="s">
        <v>318</v>
      </c>
      <c r="H113" s="26">
        <v>4606008635549</v>
      </c>
      <c r="I113" s="29" t="s">
        <v>319</v>
      </c>
      <c r="J113" s="28" t="s">
        <v>273</v>
      </c>
      <c r="K113" s="36">
        <v>1242</v>
      </c>
      <c r="L113" s="31">
        <v>20</v>
      </c>
      <c r="M113" s="32">
        <v>300.66000000000003</v>
      </c>
      <c r="N113" s="33">
        <f>ROUND(M113-M113*N$5/100,2)</f>
        <v>300.66000000000003</v>
      </c>
      <c r="O113" s="34">
        <f>ROUND(N113-N113*20%,2)</f>
        <v>240.53</v>
      </c>
      <c r="P113" s="34"/>
      <c r="Q113" s="35"/>
      <c r="R113" s="28">
        <f>ROUND(SUM(IF(P113+O113=0, N113, P113+O113)*Q113),2)</f>
        <v>0</v>
      </c>
      <c r="S113" s="29" t="s">
        <v>288</v>
      </c>
      <c r="T113" s="45"/>
      <c r="U113" s="45"/>
    </row>
    <row r="114" spans="1:21" s="1" customFormat="1" ht="93" customHeight="1" x14ac:dyDescent="0.25">
      <c r="A114" s="23" t="s">
        <v>19</v>
      </c>
      <c r="B114" s="24" t="s">
        <v>21</v>
      </c>
      <c r="C114" s="25" t="s">
        <v>316</v>
      </c>
      <c r="D114" s="26">
        <v>85</v>
      </c>
      <c r="E114" s="27"/>
      <c r="F114" s="47" t="s">
        <v>320</v>
      </c>
      <c r="G114" s="28" t="s">
        <v>321</v>
      </c>
      <c r="H114" s="26">
        <v>4606008635556</v>
      </c>
      <c r="I114" s="29" t="s">
        <v>322</v>
      </c>
      <c r="J114" s="28" t="s">
        <v>273</v>
      </c>
      <c r="K114" s="30">
        <v>879</v>
      </c>
      <c r="L114" s="31">
        <v>20</v>
      </c>
      <c r="M114" s="32">
        <v>300.66000000000003</v>
      </c>
      <c r="N114" s="33">
        <f>ROUND(M114-M114*N$5/100,2)</f>
        <v>300.66000000000003</v>
      </c>
      <c r="O114" s="34">
        <f>ROUND(N114-N114*20%,2)</f>
        <v>240.53</v>
      </c>
      <c r="P114" s="34"/>
      <c r="Q114" s="35"/>
      <c r="R114" s="28">
        <f>ROUND(SUM(IF(P114+O114=0, N114, P114+O114)*Q114),2)</f>
        <v>0</v>
      </c>
      <c r="S114" s="29" t="s">
        <v>288</v>
      </c>
      <c r="T114" s="45"/>
      <c r="U114" s="45"/>
    </row>
    <row r="115" spans="1:21" s="18" customFormat="1" ht="15" customHeight="1" x14ac:dyDescent="0.25">
      <c r="A115" s="19"/>
      <c r="B115" s="19"/>
      <c r="C115" s="19"/>
      <c r="D115" s="20" t="s">
        <v>323</v>
      </c>
      <c r="E115" s="21"/>
      <c r="F115" s="21"/>
      <c r="G115" s="19"/>
      <c r="H115" s="19"/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45"/>
      <c r="U115" s="45"/>
    </row>
    <row r="116" spans="1:21" s="1" customFormat="1" ht="93" customHeight="1" x14ac:dyDescent="0.25">
      <c r="A116" s="23" t="s">
        <v>19</v>
      </c>
      <c r="B116" s="24" t="s">
        <v>21</v>
      </c>
      <c r="C116" s="25" t="s">
        <v>324</v>
      </c>
      <c r="D116" s="26">
        <v>86</v>
      </c>
      <c r="E116" s="27"/>
      <c r="F116" s="47" t="s">
        <v>325</v>
      </c>
      <c r="G116" s="28" t="s">
        <v>326</v>
      </c>
      <c r="H116" s="26">
        <v>4606008635563</v>
      </c>
      <c r="I116" s="29" t="s">
        <v>327</v>
      </c>
      <c r="J116" s="28" t="s">
        <v>273</v>
      </c>
      <c r="K116" s="36">
        <v>2105</v>
      </c>
      <c r="L116" s="31">
        <v>20</v>
      </c>
      <c r="M116" s="32">
        <v>386.28</v>
      </c>
      <c r="N116" s="33">
        <f>ROUND(M116-M116*N$5/100,2)</f>
        <v>386.28</v>
      </c>
      <c r="O116" s="34">
        <f>ROUND(N116-N116*20%,2)</f>
        <v>309.02</v>
      </c>
      <c r="P116" s="34"/>
      <c r="Q116" s="35"/>
      <c r="R116" s="28">
        <f>ROUND(SUM(IF(P116+O116=0, N116, P116+O116)*Q116),2)</f>
        <v>0</v>
      </c>
      <c r="S116" s="29" t="s">
        <v>288</v>
      </c>
      <c r="T116" s="45"/>
      <c r="U116" s="45"/>
    </row>
    <row r="117" spans="1:21" s="1" customFormat="1" ht="93" customHeight="1" x14ac:dyDescent="0.25">
      <c r="A117" s="23" t="s">
        <v>19</v>
      </c>
      <c r="B117" s="24" t="s">
        <v>21</v>
      </c>
      <c r="C117" s="25" t="s">
        <v>324</v>
      </c>
      <c r="D117" s="26">
        <v>87</v>
      </c>
      <c r="E117" s="27"/>
      <c r="F117" s="47" t="s">
        <v>328</v>
      </c>
      <c r="G117" s="28" t="s">
        <v>329</v>
      </c>
      <c r="H117" s="26">
        <v>4606008635570</v>
      </c>
      <c r="I117" s="29" t="s">
        <v>330</v>
      </c>
      <c r="J117" s="28" t="s">
        <v>273</v>
      </c>
      <c r="K117" s="36">
        <v>2262</v>
      </c>
      <c r="L117" s="31">
        <v>20</v>
      </c>
      <c r="M117" s="32">
        <v>386.28</v>
      </c>
      <c r="N117" s="33">
        <f>ROUND(M117-M117*N$5/100,2)</f>
        <v>386.28</v>
      </c>
      <c r="O117" s="34">
        <f>ROUND(N117-N117*20%,2)</f>
        <v>309.02</v>
      </c>
      <c r="P117" s="34"/>
      <c r="Q117" s="35"/>
      <c r="R117" s="28">
        <f>ROUND(SUM(IF(P117+O117=0, N117, P117+O117)*Q117),2)</f>
        <v>0</v>
      </c>
      <c r="S117" s="29" t="s">
        <v>288</v>
      </c>
      <c r="T117" s="45"/>
      <c r="U117" s="45"/>
    </row>
    <row r="118" spans="1:21" s="1" customFormat="1" ht="93" customHeight="1" x14ac:dyDescent="0.25">
      <c r="A118" s="23" t="s">
        <v>19</v>
      </c>
      <c r="B118" s="24" t="s">
        <v>21</v>
      </c>
      <c r="C118" s="25" t="s">
        <v>324</v>
      </c>
      <c r="D118" s="26">
        <v>88</v>
      </c>
      <c r="E118" s="27"/>
      <c r="F118" s="47" t="s">
        <v>331</v>
      </c>
      <c r="G118" s="28" t="s">
        <v>332</v>
      </c>
      <c r="H118" s="26">
        <v>4606008635587</v>
      </c>
      <c r="I118" s="29" t="s">
        <v>333</v>
      </c>
      <c r="J118" s="28" t="s">
        <v>273</v>
      </c>
      <c r="K118" s="36">
        <v>1867</v>
      </c>
      <c r="L118" s="31">
        <v>20</v>
      </c>
      <c r="M118" s="32">
        <v>386.28</v>
      </c>
      <c r="N118" s="33">
        <f>ROUND(M118-M118*N$5/100,2)</f>
        <v>386.28</v>
      </c>
      <c r="O118" s="34">
        <f>ROUND(N118-N118*20%,2)</f>
        <v>309.02</v>
      </c>
      <c r="P118" s="34"/>
      <c r="Q118" s="35"/>
      <c r="R118" s="28">
        <f>ROUND(SUM(IF(P118+O118=0, N118, P118+O118)*Q118),2)</f>
        <v>0</v>
      </c>
      <c r="S118" s="29" t="s">
        <v>288</v>
      </c>
      <c r="T118" s="45"/>
      <c r="U118" s="45"/>
    </row>
    <row r="119" spans="1:21" s="1" customFormat="1" ht="93" customHeight="1" x14ac:dyDescent="0.25">
      <c r="A119" s="23" t="s">
        <v>19</v>
      </c>
      <c r="B119" s="24" t="s">
        <v>21</v>
      </c>
      <c r="C119" s="25" t="s">
        <v>324</v>
      </c>
      <c r="D119" s="26">
        <v>89</v>
      </c>
      <c r="E119" s="27"/>
      <c r="F119" s="47" t="s">
        <v>334</v>
      </c>
      <c r="G119" s="28" t="s">
        <v>335</v>
      </c>
      <c r="H119" s="26">
        <v>4606008635594</v>
      </c>
      <c r="I119" s="29" t="s">
        <v>336</v>
      </c>
      <c r="J119" s="28" t="s">
        <v>273</v>
      </c>
      <c r="K119" s="36">
        <v>1637</v>
      </c>
      <c r="L119" s="31">
        <v>20</v>
      </c>
      <c r="M119" s="32">
        <v>386.28</v>
      </c>
      <c r="N119" s="33">
        <f>ROUND(M119-M119*N$5/100,2)</f>
        <v>386.28</v>
      </c>
      <c r="O119" s="34">
        <f>ROUND(N119-N119*20%,2)</f>
        <v>309.02</v>
      </c>
      <c r="P119" s="34"/>
      <c r="Q119" s="35"/>
      <c r="R119" s="28">
        <f>ROUND(SUM(IF(P119+O119=0, N119, P119+O119)*Q119),2)</f>
        <v>0</v>
      </c>
      <c r="S119" s="29" t="s">
        <v>288</v>
      </c>
      <c r="T119" s="45"/>
      <c r="U119" s="45"/>
    </row>
    <row r="120" spans="1:21" s="18" customFormat="1" ht="15" customHeight="1" x14ac:dyDescent="0.25">
      <c r="A120" s="19"/>
      <c r="B120" s="19"/>
      <c r="C120" s="19"/>
      <c r="D120" s="20" t="s">
        <v>337</v>
      </c>
      <c r="E120" s="21"/>
      <c r="F120" s="21"/>
      <c r="G120" s="19"/>
      <c r="H120" s="19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45"/>
      <c r="U120" s="45"/>
    </row>
    <row r="121" spans="1:21" s="1" customFormat="1" ht="93" customHeight="1" x14ac:dyDescent="0.25">
      <c r="A121" s="23" t="s">
        <v>19</v>
      </c>
      <c r="B121" s="24" t="s">
        <v>21</v>
      </c>
      <c r="C121" s="25" t="s">
        <v>338</v>
      </c>
      <c r="D121" s="26">
        <v>90</v>
      </c>
      <c r="E121" s="27"/>
      <c r="F121" s="47" t="s">
        <v>339</v>
      </c>
      <c r="G121" s="28" t="s">
        <v>340</v>
      </c>
      <c r="H121" s="26">
        <v>4606008635280</v>
      </c>
      <c r="I121" s="29" t="s">
        <v>341</v>
      </c>
      <c r="J121" s="28" t="s">
        <v>273</v>
      </c>
      <c r="K121" s="36">
        <v>1955</v>
      </c>
      <c r="L121" s="31">
        <v>20</v>
      </c>
      <c r="M121" s="32">
        <v>241.55</v>
      </c>
      <c r="N121" s="33">
        <f t="shared" ref="N121:N128" si="3">ROUND(M121-M121*N$5/100,2)</f>
        <v>241.55</v>
      </c>
      <c r="O121" s="34">
        <f t="shared" ref="O121:O128" si="4">ROUND(N121-N121*20%,2)</f>
        <v>193.24</v>
      </c>
      <c r="P121" s="34"/>
      <c r="Q121" s="35"/>
      <c r="R121" s="28">
        <f t="shared" ref="R121:R128" si="5">ROUND(SUM(IF(P121+O121=0, N121, P121+O121)*Q121),2)</f>
        <v>0</v>
      </c>
      <c r="S121" s="29" t="s">
        <v>288</v>
      </c>
      <c r="T121" s="45"/>
      <c r="U121" s="45"/>
    </row>
    <row r="122" spans="1:21" s="1" customFormat="1" ht="93" customHeight="1" x14ac:dyDescent="0.25">
      <c r="A122" s="23" t="s">
        <v>19</v>
      </c>
      <c r="B122" s="24" t="s">
        <v>21</v>
      </c>
      <c r="C122" s="25" t="s">
        <v>338</v>
      </c>
      <c r="D122" s="26">
        <v>91</v>
      </c>
      <c r="E122" s="27"/>
      <c r="F122" s="47" t="s">
        <v>342</v>
      </c>
      <c r="G122" s="28" t="s">
        <v>343</v>
      </c>
      <c r="H122" s="26">
        <v>4606008635297</v>
      </c>
      <c r="I122" s="29" t="s">
        <v>344</v>
      </c>
      <c r="J122" s="28" t="s">
        <v>273</v>
      </c>
      <c r="K122" s="36">
        <v>1513</v>
      </c>
      <c r="L122" s="31">
        <v>20</v>
      </c>
      <c r="M122" s="32">
        <v>241.55</v>
      </c>
      <c r="N122" s="33">
        <f t="shared" si="3"/>
        <v>241.55</v>
      </c>
      <c r="O122" s="34">
        <f t="shared" si="4"/>
        <v>193.24</v>
      </c>
      <c r="P122" s="34"/>
      <c r="Q122" s="35"/>
      <c r="R122" s="28">
        <f t="shared" si="5"/>
        <v>0</v>
      </c>
      <c r="S122" s="29" t="s">
        <v>288</v>
      </c>
      <c r="T122" s="45"/>
      <c r="U122" s="45"/>
    </row>
    <row r="123" spans="1:21" s="1" customFormat="1" ht="93" customHeight="1" x14ac:dyDescent="0.25">
      <c r="A123" s="23" t="s">
        <v>19</v>
      </c>
      <c r="B123" s="24" t="s">
        <v>21</v>
      </c>
      <c r="C123" s="25" t="s">
        <v>338</v>
      </c>
      <c r="D123" s="26">
        <v>92</v>
      </c>
      <c r="E123" s="27"/>
      <c r="F123" s="47" t="s">
        <v>345</v>
      </c>
      <c r="G123" s="28" t="s">
        <v>346</v>
      </c>
      <c r="H123" s="26">
        <v>4606008635303</v>
      </c>
      <c r="I123" s="29" t="s">
        <v>347</v>
      </c>
      <c r="J123" s="28" t="s">
        <v>273</v>
      </c>
      <c r="K123" s="36">
        <v>1753</v>
      </c>
      <c r="L123" s="31">
        <v>20</v>
      </c>
      <c r="M123" s="32">
        <v>241.55</v>
      </c>
      <c r="N123" s="33">
        <f t="shared" si="3"/>
        <v>241.55</v>
      </c>
      <c r="O123" s="34">
        <f t="shared" si="4"/>
        <v>193.24</v>
      </c>
      <c r="P123" s="34"/>
      <c r="Q123" s="35"/>
      <c r="R123" s="28">
        <f t="shared" si="5"/>
        <v>0</v>
      </c>
      <c r="S123" s="29" t="s">
        <v>288</v>
      </c>
      <c r="T123" s="45"/>
      <c r="U123" s="45"/>
    </row>
    <row r="124" spans="1:21" s="1" customFormat="1" ht="93" customHeight="1" x14ac:dyDescent="0.25">
      <c r="A124" s="23" t="s">
        <v>19</v>
      </c>
      <c r="B124" s="24" t="s">
        <v>21</v>
      </c>
      <c r="C124" s="25" t="s">
        <v>338</v>
      </c>
      <c r="D124" s="26">
        <v>93</v>
      </c>
      <c r="E124" s="27"/>
      <c r="F124" s="47" t="s">
        <v>348</v>
      </c>
      <c r="G124" s="28" t="s">
        <v>349</v>
      </c>
      <c r="H124" s="26">
        <v>4606008635310</v>
      </c>
      <c r="I124" s="29" t="s">
        <v>350</v>
      </c>
      <c r="J124" s="28" t="s">
        <v>273</v>
      </c>
      <c r="K124" s="36">
        <v>2391</v>
      </c>
      <c r="L124" s="31">
        <v>20</v>
      </c>
      <c r="M124" s="32">
        <v>241.55</v>
      </c>
      <c r="N124" s="33">
        <f t="shared" si="3"/>
        <v>241.55</v>
      </c>
      <c r="O124" s="34">
        <f t="shared" si="4"/>
        <v>193.24</v>
      </c>
      <c r="P124" s="34"/>
      <c r="Q124" s="35"/>
      <c r="R124" s="28">
        <f t="shared" si="5"/>
        <v>0</v>
      </c>
      <c r="S124" s="29" t="s">
        <v>288</v>
      </c>
      <c r="T124" s="45"/>
      <c r="U124" s="45"/>
    </row>
    <row r="125" spans="1:21" s="1" customFormat="1" ht="93" customHeight="1" x14ac:dyDescent="0.25">
      <c r="A125" s="23" t="s">
        <v>19</v>
      </c>
      <c r="B125" s="24" t="s">
        <v>21</v>
      </c>
      <c r="C125" s="25" t="s">
        <v>338</v>
      </c>
      <c r="D125" s="26">
        <v>94</v>
      </c>
      <c r="E125" s="27"/>
      <c r="F125" s="47" t="s">
        <v>351</v>
      </c>
      <c r="G125" s="28" t="s">
        <v>352</v>
      </c>
      <c r="H125" s="26">
        <v>4606008635327</v>
      </c>
      <c r="I125" s="29" t="s">
        <v>353</v>
      </c>
      <c r="J125" s="28" t="s">
        <v>273</v>
      </c>
      <c r="K125" s="36">
        <v>2482</v>
      </c>
      <c r="L125" s="31">
        <v>20</v>
      </c>
      <c r="M125" s="32">
        <v>241.55</v>
      </c>
      <c r="N125" s="33">
        <f t="shared" si="3"/>
        <v>241.55</v>
      </c>
      <c r="O125" s="34">
        <f t="shared" si="4"/>
        <v>193.24</v>
      </c>
      <c r="P125" s="34"/>
      <c r="Q125" s="35"/>
      <c r="R125" s="28">
        <f t="shared" si="5"/>
        <v>0</v>
      </c>
      <c r="S125" s="29" t="s">
        <v>288</v>
      </c>
      <c r="T125" s="45"/>
      <c r="U125" s="45"/>
    </row>
    <row r="126" spans="1:21" s="1" customFormat="1" ht="93" customHeight="1" x14ac:dyDescent="0.25">
      <c r="A126" s="23" t="s">
        <v>19</v>
      </c>
      <c r="B126" s="24" t="s">
        <v>21</v>
      </c>
      <c r="C126" s="25" t="s">
        <v>338</v>
      </c>
      <c r="D126" s="26">
        <v>95</v>
      </c>
      <c r="E126" s="27"/>
      <c r="F126" s="47" t="s">
        <v>354</v>
      </c>
      <c r="G126" s="28" t="s">
        <v>355</v>
      </c>
      <c r="H126" s="26">
        <v>4606008635334</v>
      </c>
      <c r="I126" s="29" t="s">
        <v>356</v>
      </c>
      <c r="J126" s="28" t="s">
        <v>273</v>
      </c>
      <c r="K126" s="36">
        <v>1847</v>
      </c>
      <c r="L126" s="31">
        <v>20</v>
      </c>
      <c r="M126" s="32">
        <v>241.55</v>
      </c>
      <c r="N126" s="33">
        <f t="shared" si="3"/>
        <v>241.55</v>
      </c>
      <c r="O126" s="34">
        <f t="shared" si="4"/>
        <v>193.24</v>
      </c>
      <c r="P126" s="34"/>
      <c r="Q126" s="35"/>
      <c r="R126" s="28">
        <f t="shared" si="5"/>
        <v>0</v>
      </c>
      <c r="S126" s="29" t="s">
        <v>288</v>
      </c>
      <c r="T126" s="45"/>
      <c r="U126" s="45"/>
    </row>
    <row r="127" spans="1:21" s="1" customFormat="1" ht="93" customHeight="1" x14ac:dyDescent="0.25">
      <c r="A127" s="23" t="s">
        <v>19</v>
      </c>
      <c r="B127" s="24" t="s">
        <v>21</v>
      </c>
      <c r="C127" s="25" t="s">
        <v>338</v>
      </c>
      <c r="D127" s="26">
        <v>96</v>
      </c>
      <c r="E127" s="27"/>
      <c r="F127" s="47" t="s">
        <v>357</v>
      </c>
      <c r="G127" s="28" t="s">
        <v>358</v>
      </c>
      <c r="H127" s="26">
        <v>4606008635341</v>
      </c>
      <c r="I127" s="29" t="s">
        <v>359</v>
      </c>
      <c r="J127" s="28" t="s">
        <v>273</v>
      </c>
      <c r="K127" s="36">
        <v>2964</v>
      </c>
      <c r="L127" s="31">
        <v>20</v>
      </c>
      <c r="M127" s="32">
        <v>241.55</v>
      </c>
      <c r="N127" s="33">
        <f t="shared" si="3"/>
        <v>241.55</v>
      </c>
      <c r="O127" s="34">
        <f t="shared" si="4"/>
        <v>193.24</v>
      </c>
      <c r="P127" s="34"/>
      <c r="Q127" s="35"/>
      <c r="R127" s="28">
        <f t="shared" si="5"/>
        <v>0</v>
      </c>
      <c r="S127" s="29" t="s">
        <v>288</v>
      </c>
      <c r="T127" s="45"/>
      <c r="U127" s="45"/>
    </row>
    <row r="128" spans="1:21" s="1" customFormat="1" ht="93" customHeight="1" x14ac:dyDescent="0.25">
      <c r="A128" s="23" t="s">
        <v>19</v>
      </c>
      <c r="B128" s="24" t="s">
        <v>21</v>
      </c>
      <c r="C128" s="25" t="s">
        <v>338</v>
      </c>
      <c r="D128" s="26">
        <v>97</v>
      </c>
      <c r="E128" s="27"/>
      <c r="F128" s="47" t="s">
        <v>360</v>
      </c>
      <c r="G128" s="28" t="s">
        <v>361</v>
      </c>
      <c r="H128" s="26">
        <v>4606008635358</v>
      </c>
      <c r="I128" s="29" t="s">
        <v>362</v>
      </c>
      <c r="J128" s="28" t="s">
        <v>273</v>
      </c>
      <c r="K128" s="36">
        <v>2323</v>
      </c>
      <c r="L128" s="31">
        <v>20</v>
      </c>
      <c r="M128" s="32">
        <v>241.55</v>
      </c>
      <c r="N128" s="33">
        <f t="shared" si="3"/>
        <v>241.55</v>
      </c>
      <c r="O128" s="34">
        <f t="shared" si="4"/>
        <v>193.24</v>
      </c>
      <c r="P128" s="34"/>
      <c r="Q128" s="35"/>
      <c r="R128" s="28">
        <f t="shared" si="5"/>
        <v>0</v>
      </c>
      <c r="S128" s="29" t="s">
        <v>288</v>
      </c>
      <c r="T128" s="45"/>
      <c r="U128" s="45"/>
    </row>
    <row r="129" spans="1:21" s="18" customFormat="1" ht="15" customHeight="1" x14ac:dyDescent="0.25">
      <c r="A129" s="19"/>
      <c r="B129" s="19"/>
      <c r="C129" s="19"/>
      <c r="D129" s="20" t="s">
        <v>363</v>
      </c>
      <c r="E129" s="21"/>
      <c r="F129" s="21"/>
      <c r="G129" s="19"/>
      <c r="H129" s="19"/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45"/>
      <c r="U129" s="45"/>
    </row>
    <row r="130" spans="1:21" s="1" customFormat="1" ht="93" customHeight="1" x14ac:dyDescent="0.25">
      <c r="A130" s="23" t="s">
        <v>19</v>
      </c>
      <c r="B130" s="24" t="s">
        <v>21</v>
      </c>
      <c r="C130" s="25" t="s">
        <v>364</v>
      </c>
      <c r="D130" s="26">
        <v>98</v>
      </c>
      <c r="E130" s="27"/>
      <c r="F130" s="47" t="s">
        <v>365</v>
      </c>
      <c r="G130" s="28" t="s">
        <v>366</v>
      </c>
      <c r="H130" s="26">
        <v>4606008635365</v>
      </c>
      <c r="I130" s="29" t="s">
        <v>367</v>
      </c>
      <c r="J130" s="28" t="s">
        <v>273</v>
      </c>
      <c r="K130" s="36">
        <v>1683</v>
      </c>
      <c r="L130" s="31">
        <v>20</v>
      </c>
      <c r="M130" s="32">
        <v>323.08999999999997</v>
      </c>
      <c r="N130" s="33">
        <f t="shared" ref="N130:N135" si="6">ROUND(M130-M130*N$5/100,2)</f>
        <v>323.08999999999997</v>
      </c>
      <c r="O130" s="34">
        <f t="shared" ref="O130:O135" si="7">ROUND(N130-N130*20%,2)</f>
        <v>258.47000000000003</v>
      </c>
      <c r="P130" s="34"/>
      <c r="Q130" s="35"/>
      <c r="R130" s="28">
        <f t="shared" ref="R130:R135" si="8">ROUND(SUM(IF(P130+O130=0, N130, P130+O130)*Q130),2)</f>
        <v>0</v>
      </c>
      <c r="S130" s="29" t="s">
        <v>288</v>
      </c>
      <c r="T130" s="45"/>
      <c r="U130" s="45"/>
    </row>
    <row r="131" spans="1:21" s="1" customFormat="1" ht="93" customHeight="1" x14ac:dyDescent="0.25">
      <c r="A131" s="23" t="s">
        <v>19</v>
      </c>
      <c r="B131" s="24" t="s">
        <v>21</v>
      </c>
      <c r="C131" s="25" t="s">
        <v>364</v>
      </c>
      <c r="D131" s="26">
        <v>99</v>
      </c>
      <c r="E131" s="27"/>
      <c r="F131" s="47" t="s">
        <v>368</v>
      </c>
      <c r="G131" s="28" t="s">
        <v>369</v>
      </c>
      <c r="H131" s="26">
        <v>4606008635372</v>
      </c>
      <c r="I131" s="29" t="s">
        <v>370</v>
      </c>
      <c r="J131" s="28" t="s">
        <v>273</v>
      </c>
      <c r="K131" s="30">
        <v>956</v>
      </c>
      <c r="L131" s="31">
        <v>20</v>
      </c>
      <c r="M131" s="32">
        <v>323.08999999999997</v>
      </c>
      <c r="N131" s="33">
        <f t="shared" si="6"/>
        <v>323.08999999999997</v>
      </c>
      <c r="O131" s="34">
        <f t="shared" si="7"/>
        <v>258.47000000000003</v>
      </c>
      <c r="P131" s="34"/>
      <c r="Q131" s="35"/>
      <c r="R131" s="28">
        <f t="shared" si="8"/>
        <v>0</v>
      </c>
      <c r="S131" s="29" t="s">
        <v>288</v>
      </c>
      <c r="T131" s="45"/>
      <c r="U131" s="45"/>
    </row>
    <row r="132" spans="1:21" s="1" customFormat="1" ht="93" customHeight="1" x14ac:dyDescent="0.25">
      <c r="A132" s="23" t="s">
        <v>19</v>
      </c>
      <c r="B132" s="24" t="s">
        <v>21</v>
      </c>
      <c r="C132" s="25" t="s">
        <v>364</v>
      </c>
      <c r="D132" s="26">
        <v>100</v>
      </c>
      <c r="E132" s="27"/>
      <c r="F132" s="47" t="s">
        <v>371</v>
      </c>
      <c r="G132" s="28" t="s">
        <v>372</v>
      </c>
      <c r="H132" s="26">
        <v>4606008635389</v>
      </c>
      <c r="I132" s="29" t="s">
        <v>373</v>
      </c>
      <c r="J132" s="28" t="s">
        <v>273</v>
      </c>
      <c r="K132" s="36">
        <v>1183</v>
      </c>
      <c r="L132" s="31">
        <v>20</v>
      </c>
      <c r="M132" s="32">
        <v>323.08999999999997</v>
      </c>
      <c r="N132" s="33">
        <f t="shared" si="6"/>
        <v>323.08999999999997</v>
      </c>
      <c r="O132" s="34">
        <f t="shared" si="7"/>
        <v>258.47000000000003</v>
      </c>
      <c r="P132" s="34"/>
      <c r="Q132" s="35"/>
      <c r="R132" s="28">
        <f t="shared" si="8"/>
        <v>0</v>
      </c>
      <c r="S132" s="29" t="s">
        <v>288</v>
      </c>
      <c r="T132" s="45"/>
      <c r="U132" s="45"/>
    </row>
    <row r="133" spans="1:21" s="1" customFormat="1" ht="93" customHeight="1" x14ac:dyDescent="0.25">
      <c r="A133" s="23" t="s">
        <v>19</v>
      </c>
      <c r="B133" s="24" t="s">
        <v>21</v>
      </c>
      <c r="C133" s="25" t="s">
        <v>364</v>
      </c>
      <c r="D133" s="26">
        <v>101</v>
      </c>
      <c r="E133" s="27"/>
      <c r="F133" s="47" t="s">
        <v>374</v>
      </c>
      <c r="G133" s="28" t="s">
        <v>375</v>
      </c>
      <c r="H133" s="26">
        <v>4606008635396</v>
      </c>
      <c r="I133" s="29" t="s">
        <v>376</v>
      </c>
      <c r="J133" s="28" t="s">
        <v>273</v>
      </c>
      <c r="K133" s="36">
        <v>1453</v>
      </c>
      <c r="L133" s="31">
        <v>20</v>
      </c>
      <c r="M133" s="32">
        <v>323.08999999999997</v>
      </c>
      <c r="N133" s="33">
        <f t="shared" si="6"/>
        <v>323.08999999999997</v>
      </c>
      <c r="O133" s="34">
        <f t="shared" si="7"/>
        <v>258.47000000000003</v>
      </c>
      <c r="P133" s="34"/>
      <c r="Q133" s="35"/>
      <c r="R133" s="28">
        <f t="shared" si="8"/>
        <v>0</v>
      </c>
      <c r="S133" s="29" t="s">
        <v>288</v>
      </c>
      <c r="T133" s="45"/>
      <c r="U133" s="45"/>
    </row>
    <row r="134" spans="1:21" s="1" customFormat="1" ht="93" customHeight="1" x14ac:dyDescent="0.25">
      <c r="A134" s="23" t="s">
        <v>19</v>
      </c>
      <c r="B134" s="24" t="s">
        <v>21</v>
      </c>
      <c r="C134" s="25" t="s">
        <v>364</v>
      </c>
      <c r="D134" s="26">
        <v>102</v>
      </c>
      <c r="E134" s="27"/>
      <c r="F134" s="47" t="s">
        <v>377</v>
      </c>
      <c r="G134" s="28" t="s">
        <v>378</v>
      </c>
      <c r="H134" s="26">
        <v>4606008635402</v>
      </c>
      <c r="I134" s="29" t="s">
        <v>379</v>
      </c>
      <c r="J134" s="28" t="s">
        <v>273</v>
      </c>
      <c r="K134" s="36">
        <v>5588</v>
      </c>
      <c r="L134" s="31">
        <v>20</v>
      </c>
      <c r="M134" s="32">
        <v>323.08999999999997</v>
      </c>
      <c r="N134" s="33">
        <f t="shared" si="6"/>
        <v>323.08999999999997</v>
      </c>
      <c r="O134" s="34">
        <f t="shared" si="7"/>
        <v>258.47000000000003</v>
      </c>
      <c r="P134" s="34"/>
      <c r="Q134" s="35"/>
      <c r="R134" s="28">
        <f t="shared" si="8"/>
        <v>0</v>
      </c>
      <c r="S134" s="29" t="s">
        <v>288</v>
      </c>
      <c r="T134" s="45"/>
      <c r="U134" s="45"/>
    </row>
    <row r="135" spans="1:21" s="1" customFormat="1" ht="93" customHeight="1" x14ac:dyDescent="0.25">
      <c r="A135" s="23" t="s">
        <v>19</v>
      </c>
      <c r="B135" s="24" t="s">
        <v>21</v>
      </c>
      <c r="C135" s="25" t="s">
        <v>364</v>
      </c>
      <c r="D135" s="26">
        <v>103</v>
      </c>
      <c r="E135" s="27"/>
      <c r="F135" s="47" t="s">
        <v>380</v>
      </c>
      <c r="G135" s="28" t="s">
        <v>381</v>
      </c>
      <c r="H135" s="26">
        <v>4606008635419</v>
      </c>
      <c r="I135" s="29" t="s">
        <v>382</v>
      </c>
      <c r="J135" s="28" t="s">
        <v>273</v>
      </c>
      <c r="K135" s="36">
        <v>1493</v>
      </c>
      <c r="L135" s="31">
        <v>20</v>
      </c>
      <c r="M135" s="32">
        <v>323.08999999999997</v>
      </c>
      <c r="N135" s="33">
        <f t="shared" si="6"/>
        <v>323.08999999999997</v>
      </c>
      <c r="O135" s="34">
        <f t="shared" si="7"/>
        <v>258.47000000000003</v>
      </c>
      <c r="P135" s="34"/>
      <c r="Q135" s="35"/>
      <c r="R135" s="28">
        <f t="shared" si="8"/>
        <v>0</v>
      </c>
      <c r="S135" s="29" t="s">
        <v>288</v>
      </c>
      <c r="T135" s="45"/>
      <c r="U135" s="45"/>
    </row>
    <row r="136" spans="1:21" s="18" customFormat="1" ht="15" customHeight="1" x14ac:dyDescent="0.25">
      <c r="A136" s="19"/>
      <c r="B136" s="19"/>
      <c r="C136" s="19"/>
      <c r="D136" s="20" t="s">
        <v>383</v>
      </c>
      <c r="E136" s="21"/>
      <c r="F136" s="21"/>
      <c r="G136" s="19"/>
      <c r="H136" s="19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45"/>
      <c r="U136" s="45"/>
    </row>
    <row r="137" spans="1:21" s="1" customFormat="1" ht="93" customHeight="1" x14ac:dyDescent="0.25">
      <c r="A137" s="23" t="s">
        <v>19</v>
      </c>
      <c r="B137" s="24" t="s">
        <v>21</v>
      </c>
      <c r="C137" s="25" t="s">
        <v>384</v>
      </c>
      <c r="D137" s="26">
        <v>104</v>
      </c>
      <c r="E137" s="27"/>
      <c r="F137" s="47" t="s">
        <v>385</v>
      </c>
      <c r="G137" s="28" t="s">
        <v>386</v>
      </c>
      <c r="H137" s="26">
        <v>4606008636430</v>
      </c>
      <c r="I137" s="29" t="s">
        <v>387</v>
      </c>
      <c r="J137" s="28" t="s">
        <v>273</v>
      </c>
      <c r="K137" s="36">
        <v>2936</v>
      </c>
      <c r="L137" s="31">
        <v>20</v>
      </c>
      <c r="M137" s="32">
        <v>149.82</v>
      </c>
      <c r="N137" s="33">
        <f t="shared" ref="N137:N144" si="9">ROUND(M137-M137*N$5/100,2)</f>
        <v>149.82</v>
      </c>
      <c r="O137" s="34">
        <f t="shared" ref="O137:O144" si="10">ROUND(N137-N137*20%,2)</f>
        <v>119.86</v>
      </c>
      <c r="P137" s="34"/>
      <c r="Q137" s="35"/>
      <c r="R137" s="28">
        <f t="shared" ref="R137:R144" si="11">ROUND(SUM(IF(P137+O137=0, N137, P137+O137)*Q137),2)</f>
        <v>0</v>
      </c>
      <c r="S137" s="29"/>
      <c r="T137" s="45"/>
      <c r="U137" s="45"/>
    </row>
    <row r="138" spans="1:21" s="1" customFormat="1" ht="93" customHeight="1" x14ac:dyDescent="0.25">
      <c r="A138" s="23" t="s">
        <v>19</v>
      </c>
      <c r="B138" s="24" t="s">
        <v>21</v>
      </c>
      <c r="C138" s="25" t="s">
        <v>384</v>
      </c>
      <c r="D138" s="26">
        <v>105</v>
      </c>
      <c r="E138" s="27"/>
      <c r="F138" s="47" t="s">
        <v>388</v>
      </c>
      <c r="G138" s="28" t="s">
        <v>389</v>
      </c>
      <c r="H138" s="26">
        <v>4606008636447</v>
      </c>
      <c r="I138" s="29" t="s">
        <v>390</v>
      </c>
      <c r="J138" s="28" t="s">
        <v>273</v>
      </c>
      <c r="K138" s="36">
        <v>2767</v>
      </c>
      <c r="L138" s="31">
        <v>20</v>
      </c>
      <c r="M138" s="32">
        <v>149.82</v>
      </c>
      <c r="N138" s="33">
        <f t="shared" si="9"/>
        <v>149.82</v>
      </c>
      <c r="O138" s="34">
        <f t="shared" si="10"/>
        <v>119.86</v>
      </c>
      <c r="P138" s="34"/>
      <c r="Q138" s="35"/>
      <c r="R138" s="28">
        <f t="shared" si="11"/>
        <v>0</v>
      </c>
      <c r="S138" s="29"/>
      <c r="T138" s="45"/>
      <c r="U138" s="45"/>
    </row>
    <row r="139" spans="1:21" s="1" customFormat="1" ht="93" customHeight="1" x14ac:dyDescent="0.25">
      <c r="A139" s="23" t="s">
        <v>19</v>
      </c>
      <c r="B139" s="24" t="s">
        <v>21</v>
      </c>
      <c r="C139" s="25" t="s">
        <v>384</v>
      </c>
      <c r="D139" s="26">
        <v>106</v>
      </c>
      <c r="E139" s="27"/>
      <c r="F139" s="47" t="s">
        <v>391</v>
      </c>
      <c r="G139" s="28" t="s">
        <v>392</v>
      </c>
      <c r="H139" s="26">
        <v>4606008636454</v>
      </c>
      <c r="I139" s="29" t="s">
        <v>393</v>
      </c>
      <c r="J139" s="28" t="s">
        <v>273</v>
      </c>
      <c r="K139" s="30">
        <v>601</v>
      </c>
      <c r="L139" s="31">
        <v>20</v>
      </c>
      <c r="M139" s="32">
        <v>149.82</v>
      </c>
      <c r="N139" s="33">
        <f t="shared" si="9"/>
        <v>149.82</v>
      </c>
      <c r="O139" s="34">
        <f t="shared" si="10"/>
        <v>119.86</v>
      </c>
      <c r="P139" s="34"/>
      <c r="Q139" s="35"/>
      <c r="R139" s="28">
        <f t="shared" si="11"/>
        <v>0</v>
      </c>
      <c r="S139" s="29"/>
      <c r="T139" s="45"/>
      <c r="U139" s="45"/>
    </row>
    <row r="140" spans="1:21" s="1" customFormat="1" ht="93" customHeight="1" x14ac:dyDescent="0.25">
      <c r="A140" s="23" t="s">
        <v>19</v>
      </c>
      <c r="B140" s="24" t="s">
        <v>21</v>
      </c>
      <c r="C140" s="25" t="s">
        <v>384</v>
      </c>
      <c r="D140" s="26">
        <v>107</v>
      </c>
      <c r="E140" s="27"/>
      <c r="F140" s="47" t="s">
        <v>394</v>
      </c>
      <c r="G140" s="28" t="s">
        <v>395</v>
      </c>
      <c r="H140" s="26">
        <v>4606008636461</v>
      </c>
      <c r="I140" s="29" t="s">
        <v>396</v>
      </c>
      <c r="J140" s="28" t="s">
        <v>273</v>
      </c>
      <c r="K140" s="36">
        <v>3397</v>
      </c>
      <c r="L140" s="31">
        <v>20</v>
      </c>
      <c r="M140" s="32">
        <v>149.82</v>
      </c>
      <c r="N140" s="33">
        <f t="shared" si="9"/>
        <v>149.82</v>
      </c>
      <c r="O140" s="34">
        <f t="shared" si="10"/>
        <v>119.86</v>
      </c>
      <c r="P140" s="34"/>
      <c r="Q140" s="35"/>
      <c r="R140" s="28">
        <f t="shared" si="11"/>
        <v>0</v>
      </c>
      <c r="S140" s="29"/>
      <c r="T140" s="45"/>
      <c r="U140" s="45"/>
    </row>
    <row r="141" spans="1:21" s="1" customFormat="1" ht="93" customHeight="1" x14ac:dyDescent="0.25">
      <c r="A141" s="23" t="s">
        <v>19</v>
      </c>
      <c r="B141" s="24" t="s">
        <v>21</v>
      </c>
      <c r="C141" s="25" t="s">
        <v>384</v>
      </c>
      <c r="D141" s="26">
        <v>108</v>
      </c>
      <c r="E141" s="27"/>
      <c r="F141" s="47" t="s">
        <v>397</v>
      </c>
      <c r="G141" s="28" t="s">
        <v>398</v>
      </c>
      <c r="H141" s="26">
        <v>4606008636478</v>
      </c>
      <c r="I141" s="29" t="s">
        <v>399</v>
      </c>
      <c r="J141" s="28" t="s">
        <v>273</v>
      </c>
      <c r="K141" s="36">
        <v>2995</v>
      </c>
      <c r="L141" s="31">
        <v>20</v>
      </c>
      <c r="M141" s="32">
        <v>149.82</v>
      </c>
      <c r="N141" s="33">
        <f t="shared" si="9"/>
        <v>149.82</v>
      </c>
      <c r="O141" s="34">
        <f t="shared" si="10"/>
        <v>119.86</v>
      </c>
      <c r="P141" s="34"/>
      <c r="Q141" s="35"/>
      <c r="R141" s="28">
        <f t="shared" si="11"/>
        <v>0</v>
      </c>
      <c r="S141" s="29"/>
      <c r="T141" s="45"/>
      <c r="U141" s="45"/>
    </row>
    <row r="142" spans="1:21" s="1" customFormat="1" ht="93" customHeight="1" x14ac:dyDescent="0.25">
      <c r="A142" s="23" t="s">
        <v>19</v>
      </c>
      <c r="B142" s="24" t="s">
        <v>21</v>
      </c>
      <c r="C142" s="25" t="s">
        <v>384</v>
      </c>
      <c r="D142" s="26">
        <v>109</v>
      </c>
      <c r="E142" s="27"/>
      <c r="F142" s="47" t="s">
        <v>400</v>
      </c>
      <c r="G142" s="28" t="s">
        <v>401</v>
      </c>
      <c r="H142" s="26">
        <v>4606008636485</v>
      </c>
      <c r="I142" s="29" t="s">
        <v>402</v>
      </c>
      <c r="J142" s="28" t="s">
        <v>273</v>
      </c>
      <c r="K142" s="36">
        <v>2932</v>
      </c>
      <c r="L142" s="31">
        <v>20</v>
      </c>
      <c r="M142" s="32">
        <v>149.82</v>
      </c>
      <c r="N142" s="33">
        <f t="shared" si="9"/>
        <v>149.82</v>
      </c>
      <c r="O142" s="34">
        <f t="shared" si="10"/>
        <v>119.86</v>
      </c>
      <c r="P142" s="34"/>
      <c r="Q142" s="35"/>
      <c r="R142" s="28">
        <f t="shared" si="11"/>
        <v>0</v>
      </c>
      <c r="S142" s="29"/>
      <c r="T142" s="45"/>
      <c r="U142" s="45"/>
    </row>
    <row r="143" spans="1:21" s="1" customFormat="1" ht="93" customHeight="1" x14ac:dyDescent="0.25">
      <c r="A143" s="23" t="s">
        <v>19</v>
      </c>
      <c r="B143" s="24" t="s">
        <v>21</v>
      </c>
      <c r="C143" s="25" t="s">
        <v>384</v>
      </c>
      <c r="D143" s="26">
        <v>110</v>
      </c>
      <c r="E143" s="27"/>
      <c r="F143" s="47" t="s">
        <v>403</v>
      </c>
      <c r="G143" s="28" t="s">
        <v>404</v>
      </c>
      <c r="H143" s="26">
        <v>4606008636492</v>
      </c>
      <c r="I143" s="29" t="s">
        <v>405</v>
      </c>
      <c r="J143" s="28" t="s">
        <v>273</v>
      </c>
      <c r="K143" s="36">
        <v>3060</v>
      </c>
      <c r="L143" s="31">
        <v>20</v>
      </c>
      <c r="M143" s="32">
        <v>149.82</v>
      </c>
      <c r="N143" s="33">
        <f t="shared" si="9"/>
        <v>149.82</v>
      </c>
      <c r="O143" s="34">
        <f t="shared" si="10"/>
        <v>119.86</v>
      </c>
      <c r="P143" s="34"/>
      <c r="Q143" s="35"/>
      <c r="R143" s="28">
        <f t="shared" si="11"/>
        <v>0</v>
      </c>
      <c r="S143" s="29"/>
      <c r="T143" s="45"/>
      <c r="U143" s="45"/>
    </row>
    <row r="144" spans="1:21" s="1" customFormat="1" ht="93" customHeight="1" x14ac:dyDescent="0.25">
      <c r="A144" s="23" t="s">
        <v>19</v>
      </c>
      <c r="B144" s="24" t="s">
        <v>21</v>
      </c>
      <c r="C144" s="25" t="s">
        <v>384</v>
      </c>
      <c r="D144" s="26">
        <v>111</v>
      </c>
      <c r="E144" s="27"/>
      <c r="F144" s="47" t="s">
        <v>406</v>
      </c>
      <c r="G144" s="28" t="s">
        <v>407</v>
      </c>
      <c r="H144" s="26">
        <v>4606008636508</v>
      </c>
      <c r="I144" s="29" t="s">
        <v>408</v>
      </c>
      <c r="J144" s="28" t="s">
        <v>273</v>
      </c>
      <c r="K144" s="36">
        <v>4498</v>
      </c>
      <c r="L144" s="31">
        <v>20</v>
      </c>
      <c r="M144" s="32">
        <v>149.82</v>
      </c>
      <c r="N144" s="33">
        <f t="shared" si="9"/>
        <v>149.82</v>
      </c>
      <c r="O144" s="34">
        <f t="shared" si="10"/>
        <v>119.86</v>
      </c>
      <c r="P144" s="34"/>
      <c r="Q144" s="35"/>
      <c r="R144" s="28">
        <f t="shared" si="11"/>
        <v>0</v>
      </c>
      <c r="S144" s="29"/>
      <c r="T144" s="45"/>
      <c r="U144" s="45"/>
    </row>
    <row r="145" spans="1:21" s="18" customFormat="1" ht="15" customHeight="1" x14ac:dyDescent="0.25">
      <c r="A145" s="19"/>
      <c r="B145" s="19"/>
      <c r="C145" s="19"/>
      <c r="D145" s="20" t="s">
        <v>409</v>
      </c>
      <c r="E145" s="21"/>
      <c r="F145" s="21"/>
      <c r="G145" s="19"/>
      <c r="H145" s="19"/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45"/>
      <c r="U145" s="45"/>
    </row>
    <row r="146" spans="1:21" s="1" customFormat="1" ht="93" customHeight="1" x14ac:dyDescent="0.25">
      <c r="A146" s="23" t="s">
        <v>19</v>
      </c>
      <c r="B146" s="24" t="s">
        <v>21</v>
      </c>
      <c r="C146" s="25" t="s">
        <v>410</v>
      </c>
      <c r="D146" s="26">
        <v>112</v>
      </c>
      <c r="E146" s="27"/>
      <c r="F146" s="47" t="s">
        <v>411</v>
      </c>
      <c r="G146" s="28" t="s">
        <v>412</v>
      </c>
      <c r="H146" s="26">
        <v>4606008636294</v>
      </c>
      <c r="I146" s="29" t="s">
        <v>413</v>
      </c>
      <c r="J146" s="28" t="s">
        <v>273</v>
      </c>
      <c r="K146" s="30">
        <v>200</v>
      </c>
      <c r="L146" s="31">
        <v>20</v>
      </c>
      <c r="M146" s="32">
        <v>180.4</v>
      </c>
      <c r="N146" s="33">
        <f>ROUND(M146-M146*N$5/100,2)</f>
        <v>180.4</v>
      </c>
      <c r="O146" s="34">
        <f>ROUND(N146-N146*20%,2)</f>
        <v>144.32</v>
      </c>
      <c r="P146" s="34"/>
      <c r="Q146" s="35"/>
      <c r="R146" s="28">
        <f>ROUND(SUM(IF(P146+O146=0, N146, P146+O146)*Q146),2)</f>
        <v>0</v>
      </c>
      <c r="S146" s="29"/>
      <c r="T146" s="45"/>
      <c r="U146" s="45"/>
    </row>
    <row r="147" spans="1:21" s="1" customFormat="1" ht="93" customHeight="1" x14ac:dyDescent="0.25">
      <c r="A147" s="23" t="s">
        <v>19</v>
      </c>
      <c r="B147" s="24" t="s">
        <v>21</v>
      </c>
      <c r="C147" s="25" t="s">
        <v>410</v>
      </c>
      <c r="D147" s="26">
        <v>113</v>
      </c>
      <c r="E147" s="27"/>
      <c r="F147" s="47" t="s">
        <v>414</v>
      </c>
      <c r="G147" s="28" t="s">
        <v>415</v>
      </c>
      <c r="H147" s="26">
        <v>4606008636317</v>
      </c>
      <c r="I147" s="29" t="s">
        <v>416</v>
      </c>
      <c r="J147" s="28" t="s">
        <v>273</v>
      </c>
      <c r="K147" s="30">
        <v>302</v>
      </c>
      <c r="L147" s="31">
        <v>20</v>
      </c>
      <c r="M147" s="32">
        <v>180.4</v>
      </c>
      <c r="N147" s="33">
        <f>ROUND(M147-M147*N$5/100,2)</f>
        <v>180.4</v>
      </c>
      <c r="O147" s="34">
        <f>ROUND(N147-N147*20%,2)</f>
        <v>144.32</v>
      </c>
      <c r="P147" s="34"/>
      <c r="Q147" s="35"/>
      <c r="R147" s="28">
        <f>ROUND(SUM(IF(P147+O147=0, N147, P147+O147)*Q147),2)</f>
        <v>0</v>
      </c>
      <c r="S147" s="29"/>
      <c r="T147" s="45"/>
      <c r="U147" s="45"/>
    </row>
    <row r="148" spans="1:21" s="18" customFormat="1" ht="15" customHeight="1" x14ac:dyDescent="0.25">
      <c r="A148" s="19"/>
      <c r="B148" s="19"/>
      <c r="C148" s="19"/>
      <c r="D148" s="20" t="s">
        <v>417</v>
      </c>
      <c r="E148" s="21"/>
      <c r="F148" s="21"/>
      <c r="G148" s="19"/>
      <c r="H148" s="19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45"/>
      <c r="U148" s="45"/>
    </row>
    <row r="149" spans="1:21" s="1" customFormat="1" ht="93" customHeight="1" x14ac:dyDescent="0.25">
      <c r="A149" s="23" t="s">
        <v>19</v>
      </c>
      <c r="B149" s="24" t="s">
        <v>21</v>
      </c>
      <c r="C149" s="25" t="s">
        <v>418</v>
      </c>
      <c r="D149" s="26">
        <v>114</v>
      </c>
      <c r="E149" s="27"/>
      <c r="F149" s="47" t="s">
        <v>419</v>
      </c>
      <c r="G149" s="28" t="s">
        <v>420</v>
      </c>
      <c r="H149" s="26">
        <v>4606008636218</v>
      </c>
      <c r="I149" s="29" t="s">
        <v>421</v>
      </c>
      <c r="J149" s="28" t="s">
        <v>422</v>
      </c>
      <c r="K149" s="30">
        <v>370</v>
      </c>
      <c r="L149" s="31">
        <v>20</v>
      </c>
      <c r="M149" s="32">
        <v>149.82</v>
      </c>
      <c r="N149" s="33">
        <f t="shared" ref="N149:N155" si="12">ROUND(M149-M149*N$5/100,2)</f>
        <v>149.82</v>
      </c>
      <c r="O149" s="34">
        <f t="shared" ref="O149:O155" si="13">ROUND(N149-N149*20%,2)</f>
        <v>119.86</v>
      </c>
      <c r="P149" s="34"/>
      <c r="Q149" s="35"/>
      <c r="R149" s="28">
        <f t="shared" ref="R149:R155" si="14">ROUND(SUM(IF(P149+O149=0, N149, P149+O149)*Q149),2)</f>
        <v>0</v>
      </c>
      <c r="S149" s="29"/>
      <c r="T149" s="45"/>
      <c r="U149" s="45"/>
    </row>
    <row r="150" spans="1:21" s="1" customFormat="1" ht="93" customHeight="1" x14ac:dyDescent="0.25">
      <c r="A150" s="23" t="s">
        <v>19</v>
      </c>
      <c r="B150" s="24" t="s">
        <v>21</v>
      </c>
      <c r="C150" s="25" t="s">
        <v>418</v>
      </c>
      <c r="D150" s="26">
        <v>115</v>
      </c>
      <c r="E150" s="27"/>
      <c r="F150" s="47" t="s">
        <v>423</v>
      </c>
      <c r="G150" s="28" t="s">
        <v>424</v>
      </c>
      <c r="H150" s="26">
        <v>4606008636225</v>
      </c>
      <c r="I150" s="29" t="s">
        <v>425</v>
      </c>
      <c r="J150" s="28" t="s">
        <v>422</v>
      </c>
      <c r="K150" s="30">
        <v>501</v>
      </c>
      <c r="L150" s="31">
        <v>20</v>
      </c>
      <c r="M150" s="32">
        <v>149.82</v>
      </c>
      <c r="N150" s="33">
        <f t="shared" si="12"/>
        <v>149.82</v>
      </c>
      <c r="O150" s="34">
        <f t="shared" si="13"/>
        <v>119.86</v>
      </c>
      <c r="P150" s="34"/>
      <c r="Q150" s="35"/>
      <c r="R150" s="28">
        <f t="shared" si="14"/>
        <v>0</v>
      </c>
      <c r="S150" s="29"/>
      <c r="T150" s="45"/>
      <c r="U150" s="45"/>
    </row>
    <row r="151" spans="1:21" s="1" customFormat="1" ht="93" customHeight="1" x14ac:dyDescent="0.25">
      <c r="A151" s="23" t="s">
        <v>19</v>
      </c>
      <c r="B151" s="24" t="s">
        <v>21</v>
      </c>
      <c r="C151" s="25" t="s">
        <v>418</v>
      </c>
      <c r="D151" s="26">
        <v>116</v>
      </c>
      <c r="E151" s="27"/>
      <c r="F151" s="47" t="s">
        <v>426</v>
      </c>
      <c r="G151" s="28" t="s">
        <v>427</v>
      </c>
      <c r="H151" s="26">
        <v>4606008636249</v>
      </c>
      <c r="I151" s="29" t="s">
        <v>428</v>
      </c>
      <c r="J151" s="28" t="s">
        <v>422</v>
      </c>
      <c r="K151" s="30">
        <v>174</v>
      </c>
      <c r="L151" s="31">
        <v>20</v>
      </c>
      <c r="M151" s="32">
        <v>149.82</v>
      </c>
      <c r="N151" s="33">
        <f t="shared" si="12"/>
        <v>149.82</v>
      </c>
      <c r="O151" s="34">
        <f t="shared" si="13"/>
        <v>119.86</v>
      </c>
      <c r="P151" s="34"/>
      <c r="Q151" s="35"/>
      <c r="R151" s="28">
        <f t="shared" si="14"/>
        <v>0</v>
      </c>
      <c r="S151" s="29"/>
      <c r="T151" s="45"/>
      <c r="U151" s="45"/>
    </row>
    <row r="152" spans="1:21" s="1" customFormat="1" ht="93" customHeight="1" x14ac:dyDescent="0.25">
      <c r="A152" s="23" t="s">
        <v>19</v>
      </c>
      <c r="B152" s="24" t="s">
        <v>21</v>
      </c>
      <c r="C152" s="25" t="s">
        <v>418</v>
      </c>
      <c r="D152" s="26">
        <v>117</v>
      </c>
      <c r="E152" s="27"/>
      <c r="F152" s="47" t="s">
        <v>429</v>
      </c>
      <c r="G152" s="28" t="s">
        <v>430</v>
      </c>
      <c r="H152" s="26">
        <v>4606008636256</v>
      </c>
      <c r="I152" s="29" t="s">
        <v>431</v>
      </c>
      <c r="J152" s="28" t="s">
        <v>422</v>
      </c>
      <c r="K152" s="36">
        <v>1512</v>
      </c>
      <c r="L152" s="31">
        <v>20</v>
      </c>
      <c r="M152" s="32">
        <v>149.82</v>
      </c>
      <c r="N152" s="33">
        <f t="shared" si="12"/>
        <v>149.82</v>
      </c>
      <c r="O152" s="34">
        <f t="shared" si="13"/>
        <v>119.86</v>
      </c>
      <c r="P152" s="34"/>
      <c r="Q152" s="35"/>
      <c r="R152" s="28">
        <f t="shared" si="14"/>
        <v>0</v>
      </c>
      <c r="S152" s="29"/>
      <c r="T152" s="45"/>
      <c r="U152" s="45"/>
    </row>
    <row r="153" spans="1:21" s="1" customFormat="1" ht="93" customHeight="1" x14ac:dyDescent="0.25">
      <c r="A153" s="23" t="s">
        <v>19</v>
      </c>
      <c r="B153" s="24" t="s">
        <v>21</v>
      </c>
      <c r="C153" s="25" t="s">
        <v>418</v>
      </c>
      <c r="D153" s="26">
        <v>118</v>
      </c>
      <c r="E153" s="27"/>
      <c r="F153" s="47" t="s">
        <v>432</v>
      </c>
      <c r="G153" s="28" t="s">
        <v>433</v>
      </c>
      <c r="H153" s="26">
        <v>4606008636263</v>
      </c>
      <c r="I153" s="29" t="s">
        <v>434</v>
      </c>
      <c r="J153" s="28" t="s">
        <v>422</v>
      </c>
      <c r="K153" s="30">
        <v>588</v>
      </c>
      <c r="L153" s="31">
        <v>20</v>
      </c>
      <c r="M153" s="32">
        <v>149.82</v>
      </c>
      <c r="N153" s="33">
        <f t="shared" si="12"/>
        <v>149.82</v>
      </c>
      <c r="O153" s="34">
        <f t="shared" si="13"/>
        <v>119.86</v>
      </c>
      <c r="P153" s="34"/>
      <c r="Q153" s="35"/>
      <c r="R153" s="28">
        <f t="shared" si="14"/>
        <v>0</v>
      </c>
      <c r="S153" s="29"/>
      <c r="T153" s="45"/>
      <c r="U153" s="45"/>
    </row>
    <row r="154" spans="1:21" s="1" customFormat="1" ht="93" customHeight="1" x14ac:dyDescent="0.25">
      <c r="A154" s="23" t="s">
        <v>19</v>
      </c>
      <c r="B154" s="24" t="s">
        <v>21</v>
      </c>
      <c r="C154" s="25" t="s">
        <v>418</v>
      </c>
      <c r="D154" s="26">
        <v>119</v>
      </c>
      <c r="E154" s="27"/>
      <c r="F154" s="47" t="s">
        <v>435</v>
      </c>
      <c r="G154" s="28" t="s">
        <v>436</v>
      </c>
      <c r="H154" s="26">
        <v>4606008636270</v>
      </c>
      <c r="I154" s="29" t="s">
        <v>437</v>
      </c>
      <c r="J154" s="28" t="s">
        <v>422</v>
      </c>
      <c r="K154" s="36">
        <v>1103</v>
      </c>
      <c r="L154" s="31">
        <v>20</v>
      </c>
      <c r="M154" s="32">
        <v>149.82</v>
      </c>
      <c r="N154" s="33">
        <f t="shared" si="12"/>
        <v>149.82</v>
      </c>
      <c r="O154" s="34">
        <f t="shared" si="13"/>
        <v>119.86</v>
      </c>
      <c r="P154" s="34"/>
      <c r="Q154" s="35"/>
      <c r="R154" s="28">
        <f t="shared" si="14"/>
        <v>0</v>
      </c>
      <c r="S154" s="29"/>
      <c r="T154" s="45"/>
      <c r="U154" s="45"/>
    </row>
    <row r="155" spans="1:21" s="1" customFormat="1" ht="93" customHeight="1" x14ac:dyDescent="0.25">
      <c r="A155" s="23" t="s">
        <v>19</v>
      </c>
      <c r="B155" s="24" t="s">
        <v>21</v>
      </c>
      <c r="C155" s="25" t="s">
        <v>418</v>
      </c>
      <c r="D155" s="26">
        <v>120</v>
      </c>
      <c r="E155" s="27"/>
      <c r="F155" s="47" t="s">
        <v>438</v>
      </c>
      <c r="G155" s="28" t="s">
        <v>439</v>
      </c>
      <c r="H155" s="26">
        <v>4606008636287</v>
      </c>
      <c r="I155" s="29" t="s">
        <v>440</v>
      </c>
      <c r="J155" s="28" t="s">
        <v>422</v>
      </c>
      <c r="K155" s="30">
        <v>818</v>
      </c>
      <c r="L155" s="31">
        <v>20</v>
      </c>
      <c r="M155" s="32">
        <v>149.82</v>
      </c>
      <c r="N155" s="33">
        <f t="shared" si="12"/>
        <v>149.82</v>
      </c>
      <c r="O155" s="34">
        <f t="shared" si="13"/>
        <v>119.86</v>
      </c>
      <c r="P155" s="34"/>
      <c r="Q155" s="35"/>
      <c r="R155" s="28">
        <f t="shared" si="14"/>
        <v>0</v>
      </c>
      <c r="S155" s="29"/>
      <c r="T155" s="45"/>
      <c r="U155" s="45"/>
    </row>
    <row r="156" spans="1:21" s="18" customFormat="1" ht="15" customHeight="1" x14ac:dyDescent="0.25">
      <c r="A156" s="19"/>
      <c r="B156" s="19"/>
      <c r="C156" s="19"/>
      <c r="D156" s="20" t="s">
        <v>441</v>
      </c>
      <c r="E156" s="21"/>
      <c r="F156" s="21"/>
      <c r="G156" s="19"/>
      <c r="H156" s="19"/>
      <c r="I156" s="22"/>
      <c r="J156" s="22"/>
      <c r="K156" s="22"/>
      <c r="L156" s="22"/>
      <c r="M156" s="22"/>
      <c r="N156" s="22"/>
      <c r="O156" s="22"/>
      <c r="P156" s="22"/>
      <c r="Q156" s="22"/>
      <c r="R156" s="22"/>
      <c r="S156" s="22"/>
      <c r="T156" s="45"/>
      <c r="U156" s="45"/>
    </row>
    <row r="157" spans="1:21" s="1" customFormat="1" ht="93" customHeight="1" x14ac:dyDescent="0.25">
      <c r="A157" s="23" t="s">
        <v>19</v>
      </c>
      <c r="B157" s="24" t="s">
        <v>21</v>
      </c>
      <c r="C157" s="25" t="s">
        <v>442</v>
      </c>
      <c r="D157" s="26">
        <v>121</v>
      </c>
      <c r="E157" s="27"/>
      <c r="F157" s="47" t="s">
        <v>443</v>
      </c>
      <c r="G157" s="28" t="s">
        <v>444</v>
      </c>
      <c r="H157" s="26">
        <v>4606008636331</v>
      </c>
      <c r="I157" s="29" t="s">
        <v>445</v>
      </c>
      <c r="J157" s="28" t="s">
        <v>422</v>
      </c>
      <c r="K157" s="36">
        <v>1195</v>
      </c>
      <c r="L157" s="31">
        <v>20</v>
      </c>
      <c r="M157" s="32">
        <v>192.63</v>
      </c>
      <c r="N157" s="33">
        <f>ROUND(M157-M157*N$5/100,2)</f>
        <v>192.63</v>
      </c>
      <c r="O157" s="34">
        <f>ROUND(N157-N157*20%,2)</f>
        <v>154.1</v>
      </c>
      <c r="P157" s="34"/>
      <c r="Q157" s="35"/>
      <c r="R157" s="28">
        <f>ROUND(SUM(IF(P157+O157=0, N157, P157+O157)*Q157),2)</f>
        <v>0</v>
      </c>
      <c r="S157" s="29"/>
      <c r="T157" s="45"/>
      <c r="U157" s="45"/>
    </row>
    <row r="158" spans="1:21" s="1" customFormat="1" ht="93" customHeight="1" x14ac:dyDescent="0.25">
      <c r="A158" s="23" t="s">
        <v>19</v>
      </c>
      <c r="B158" s="24" t="s">
        <v>21</v>
      </c>
      <c r="C158" s="25" t="s">
        <v>442</v>
      </c>
      <c r="D158" s="26">
        <v>122</v>
      </c>
      <c r="E158" s="27"/>
      <c r="F158" s="47" t="s">
        <v>446</v>
      </c>
      <c r="G158" s="28" t="s">
        <v>447</v>
      </c>
      <c r="H158" s="26">
        <v>4606008636348</v>
      </c>
      <c r="I158" s="29" t="s">
        <v>448</v>
      </c>
      <c r="J158" s="28" t="s">
        <v>422</v>
      </c>
      <c r="K158" s="36">
        <v>1397</v>
      </c>
      <c r="L158" s="31">
        <v>20</v>
      </c>
      <c r="M158" s="32">
        <v>192.63</v>
      </c>
      <c r="N158" s="33">
        <f>ROUND(M158-M158*N$5/100,2)</f>
        <v>192.63</v>
      </c>
      <c r="O158" s="34">
        <f>ROUND(N158-N158*20%,2)</f>
        <v>154.1</v>
      </c>
      <c r="P158" s="34"/>
      <c r="Q158" s="35"/>
      <c r="R158" s="28">
        <f>ROUND(SUM(IF(P158+O158=0, N158, P158+O158)*Q158),2)</f>
        <v>0</v>
      </c>
      <c r="S158" s="29"/>
      <c r="T158" s="45"/>
      <c r="U158" s="45"/>
    </row>
    <row r="159" spans="1:21" s="1" customFormat="1" ht="93" customHeight="1" x14ac:dyDescent="0.25">
      <c r="A159" s="23" t="s">
        <v>19</v>
      </c>
      <c r="B159" s="24" t="s">
        <v>21</v>
      </c>
      <c r="C159" s="25" t="s">
        <v>442</v>
      </c>
      <c r="D159" s="26">
        <v>123</v>
      </c>
      <c r="E159" s="27"/>
      <c r="F159" s="47" t="s">
        <v>449</v>
      </c>
      <c r="G159" s="28" t="s">
        <v>450</v>
      </c>
      <c r="H159" s="26">
        <v>4606008636355</v>
      </c>
      <c r="I159" s="29" t="s">
        <v>451</v>
      </c>
      <c r="J159" s="28" t="s">
        <v>422</v>
      </c>
      <c r="K159" s="30">
        <v>970</v>
      </c>
      <c r="L159" s="31">
        <v>20</v>
      </c>
      <c r="M159" s="32">
        <v>192.63</v>
      </c>
      <c r="N159" s="33">
        <f>ROUND(M159-M159*N$5/100,2)</f>
        <v>192.63</v>
      </c>
      <c r="O159" s="34">
        <f>ROUND(N159-N159*20%,2)</f>
        <v>154.1</v>
      </c>
      <c r="P159" s="34"/>
      <c r="Q159" s="35"/>
      <c r="R159" s="28">
        <f>ROUND(SUM(IF(P159+O159=0, N159, P159+O159)*Q159),2)</f>
        <v>0</v>
      </c>
      <c r="S159" s="29"/>
      <c r="T159" s="45"/>
      <c r="U159" s="45"/>
    </row>
    <row r="160" spans="1:21" s="1" customFormat="1" ht="93" customHeight="1" x14ac:dyDescent="0.25">
      <c r="A160" s="23" t="s">
        <v>19</v>
      </c>
      <c r="B160" s="24" t="s">
        <v>21</v>
      </c>
      <c r="C160" s="25" t="s">
        <v>442</v>
      </c>
      <c r="D160" s="26">
        <v>124</v>
      </c>
      <c r="E160" s="27"/>
      <c r="F160" s="47" t="s">
        <v>452</v>
      </c>
      <c r="G160" s="28" t="s">
        <v>453</v>
      </c>
      <c r="H160" s="26">
        <v>4606008636362</v>
      </c>
      <c r="I160" s="29" t="s">
        <v>454</v>
      </c>
      <c r="J160" s="28" t="s">
        <v>422</v>
      </c>
      <c r="K160" s="36">
        <v>1180</v>
      </c>
      <c r="L160" s="31">
        <v>20</v>
      </c>
      <c r="M160" s="32">
        <v>192.63</v>
      </c>
      <c r="N160" s="33">
        <f>ROUND(M160-M160*N$5/100,2)</f>
        <v>192.63</v>
      </c>
      <c r="O160" s="34">
        <f>ROUND(N160-N160*20%,2)</f>
        <v>154.1</v>
      </c>
      <c r="P160" s="34"/>
      <c r="Q160" s="35"/>
      <c r="R160" s="28">
        <f>ROUND(SUM(IF(P160+O160=0, N160, P160+O160)*Q160),2)</f>
        <v>0</v>
      </c>
      <c r="S160" s="29"/>
      <c r="T160" s="45"/>
      <c r="U160" s="45"/>
    </row>
    <row r="161" spans="1:21" s="18" customFormat="1" ht="15" customHeight="1" x14ac:dyDescent="0.25">
      <c r="A161" s="19"/>
      <c r="B161" s="19"/>
      <c r="C161" s="19"/>
      <c r="D161" s="20" t="s">
        <v>455</v>
      </c>
      <c r="E161" s="21"/>
      <c r="F161" s="21"/>
      <c r="G161" s="19"/>
      <c r="H161" s="19"/>
      <c r="I161" s="22"/>
      <c r="J161" s="22"/>
      <c r="K161" s="22"/>
      <c r="L161" s="22"/>
      <c r="M161" s="22"/>
      <c r="N161" s="22"/>
      <c r="O161" s="22"/>
      <c r="P161" s="22"/>
      <c r="Q161" s="22"/>
      <c r="R161" s="22"/>
      <c r="S161" s="22"/>
      <c r="T161" s="45"/>
      <c r="U161" s="45"/>
    </row>
    <row r="162" spans="1:21" s="1" customFormat="1" ht="93" customHeight="1" x14ac:dyDescent="0.25">
      <c r="A162" s="23" t="s">
        <v>19</v>
      </c>
      <c r="B162" s="24" t="s">
        <v>21</v>
      </c>
      <c r="C162" s="25" t="s">
        <v>456</v>
      </c>
      <c r="D162" s="26">
        <v>125</v>
      </c>
      <c r="E162" s="27"/>
      <c r="F162" s="47" t="s">
        <v>457</v>
      </c>
      <c r="G162" s="28" t="s">
        <v>458</v>
      </c>
      <c r="H162" s="26">
        <v>4606008636379</v>
      </c>
      <c r="I162" s="29" t="s">
        <v>459</v>
      </c>
      <c r="J162" s="28" t="s">
        <v>422</v>
      </c>
      <c r="K162" s="30">
        <v>578</v>
      </c>
      <c r="L162" s="31">
        <v>20</v>
      </c>
      <c r="M162" s="32">
        <v>190.59</v>
      </c>
      <c r="N162" s="33">
        <f>ROUND(M162-M162*N$5/100,2)</f>
        <v>190.59</v>
      </c>
      <c r="O162" s="34">
        <f>ROUND(N162-N162*20%,2)</f>
        <v>152.47</v>
      </c>
      <c r="P162" s="34"/>
      <c r="Q162" s="35"/>
      <c r="R162" s="28">
        <f>ROUND(SUM(IF(P162+O162=0, N162, P162+O162)*Q162),2)</f>
        <v>0</v>
      </c>
      <c r="S162" s="29"/>
      <c r="T162" s="45"/>
      <c r="U162" s="45"/>
    </row>
    <row r="163" spans="1:21" s="1" customFormat="1" ht="93" customHeight="1" x14ac:dyDescent="0.25">
      <c r="A163" s="23" t="s">
        <v>19</v>
      </c>
      <c r="B163" s="24" t="s">
        <v>21</v>
      </c>
      <c r="C163" s="25" t="s">
        <v>456</v>
      </c>
      <c r="D163" s="26">
        <v>126</v>
      </c>
      <c r="E163" s="27"/>
      <c r="F163" s="47" t="s">
        <v>460</v>
      </c>
      <c r="G163" s="28" t="s">
        <v>461</v>
      </c>
      <c r="H163" s="26">
        <v>4606008636386</v>
      </c>
      <c r="I163" s="29" t="s">
        <v>462</v>
      </c>
      <c r="J163" s="28" t="s">
        <v>422</v>
      </c>
      <c r="K163" s="30">
        <v>635</v>
      </c>
      <c r="L163" s="31">
        <v>20</v>
      </c>
      <c r="M163" s="32">
        <v>190.59</v>
      </c>
      <c r="N163" s="33">
        <f>ROUND(M163-M163*N$5/100,2)</f>
        <v>190.59</v>
      </c>
      <c r="O163" s="34">
        <f>ROUND(N163-N163*20%,2)</f>
        <v>152.47</v>
      </c>
      <c r="P163" s="34"/>
      <c r="Q163" s="35"/>
      <c r="R163" s="28">
        <f>ROUND(SUM(IF(P163+O163=0, N163, P163+O163)*Q163),2)</f>
        <v>0</v>
      </c>
      <c r="S163" s="29"/>
      <c r="T163" s="45"/>
      <c r="U163" s="45"/>
    </row>
    <row r="164" spans="1:21" s="1" customFormat="1" ht="93" customHeight="1" x14ac:dyDescent="0.25">
      <c r="A164" s="23" t="s">
        <v>19</v>
      </c>
      <c r="B164" s="24" t="s">
        <v>21</v>
      </c>
      <c r="C164" s="25" t="s">
        <v>456</v>
      </c>
      <c r="D164" s="26">
        <v>127</v>
      </c>
      <c r="E164" s="27"/>
      <c r="F164" s="47" t="s">
        <v>463</v>
      </c>
      <c r="G164" s="28" t="s">
        <v>464</v>
      </c>
      <c r="H164" s="26">
        <v>4606008636416</v>
      </c>
      <c r="I164" s="29" t="s">
        <v>465</v>
      </c>
      <c r="J164" s="28" t="s">
        <v>422</v>
      </c>
      <c r="K164" s="30">
        <v>695</v>
      </c>
      <c r="L164" s="31">
        <v>20</v>
      </c>
      <c r="M164" s="32">
        <v>190.59</v>
      </c>
      <c r="N164" s="33">
        <f>ROUND(M164-M164*N$5/100,2)</f>
        <v>190.59</v>
      </c>
      <c r="O164" s="34">
        <f>ROUND(N164-N164*20%,2)</f>
        <v>152.47</v>
      </c>
      <c r="P164" s="34"/>
      <c r="Q164" s="35"/>
      <c r="R164" s="28">
        <f>ROUND(SUM(IF(P164+O164=0, N164, P164+O164)*Q164),2)</f>
        <v>0</v>
      </c>
      <c r="S164" s="29"/>
      <c r="T164" s="45"/>
      <c r="U164" s="45"/>
    </row>
    <row r="165" spans="1:21" s="1" customFormat="1" ht="93" customHeight="1" x14ac:dyDescent="0.25">
      <c r="A165" s="23" t="s">
        <v>19</v>
      </c>
      <c r="B165" s="24" t="s">
        <v>21</v>
      </c>
      <c r="C165" s="25" t="s">
        <v>456</v>
      </c>
      <c r="D165" s="26">
        <v>128</v>
      </c>
      <c r="E165" s="27"/>
      <c r="F165" s="47" t="s">
        <v>466</v>
      </c>
      <c r="G165" s="28" t="s">
        <v>467</v>
      </c>
      <c r="H165" s="26">
        <v>4606008636423</v>
      </c>
      <c r="I165" s="29" t="s">
        <v>468</v>
      </c>
      <c r="J165" s="28" t="s">
        <v>422</v>
      </c>
      <c r="K165" s="30">
        <v>769</v>
      </c>
      <c r="L165" s="31">
        <v>20</v>
      </c>
      <c r="M165" s="32">
        <v>190.59</v>
      </c>
      <c r="N165" s="33">
        <f>ROUND(M165-M165*N$5/100,2)</f>
        <v>190.59</v>
      </c>
      <c r="O165" s="34">
        <f>ROUND(N165-N165*20%,2)</f>
        <v>152.47</v>
      </c>
      <c r="P165" s="34"/>
      <c r="Q165" s="35"/>
      <c r="R165" s="28">
        <f>ROUND(SUM(IF(P165+O165=0, N165, P165+O165)*Q165),2)</f>
        <v>0</v>
      </c>
      <c r="S165" s="29"/>
      <c r="T165" s="45"/>
      <c r="U165" s="45"/>
    </row>
    <row r="166" spans="1:21" s="18" customFormat="1" ht="15" customHeight="1" x14ac:dyDescent="0.25">
      <c r="A166" s="19"/>
      <c r="B166" s="19"/>
      <c r="C166" s="19"/>
      <c r="D166" s="20" t="s">
        <v>469</v>
      </c>
      <c r="E166" s="21"/>
      <c r="F166" s="21"/>
      <c r="G166" s="19"/>
      <c r="H166" s="19"/>
      <c r="I166" s="22"/>
      <c r="J166" s="22"/>
      <c r="K166" s="22"/>
      <c r="L166" s="22"/>
      <c r="M166" s="22"/>
      <c r="N166" s="22"/>
      <c r="O166" s="22"/>
      <c r="P166" s="22"/>
      <c r="Q166" s="22"/>
      <c r="R166" s="22"/>
      <c r="S166" s="22"/>
      <c r="T166" s="45"/>
      <c r="U166" s="45"/>
    </row>
    <row r="167" spans="1:21" s="1" customFormat="1" ht="93" customHeight="1" x14ac:dyDescent="0.25">
      <c r="A167" s="23" t="s">
        <v>19</v>
      </c>
      <c r="B167" s="24" t="s">
        <v>21</v>
      </c>
      <c r="C167" s="25" t="s">
        <v>470</v>
      </c>
      <c r="D167" s="26">
        <v>129</v>
      </c>
      <c r="E167" s="27"/>
      <c r="F167" s="47" t="s">
        <v>471</v>
      </c>
      <c r="G167" s="28" t="s">
        <v>472</v>
      </c>
      <c r="H167" s="26">
        <v>4606008635921</v>
      </c>
      <c r="I167" s="29" t="s">
        <v>473</v>
      </c>
      <c r="J167" s="28" t="s">
        <v>273</v>
      </c>
      <c r="K167" s="36">
        <v>2420</v>
      </c>
      <c r="L167" s="31">
        <v>20</v>
      </c>
      <c r="M167" s="32">
        <v>254.8</v>
      </c>
      <c r="N167" s="33">
        <f>ROUND(M167-M167*N$5/100,2)</f>
        <v>254.8</v>
      </c>
      <c r="O167" s="34">
        <f>ROUND(N167-N167*20%,2)</f>
        <v>203.84</v>
      </c>
      <c r="P167" s="34"/>
      <c r="Q167" s="35"/>
      <c r="R167" s="28">
        <f>ROUND(SUM(IF(P167+O167=0, N167, P167+O167)*Q167),2)</f>
        <v>0</v>
      </c>
      <c r="S167" s="29"/>
      <c r="T167" s="45"/>
      <c r="U167" s="45"/>
    </row>
    <row r="168" spans="1:21" s="1" customFormat="1" ht="93" customHeight="1" x14ac:dyDescent="0.25">
      <c r="A168" s="23" t="s">
        <v>19</v>
      </c>
      <c r="B168" s="24" t="s">
        <v>21</v>
      </c>
      <c r="C168" s="25" t="s">
        <v>470</v>
      </c>
      <c r="D168" s="26">
        <v>130</v>
      </c>
      <c r="E168" s="27"/>
      <c r="F168" s="47" t="s">
        <v>474</v>
      </c>
      <c r="G168" s="28" t="s">
        <v>475</v>
      </c>
      <c r="H168" s="26">
        <v>4606008635938</v>
      </c>
      <c r="I168" s="29" t="s">
        <v>476</v>
      </c>
      <c r="J168" s="28" t="s">
        <v>273</v>
      </c>
      <c r="K168" s="36">
        <v>2527</v>
      </c>
      <c r="L168" s="31">
        <v>20</v>
      </c>
      <c r="M168" s="32">
        <v>254.8</v>
      </c>
      <c r="N168" s="33">
        <f>ROUND(M168-M168*N$5/100,2)</f>
        <v>254.8</v>
      </c>
      <c r="O168" s="34">
        <f>ROUND(N168-N168*20%,2)</f>
        <v>203.84</v>
      </c>
      <c r="P168" s="34"/>
      <c r="Q168" s="35"/>
      <c r="R168" s="28">
        <f>ROUND(SUM(IF(P168+O168=0, N168, P168+O168)*Q168),2)</f>
        <v>0</v>
      </c>
      <c r="S168" s="29"/>
      <c r="T168" s="45"/>
      <c r="U168" s="45"/>
    </row>
    <row r="169" spans="1:21" s="1" customFormat="1" ht="93" customHeight="1" x14ac:dyDescent="0.25">
      <c r="A169" s="23" t="s">
        <v>19</v>
      </c>
      <c r="B169" s="24" t="s">
        <v>21</v>
      </c>
      <c r="C169" s="25" t="s">
        <v>470</v>
      </c>
      <c r="D169" s="26">
        <v>131</v>
      </c>
      <c r="E169" s="27"/>
      <c r="F169" s="47" t="s">
        <v>477</v>
      </c>
      <c r="G169" s="28" t="s">
        <v>478</v>
      </c>
      <c r="H169" s="26">
        <v>4606008635945</v>
      </c>
      <c r="I169" s="29" t="s">
        <v>479</v>
      </c>
      <c r="J169" s="28" t="s">
        <v>273</v>
      </c>
      <c r="K169" s="36">
        <v>2258</v>
      </c>
      <c r="L169" s="31">
        <v>20</v>
      </c>
      <c r="M169" s="32">
        <v>254.8</v>
      </c>
      <c r="N169" s="33">
        <f>ROUND(M169-M169*N$5/100,2)</f>
        <v>254.8</v>
      </c>
      <c r="O169" s="34">
        <f>ROUND(N169-N169*20%,2)</f>
        <v>203.84</v>
      </c>
      <c r="P169" s="34"/>
      <c r="Q169" s="35"/>
      <c r="R169" s="28">
        <f>ROUND(SUM(IF(P169+O169=0, N169, P169+O169)*Q169),2)</f>
        <v>0</v>
      </c>
      <c r="S169" s="29"/>
      <c r="T169" s="45"/>
      <c r="U169" s="45"/>
    </row>
    <row r="170" spans="1:21" s="1" customFormat="1" ht="93" customHeight="1" x14ac:dyDescent="0.25">
      <c r="A170" s="23" t="s">
        <v>19</v>
      </c>
      <c r="B170" s="24" t="s">
        <v>21</v>
      </c>
      <c r="C170" s="25" t="s">
        <v>470</v>
      </c>
      <c r="D170" s="26">
        <v>132</v>
      </c>
      <c r="E170" s="27"/>
      <c r="F170" s="47" t="s">
        <v>480</v>
      </c>
      <c r="G170" s="28" t="s">
        <v>481</v>
      </c>
      <c r="H170" s="26">
        <v>4606008637987</v>
      </c>
      <c r="I170" s="29" t="s">
        <v>482</v>
      </c>
      <c r="J170" s="28" t="s">
        <v>273</v>
      </c>
      <c r="K170" s="36">
        <v>2130</v>
      </c>
      <c r="L170" s="31">
        <v>20</v>
      </c>
      <c r="M170" s="32">
        <v>254.8</v>
      </c>
      <c r="N170" s="33">
        <f>ROUND(M170-M170*N$5/100,2)</f>
        <v>254.8</v>
      </c>
      <c r="O170" s="34">
        <f>ROUND(N170-N170*20%,2)</f>
        <v>203.84</v>
      </c>
      <c r="P170" s="34"/>
      <c r="Q170" s="35"/>
      <c r="R170" s="28">
        <f>ROUND(SUM(IF(P170+O170=0, N170, P170+O170)*Q170),2)</f>
        <v>0</v>
      </c>
      <c r="S170" s="29"/>
      <c r="T170" s="45"/>
      <c r="U170" s="45"/>
    </row>
    <row r="171" spans="1:21" s="18" customFormat="1" ht="15" customHeight="1" x14ac:dyDescent="0.25">
      <c r="A171" s="19"/>
      <c r="B171" s="19"/>
      <c r="C171" s="19"/>
      <c r="D171" s="20" t="s">
        <v>483</v>
      </c>
      <c r="E171" s="21"/>
      <c r="F171" s="21"/>
      <c r="G171" s="19"/>
      <c r="H171" s="19"/>
      <c r="I171" s="22"/>
      <c r="J171" s="22"/>
      <c r="K171" s="22"/>
      <c r="L171" s="22"/>
      <c r="M171" s="22"/>
      <c r="N171" s="22"/>
      <c r="O171" s="22"/>
      <c r="P171" s="22"/>
      <c r="Q171" s="22"/>
      <c r="R171" s="22"/>
      <c r="S171" s="22"/>
      <c r="T171" s="45"/>
      <c r="U171" s="45"/>
    </row>
    <row r="172" spans="1:21" s="1" customFormat="1" ht="93" customHeight="1" x14ac:dyDescent="0.25">
      <c r="A172" s="23" t="s">
        <v>19</v>
      </c>
      <c r="B172" s="24" t="s">
        <v>21</v>
      </c>
      <c r="C172" s="25" t="s">
        <v>484</v>
      </c>
      <c r="D172" s="26">
        <v>133</v>
      </c>
      <c r="E172" s="27"/>
      <c r="F172" s="47" t="s">
        <v>485</v>
      </c>
      <c r="G172" s="28" t="s">
        <v>486</v>
      </c>
      <c r="H172" s="26">
        <v>4606008635891</v>
      </c>
      <c r="I172" s="29" t="s">
        <v>487</v>
      </c>
      <c r="J172" s="28" t="s">
        <v>273</v>
      </c>
      <c r="K172" s="30">
        <v>392</v>
      </c>
      <c r="L172" s="31">
        <v>20</v>
      </c>
      <c r="M172" s="32">
        <v>239.51</v>
      </c>
      <c r="N172" s="33">
        <f>ROUND(M172-M172*N$5/100,2)</f>
        <v>239.51</v>
      </c>
      <c r="O172" s="34">
        <f>ROUND(N172-N172*20%,2)</f>
        <v>191.61</v>
      </c>
      <c r="P172" s="34"/>
      <c r="Q172" s="35"/>
      <c r="R172" s="28">
        <f>ROUND(SUM(IF(P172+O172=0, N172, P172+O172)*Q172),2)</f>
        <v>0</v>
      </c>
      <c r="S172" s="29"/>
      <c r="T172" s="45"/>
      <c r="U172" s="45"/>
    </row>
    <row r="173" spans="1:21" s="1" customFormat="1" ht="93" customHeight="1" x14ac:dyDescent="0.25">
      <c r="A173" s="23" t="s">
        <v>19</v>
      </c>
      <c r="B173" s="24" t="s">
        <v>21</v>
      </c>
      <c r="C173" s="25" t="s">
        <v>484</v>
      </c>
      <c r="D173" s="26">
        <v>134</v>
      </c>
      <c r="E173" s="27"/>
      <c r="F173" s="47" t="s">
        <v>488</v>
      </c>
      <c r="G173" s="28" t="s">
        <v>489</v>
      </c>
      <c r="H173" s="26">
        <v>4606008635907</v>
      </c>
      <c r="I173" s="29" t="s">
        <v>490</v>
      </c>
      <c r="J173" s="28" t="s">
        <v>273</v>
      </c>
      <c r="K173" s="36">
        <v>1086</v>
      </c>
      <c r="L173" s="31">
        <v>20</v>
      </c>
      <c r="M173" s="32">
        <v>239.51</v>
      </c>
      <c r="N173" s="33">
        <f>ROUND(M173-M173*N$5/100,2)</f>
        <v>239.51</v>
      </c>
      <c r="O173" s="34">
        <f>ROUND(N173-N173*20%,2)</f>
        <v>191.61</v>
      </c>
      <c r="P173" s="34"/>
      <c r="Q173" s="35"/>
      <c r="R173" s="28">
        <f>ROUND(SUM(IF(P173+O173=0, N173, P173+O173)*Q173),2)</f>
        <v>0</v>
      </c>
      <c r="S173" s="29"/>
      <c r="T173" s="45"/>
      <c r="U173" s="45"/>
    </row>
    <row r="174" spans="1:21" s="1" customFormat="1" ht="93" customHeight="1" x14ac:dyDescent="0.25">
      <c r="A174" s="23" t="s">
        <v>19</v>
      </c>
      <c r="B174" s="24" t="s">
        <v>21</v>
      </c>
      <c r="C174" s="25" t="s">
        <v>484</v>
      </c>
      <c r="D174" s="26">
        <v>135</v>
      </c>
      <c r="E174" s="27"/>
      <c r="F174" s="47" t="s">
        <v>491</v>
      </c>
      <c r="G174" s="28" t="s">
        <v>492</v>
      </c>
      <c r="H174" s="26">
        <v>4606008635914</v>
      </c>
      <c r="I174" s="29" t="s">
        <v>493</v>
      </c>
      <c r="J174" s="28" t="s">
        <v>273</v>
      </c>
      <c r="K174" s="30">
        <v>426</v>
      </c>
      <c r="L174" s="31">
        <v>20</v>
      </c>
      <c r="M174" s="32">
        <v>239.51</v>
      </c>
      <c r="N174" s="33">
        <f>ROUND(M174-M174*N$5/100,2)</f>
        <v>239.51</v>
      </c>
      <c r="O174" s="34">
        <f>ROUND(N174-N174*20%,2)</f>
        <v>191.61</v>
      </c>
      <c r="P174" s="34"/>
      <c r="Q174" s="35"/>
      <c r="R174" s="28">
        <f>ROUND(SUM(IF(P174+O174=0, N174, P174+O174)*Q174),2)</f>
        <v>0</v>
      </c>
      <c r="S174" s="29"/>
      <c r="T174" s="45"/>
      <c r="U174" s="45"/>
    </row>
    <row r="175" spans="1:21" s="18" customFormat="1" ht="15" customHeight="1" x14ac:dyDescent="0.25">
      <c r="A175" s="19"/>
      <c r="B175" s="19"/>
      <c r="C175" s="19"/>
      <c r="D175" s="20" t="s">
        <v>494</v>
      </c>
      <c r="E175" s="21"/>
      <c r="F175" s="21"/>
      <c r="G175" s="19"/>
      <c r="H175" s="19"/>
      <c r="I175" s="22"/>
      <c r="J175" s="22"/>
      <c r="K175" s="22"/>
      <c r="L175" s="22"/>
      <c r="M175" s="22"/>
      <c r="N175" s="22"/>
      <c r="O175" s="22"/>
      <c r="P175" s="22"/>
      <c r="Q175" s="22"/>
      <c r="R175" s="22"/>
      <c r="S175" s="22"/>
      <c r="T175" s="45"/>
      <c r="U175" s="45"/>
    </row>
    <row r="176" spans="1:21" s="1" customFormat="1" ht="93" customHeight="1" x14ac:dyDescent="0.25">
      <c r="A176" s="23" t="s">
        <v>19</v>
      </c>
      <c r="B176" s="24" t="s">
        <v>21</v>
      </c>
      <c r="C176" s="25" t="s">
        <v>495</v>
      </c>
      <c r="D176" s="26">
        <v>136</v>
      </c>
      <c r="E176" s="27"/>
      <c r="F176" s="47" t="s">
        <v>496</v>
      </c>
      <c r="G176" s="28" t="s">
        <v>497</v>
      </c>
      <c r="H176" s="26">
        <v>4606008636171</v>
      </c>
      <c r="I176" s="29" t="s">
        <v>498</v>
      </c>
      <c r="J176" s="28" t="s">
        <v>273</v>
      </c>
      <c r="K176" s="36">
        <v>2356</v>
      </c>
      <c r="L176" s="31">
        <v>20</v>
      </c>
      <c r="M176" s="32">
        <v>151.86000000000001</v>
      </c>
      <c r="N176" s="33">
        <f>ROUND(M176-M176*N$5/100,2)</f>
        <v>151.86000000000001</v>
      </c>
      <c r="O176" s="34">
        <f>ROUND(N176-N176*20%,2)</f>
        <v>121.49</v>
      </c>
      <c r="P176" s="34"/>
      <c r="Q176" s="35"/>
      <c r="R176" s="28">
        <f>ROUND(SUM(IF(P176+O176=0, N176, P176+O176)*Q176),2)</f>
        <v>0</v>
      </c>
      <c r="S176" s="29"/>
      <c r="T176" s="45"/>
      <c r="U176" s="45"/>
    </row>
    <row r="177" spans="1:21" s="1" customFormat="1" ht="93" customHeight="1" x14ac:dyDescent="0.25">
      <c r="A177" s="23" t="s">
        <v>19</v>
      </c>
      <c r="B177" s="24" t="s">
        <v>21</v>
      </c>
      <c r="C177" s="25" t="s">
        <v>495</v>
      </c>
      <c r="D177" s="26">
        <v>137</v>
      </c>
      <c r="E177" s="27"/>
      <c r="F177" s="47" t="s">
        <v>499</v>
      </c>
      <c r="G177" s="28" t="s">
        <v>500</v>
      </c>
      <c r="H177" s="26">
        <v>4606008636188</v>
      </c>
      <c r="I177" s="29" t="s">
        <v>501</v>
      </c>
      <c r="J177" s="28" t="s">
        <v>273</v>
      </c>
      <c r="K177" s="36">
        <v>2286</v>
      </c>
      <c r="L177" s="31">
        <v>20</v>
      </c>
      <c r="M177" s="32">
        <v>151.86000000000001</v>
      </c>
      <c r="N177" s="33">
        <f>ROUND(M177-M177*N$5/100,2)</f>
        <v>151.86000000000001</v>
      </c>
      <c r="O177" s="34">
        <f>ROUND(N177-N177*20%,2)</f>
        <v>121.49</v>
      </c>
      <c r="P177" s="34"/>
      <c r="Q177" s="35"/>
      <c r="R177" s="28">
        <f>ROUND(SUM(IF(P177+O177=0, N177, P177+O177)*Q177),2)</f>
        <v>0</v>
      </c>
      <c r="S177" s="29"/>
      <c r="T177" s="45"/>
      <c r="U177" s="45"/>
    </row>
    <row r="178" spans="1:21" s="1" customFormat="1" ht="93" customHeight="1" x14ac:dyDescent="0.25">
      <c r="A178" s="23" t="s">
        <v>19</v>
      </c>
      <c r="B178" s="24" t="s">
        <v>21</v>
      </c>
      <c r="C178" s="25" t="s">
        <v>495</v>
      </c>
      <c r="D178" s="26">
        <v>138</v>
      </c>
      <c r="E178" s="27"/>
      <c r="F178" s="47" t="s">
        <v>502</v>
      </c>
      <c r="G178" s="28" t="s">
        <v>503</v>
      </c>
      <c r="H178" s="26">
        <v>4606008636195</v>
      </c>
      <c r="I178" s="29" t="s">
        <v>504</v>
      </c>
      <c r="J178" s="28" t="s">
        <v>273</v>
      </c>
      <c r="K178" s="36">
        <v>2146</v>
      </c>
      <c r="L178" s="31">
        <v>20</v>
      </c>
      <c r="M178" s="32">
        <v>151.86000000000001</v>
      </c>
      <c r="N178" s="33">
        <f>ROUND(M178-M178*N$5/100,2)</f>
        <v>151.86000000000001</v>
      </c>
      <c r="O178" s="34">
        <f>ROUND(N178-N178*20%,2)</f>
        <v>121.49</v>
      </c>
      <c r="P178" s="34"/>
      <c r="Q178" s="35"/>
      <c r="R178" s="28">
        <f>ROUND(SUM(IF(P178+O178=0, N178, P178+O178)*Q178),2)</f>
        <v>0</v>
      </c>
      <c r="S178" s="29"/>
      <c r="T178" s="45"/>
      <c r="U178" s="45"/>
    </row>
    <row r="179" spans="1:21" s="1" customFormat="1" ht="93" customHeight="1" x14ac:dyDescent="0.25">
      <c r="A179" s="23" t="s">
        <v>19</v>
      </c>
      <c r="B179" s="24" t="s">
        <v>21</v>
      </c>
      <c r="C179" s="25" t="s">
        <v>495</v>
      </c>
      <c r="D179" s="26">
        <v>139</v>
      </c>
      <c r="E179" s="27"/>
      <c r="F179" s="47" t="s">
        <v>505</v>
      </c>
      <c r="G179" s="28" t="s">
        <v>506</v>
      </c>
      <c r="H179" s="26">
        <v>4606008636201</v>
      </c>
      <c r="I179" s="29" t="s">
        <v>507</v>
      </c>
      <c r="J179" s="28" t="s">
        <v>273</v>
      </c>
      <c r="K179" s="36">
        <v>1317</v>
      </c>
      <c r="L179" s="31">
        <v>20</v>
      </c>
      <c r="M179" s="32">
        <v>151.86000000000001</v>
      </c>
      <c r="N179" s="33">
        <f>ROUND(M179-M179*N$5/100,2)</f>
        <v>151.86000000000001</v>
      </c>
      <c r="O179" s="34">
        <f>ROUND(N179-N179*20%,2)</f>
        <v>121.49</v>
      </c>
      <c r="P179" s="34"/>
      <c r="Q179" s="35"/>
      <c r="R179" s="28">
        <f>ROUND(SUM(IF(P179+O179=0, N179, P179+O179)*Q179),2)</f>
        <v>0</v>
      </c>
      <c r="S179" s="29"/>
      <c r="T179" s="45"/>
      <c r="U179" s="45"/>
    </row>
    <row r="180" spans="1:21" s="18" customFormat="1" ht="15" customHeight="1" x14ac:dyDescent="0.25">
      <c r="A180" s="19"/>
      <c r="B180" s="19"/>
      <c r="C180" s="19"/>
      <c r="D180" s="20" t="s">
        <v>508</v>
      </c>
      <c r="E180" s="21"/>
      <c r="F180" s="21"/>
      <c r="G180" s="19"/>
      <c r="H180" s="19"/>
      <c r="I180" s="22"/>
      <c r="J180" s="22"/>
      <c r="K180" s="22"/>
      <c r="L180" s="22"/>
      <c r="M180" s="22"/>
      <c r="N180" s="22"/>
      <c r="O180" s="22"/>
      <c r="P180" s="22"/>
      <c r="Q180" s="22"/>
      <c r="R180" s="22"/>
      <c r="S180" s="22"/>
      <c r="T180" s="45"/>
      <c r="U180" s="45"/>
    </row>
    <row r="181" spans="1:21" s="1" customFormat="1" ht="93" customHeight="1" x14ac:dyDescent="0.25">
      <c r="A181" s="23" t="s">
        <v>19</v>
      </c>
      <c r="B181" s="24" t="s">
        <v>21</v>
      </c>
      <c r="C181" s="25" t="s">
        <v>508</v>
      </c>
      <c r="D181" s="26">
        <v>140</v>
      </c>
      <c r="E181" s="27"/>
      <c r="F181" s="47" t="s">
        <v>509</v>
      </c>
      <c r="G181" s="28" t="s">
        <v>510</v>
      </c>
      <c r="H181" s="26">
        <v>4606008636010</v>
      </c>
      <c r="I181" s="29" t="s">
        <v>511</v>
      </c>
      <c r="J181" s="28" t="s">
        <v>422</v>
      </c>
      <c r="K181" s="36">
        <v>3357</v>
      </c>
      <c r="L181" s="31">
        <v>20</v>
      </c>
      <c r="M181" s="32">
        <v>135.55000000000001</v>
      </c>
      <c r="N181" s="33">
        <f t="shared" ref="N181:N188" si="15">ROUND(M181-M181*N$5/100,2)</f>
        <v>135.55000000000001</v>
      </c>
      <c r="O181" s="34">
        <f t="shared" ref="O181:O188" si="16">ROUND(N181-N181*20%,2)</f>
        <v>108.44</v>
      </c>
      <c r="P181" s="34"/>
      <c r="Q181" s="35"/>
      <c r="R181" s="28">
        <f t="shared" ref="R181:R188" si="17">ROUND(SUM(IF(P181+O181=0, N181, P181+O181)*Q181),2)</f>
        <v>0</v>
      </c>
      <c r="S181" s="29"/>
      <c r="T181" s="45"/>
      <c r="U181" s="45"/>
    </row>
    <row r="182" spans="1:21" s="1" customFormat="1" ht="93" customHeight="1" x14ac:dyDescent="0.25">
      <c r="A182" s="23" t="s">
        <v>19</v>
      </c>
      <c r="B182" s="24" t="s">
        <v>21</v>
      </c>
      <c r="C182" s="25" t="s">
        <v>508</v>
      </c>
      <c r="D182" s="26">
        <v>141</v>
      </c>
      <c r="E182" s="27"/>
      <c r="F182" s="47" t="s">
        <v>512</v>
      </c>
      <c r="G182" s="28" t="s">
        <v>513</v>
      </c>
      <c r="H182" s="26">
        <v>4606008636027</v>
      </c>
      <c r="I182" s="29" t="s">
        <v>514</v>
      </c>
      <c r="J182" s="28" t="s">
        <v>422</v>
      </c>
      <c r="K182" s="36">
        <v>2022</v>
      </c>
      <c r="L182" s="31">
        <v>20</v>
      </c>
      <c r="M182" s="32">
        <v>135.55000000000001</v>
      </c>
      <c r="N182" s="33">
        <f t="shared" si="15"/>
        <v>135.55000000000001</v>
      </c>
      <c r="O182" s="34">
        <f t="shared" si="16"/>
        <v>108.44</v>
      </c>
      <c r="P182" s="34"/>
      <c r="Q182" s="35"/>
      <c r="R182" s="28">
        <f t="shared" si="17"/>
        <v>0</v>
      </c>
      <c r="S182" s="29"/>
      <c r="T182" s="45"/>
      <c r="U182" s="45"/>
    </row>
    <row r="183" spans="1:21" s="1" customFormat="1" ht="93" customHeight="1" x14ac:dyDescent="0.25">
      <c r="A183" s="23" t="s">
        <v>19</v>
      </c>
      <c r="B183" s="24" t="s">
        <v>21</v>
      </c>
      <c r="C183" s="25" t="s">
        <v>508</v>
      </c>
      <c r="D183" s="26">
        <v>142</v>
      </c>
      <c r="E183" s="27"/>
      <c r="F183" s="47" t="s">
        <v>515</v>
      </c>
      <c r="G183" s="28" t="s">
        <v>516</v>
      </c>
      <c r="H183" s="26">
        <v>4606008636034</v>
      </c>
      <c r="I183" s="29" t="s">
        <v>517</v>
      </c>
      <c r="J183" s="28" t="s">
        <v>422</v>
      </c>
      <c r="K183" s="36">
        <v>1877</v>
      </c>
      <c r="L183" s="31">
        <v>20</v>
      </c>
      <c r="M183" s="32">
        <v>135.55000000000001</v>
      </c>
      <c r="N183" s="33">
        <f t="shared" si="15"/>
        <v>135.55000000000001</v>
      </c>
      <c r="O183" s="34">
        <f t="shared" si="16"/>
        <v>108.44</v>
      </c>
      <c r="P183" s="34"/>
      <c r="Q183" s="35"/>
      <c r="R183" s="28">
        <f t="shared" si="17"/>
        <v>0</v>
      </c>
      <c r="S183" s="29"/>
      <c r="T183" s="45"/>
      <c r="U183" s="45"/>
    </row>
    <row r="184" spans="1:21" s="1" customFormat="1" ht="93" customHeight="1" x14ac:dyDescent="0.25">
      <c r="A184" s="23" t="s">
        <v>19</v>
      </c>
      <c r="B184" s="24" t="s">
        <v>21</v>
      </c>
      <c r="C184" s="25" t="s">
        <v>508</v>
      </c>
      <c r="D184" s="26">
        <v>143</v>
      </c>
      <c r="E184" s="27"/>
      <c r="F184" s="47" t="s">
        <v>518</v>
      </c>
      <c r="G184" s="28" t="s">
        <v>519</v>
      </c>
      <c r="H184" s="26">
        <v>4606008636041</v>
      </c>
      <c r="I184" s="29" t="s">
        <v>520</v>
      </c>
      <c r="J184" s="28" t="s">
        <v>422</v>
      </c>
      <c r="K184" s="30">
        <v>937</v>
      </c>
      <c r="L184" s="31">
        <v>20</v>
      </c>
      <c r="M184" s="32">
        <v>135.55000000000001</v>
      </c>
      <c r="N184" s="33">
        <f t="shared" si="15"/>
        <v>135.55000000000001</v>
      </c>
      <c r="O184" s="34">
        <f t="shared" si="16"/>
        <v>108.44</v>
      </c>
      <c r="P184" s="34"/>
      <c r="Q184" s="35"/>
      <c r="R184" s="28">
        <f t="shared" si="17"/>
        <v>0</v>
      </c>
      <c r="S184" s="29"/>
      <c r="T184" s="45"/>
      <c r="U184" s="45"/>
    </row>
    <row r="185" spans="1:21" s="1" customFormat="1" ht="93" customHeight="1" x14ac:dyDescent="0.25">
      <c r="A185" s="23" t="s">
        <v>19</v>
      </c>
      <c r="B185" s="24" t="s">
        <v>21</v>
      </c>
      <c r="C185" s="25" t="s">
        <v>508</v>
      </c>
      <c r="D185" s="26">
        <v>144</v>
      </c>
      <c r="E185" s="27"/>
      <c r="F185" s="47" t="s">
        <v>521</v>
      </c>
      <c r="G185" s="28" t="s">
        <v>522</v>
      </c>
      <c r="H185" s="26">
        <v>4606008636058</v>
      </c>
      <c r="I185" s="29" t="s">
        <v>523</v>
      </c>
      <c r="J185" s="28" t="s">
        <v>422</v>
      </c>
      <c r="K185" s="30">
        <v>615</v>
      </c>
      <c r="L185" s="31">
        <v>20</v>
      </c>
      <c r="M185" s="32">
        <v>135.55000000000001</v>
      </c>
      <c r="N185" s="33">
        <f t="shared" si="15"/>
        <v>135.55000000000001</v>
      </c>
      <c r="O185" s="34">
        <f t="shared" si="16"/>
        <v>108.44</v>
      </c>
      <c r="P185" s="34"/>
      <c r="Q185" s="35"/>
      <c r="R185" s="28">
        <f t="shared" si="17"/>
        <v>0</v>
      </c>
      <c r="S185" s="29"/>
      <c r="T185" s="45"/>
      <c r="U185" s="45"/>
    </row>
    <row r="186" spans="1:21" s="1" customFormat="1" ht="93" customHeight="1" x14ac:dyDescent="0.25">
      <c r="A186" s="23" t="s">
        <v>19</v>
      </c>
      <c r="B186" s="24" t="s">
        <v>21</v>
      </c>
      <c r="C186" s="25" t="s">
        <v>508</v>
      </c>
      <c r="D186" s="26">
        <v>145</v>
      </c>
      <c r="E186" s="27"/>
      <c r="F186" s="47" t="s">
        <v>524</v>
      </c>
      <c r="G186" s="28" t="s">
        <v>525</v>
      </c>
      <c r="H186" s="26">
        <v>4606008636065</v>
      </c>
      <c r="I186" s="29" t="s">
        <v>526</v>
      </c>
      <c r="J186" s="28" t="s">
        <v>422</v>
      </c>
      <c r="K186" s="36">
        <v>2440</v>
      </c>
      <c r="L186" s="31">
        <v>20</v>
      </c>
      <c r="M186" s="32">
        <v>135.55000000000001</v>
      </c>
      <c r="N186" s="33">
        <f t="shared" si="15"/>
        <v>135.55000000000001</v>
      </c>
      <c r="O186" s="34">
        <f t="shared" si="16"/>
        <v>108.44</v>
      </c>
      <c r="P186" s="34"/>
      <c r="Q186" s="35"/>
      <c r="R186" s="28">
        <f t="shared" si="17"/>
        <v>0</v>
      </c>
      <c r="S186" s="29"/>
      <c r="T186" s="45"/>
      <c r="U186" s="45"/>
    </row>
    <row r="187" spans="1:21" s="1" customFormat="1" ht="93" customHeight="1" x14ac:dyDescent="0.25">
      <c r="A187" s="23" t="s">
        <v>19</v>
      </c>
      <c r="B187" s="24" t="s">
        <v>21</v>
      </c>
      <c r="C187" s="25" t="s">
        <v>508</v>
      </c>
      <c r="D187" s="26">
        <v>146</v>
      </c>
      <c r="E187" s="27"/>
      <c r="F187" s="47" t="s">
        <v>527</v>
      </c>
      <c r="G187" s="28" t="s">
        <v>528</v>
      </c>
      <c r="H187" s="26">
        <v>4606008636072</v>
      </c>
      <c r="I187" s="29" t="s">
        <v>529</v>
      </c>
      <c r="J187" s="28" t="s">
        <v>422</v>
      </c>
      <c r="K187" s="36">
        <v>2251</v>
      </c>
      <c r="L187" s="31">
        <v>20</v>
      </c>
      <c r="M187" s="32">
        <v>135.55000000000001</v>
      </c>
      <c r="N187" s="33">
        <f t="shared" si="15"/>
        <v>135.55000000000001</v>
      </c>
      <c r="O187" s="34">
        <f t="shared" si="16"/>
        <v>108.44</v>
      </c>
      <c r="P187" s="34"/>
      <c r="Q187" s="35"/>
      <c r="R187" s="28">
        <f t="shared" si="17"/>
        <v>0</v>
      </c>
      <c r="S187" s="29"/>
      <c r="T187" s="45"/>
      <c r="U187" s="45"/>
    </row>
    <row r="188" spans="1:21" s="1" customFormat="1" ht="93" customHeight="1" x14ac:dyDescent="0.25">
      <c r="A188" s="23" t="s">
        <v>19</v>
      </c>
      <c r="B188" s="24" t="s">
        <v>21</v>
      </c>
      <c r="C188" s="25" t="s">
        <v>508</v>
      </c>
      <c r="D188" s="26">
        <v>147</v>
      </c>
      <c r="E188" s="27"/>
      <c r="F188" s="47" t="s">
        <v>530</v>
      </c>
      <c r="G188" s="28" t="s">
        <v>531</v>
      </c>
      <c r="H188" s="26">
        <v>4606008636089</v>
      </c>
      <c r="I188" s="29" t="s">
        <v>532</v>
      </c>
      <c r="J188" s="28" t="s">
        <v>422</v>
      </c>
      <c r="K188" s="36">
        <v>2339</v>
      </c>
      <c r="L188" s="31">
        <v>20</v>
      </c>
      <c r="M188" s="32">
        <v>135.55000000000001</v>
      </c>
      <c r="N188" s="33">
        <f t="shared" si="15"/>
        <v>135.55000000000001</v>
      </c>
      <c r="O188" s="34">
        <f t="shared" si="16"/>
        <v>108.44</v>
      </c>
      <c r="P188" s="34"/>
      <c r="Q188" s="35"/>
      <c r="R188" s="28">
        <f t="shared" si="17"/>
        <v>0</v>
      </c>
      <c r="S188" s="29"/>
      <c r="T188" s="45"/>
      <c r="U188" s="45"/>
    </row>
    <row r="189" spans="1:21" s="18" customFormat="1" ht="15" customHeight="1" x14ac:dyDescent="0.25">
      <c r="A189" s="19"/>
      <c r="B189" s="19"/>
      <c r="C189" s="19"/>
      <c r="D189" s="20" t="s">
        <v>533</v>
      </c>
      <c r="E189" s="21"/>
      <c r="F189" s="21"/>
      <c r="G189" s="19"/>
      <c r="H189" s="19"/>
      <c r="I189" s="22"/>
      <c r="J189" s="22"/>
      <c r="K189" s="22"/>
      <c r="L189" s="22"/>
      <c r="M189" s="22"/>
      <c r="N189" s="22"/>
      <c r="O189" s="22"/>
      <c r="P189" s="22"/>
      <c r="Q189" s="22"/>
      <c r="R189" s="22"/>
      <c r="S189" s="22"/>
      <c r="T189" s="45"/>
      <c r="U189" s="45"/>
    </row>
    <row r="190" spans="1:21" s="1" customFormat="1" ht="93" customHeight="1" x14ac:dyDescent="0.25">
      <c r="A190" s="23" t="s">
        <v>19</v>
      </c>
      <c r="B190" s="24" t="s">
        <v>21</v>
      </c>
      <c r="C190" s="25" t="s">
        <v>534</v>
      </c>
      <c r="D190" s="26">
        <v>148</v>
      </c>
      <c r="E190" s="27"/>
      <c r="F190" s="47" t="s">
        <v>535</v>
      </c>
      <c r="G190" s="28" t="s">
        <v>536</v>
      </c>
      <c r="H190" s="26">
        <v>4606008636096</v>
      </c>
      <c r="I190" s="29" t="s">
        <v>537</v>
      </c>
      <c r="J190" s="28" t="s">
        <v>422</v>
      </c>
      <c r="K190" s="30">
        <v>787</v>
      </c>
      <c r="L190" s="31">
        <v>20</v>
      </c>
      <c r="M190" s="32">
        <v>149.82</v>
      </c>
      <c r="N190" s="33">
        <f t="shared" ref="N190:N197" si="18">ROUND(M190-M190*N$5/100,2)</f>
        <v>149.82</v>
      </c>
      <c r="O190" s="34">
        <f t="shared" ref="O190:O197" si="19">ROUND(N190-N190*20%,2)</f>
        <v>119.86</v>
      </c>
      <c r="P190" s="34"/>
      <c r="Q190" s="35"/>
      <c r="R190" s="28">
        <f t="shared" ref="R190:R197" si="20">ROUND(SUM(IF(P190+O190=0, N190, P190+O190)*Q190),2)</f>
        <v>0</v>
      </c>
      <c r="S190" s="29"/>
      <c r="T190" s="45"/>
      <c r="U190" s="45"/>
    </row>
    <row r="191" spans="1:21" s="1" customFormat="1" ht="93" customHeight="1" x14ac:dyDescent="0.25">
      <c r="A191" s="23" t="s">
        <v>19</v>
      </c>
      <c r="B191" s="24" t="s">
        <v>21</v>
      </c>
      <c r="C191" s="25" t="s">
        <v>534</v>
      </c>
      <c r="D191" s="26">
        <v>149</v>
      </c>
      <c r="E191" s="27"/>
      <c r="F191" s="47" t="s">
        <v>538</v>
      </c>
      <c r="G191" s="28" t="s">
        <v>539</v>
      </c>
      <c r="H191" s="26">
        <v>4606008636102</v>
      </c>
      <c r="I191" s="29" t="s">
        <v>540</v>
      </c>
      <c r="J191" s="28" t="s">
        <v>422</v>
      </c>
      <c r="K191" s="30">
        <v>685</v>
      </c>
      <c r="L191" s="31">
        <v>20</v>
      </c>
      <c r="M191" s="32">
        <v>149.82</v>
      </c>
      <c r="N191" s="33">
        <f t="shared" si="18"/>
        <v>149.82</v>
      </c>
      <c r="O191" s="34">
        <f t="shared" si="19"/>
        <v>119.86</v>
      </c>
      <c r="P191" s="34"/>
      <c r="Q191" s="35"/>
      <c r="R191" s="28">
        <f t="shared" si="20"/>
        <v>0</v>
      </c>
      <c r="S191" s="29"/>
      <c r="T191" s="45"/>
      <c r="U191" s="45"/>
    </row>
    <row r="192" spans="1:21" s="1" customFormat="1" ht="93" customHeight="1" x14ac:dyDescent="0.25">
      <c r="A192" s="23" t="s">
        <v>19</v>
      </c>
      <c r="B192" s="24" t="s">
        <v>21</v>
      </c>
      <c r="C192" s="25" t="s">
        <v>534</v>
      </c>
      <c r="D192" s="26">
        <v>150</v>
      </c>
      <c r="E192" s="27"/>
      <c r="F192" s="47" t="s">
        <v>541</v>
      </c>
      <c r="G192" s="28" t="s">
        <v>542</v>
      </c>
      <c r="H192" s="26">
        <v>4606008636119</v>
      </c>
      <c r="I192" s="29" t="s">
        <v>543</v>
      </c>
      <c r="J192" s="28" t="s">
        <v>422</v>
      </c>
      <c r="K192" s="30">
        <v>599</v>
      </c>
      <c r="L192" s="31">
        <v>20</v>
      </c>
      <c r="M192" s="32">
        <v>149.82</v>
      </c>
      <c r="N192" s="33">
        <f t="shared" si="18"/>
        <v>149.82</v>
      </c>
      <c r="O192" s="34">
        <f t="shared" si="19"/>
        <v>119.86</v>
      </c>
      <c r="P192" s="34"/>
      <c r="Q192" s="35"/>
      <c r="R192" s="28">
        <f t="shared" si="20"/>
        <v>0</v>
      </c>
      <c r="S192" s="29"/>
      <c r="T192" s="45"/>
      <c r="U192" s="45"/>
    </row>
    <row r="193" spans="1:21" s="1" customFormat="1" ht="93" customHeight="1" x14ac:dyDescent="0.25">
      <c r="A193" s="23" t="s">
        <v>19</v>
      </c>
      <c r="B193" s="24" t="s">
        <v>21</v>
      </c>
      <c r="C193" s="25" t="s">
        <v>534</v>
      </c>
      <c r="D193" s="26">
        <v>151</v>
      </c>
      <c r="E193" s="27"/>
      <c r="F193" s="47" t="s">
        <v>544</v>
      </c>
      <c r="G193" s="28" t="s">
        <v>545</v>
      </c>
      <c r="H193" s="26">
        <v>4606008636126</v>
      </c>
      <c r="I193" s="29" t="s">
        <v>546</v>
      </c>
      <c r="J193" s="28" t="s">
        <v>422</v>
      </c>
      <c r="K193" s="30">
        <v>806</v>
      </c>
      <c r="L193" s="31">
        <v>20</v>
      </c>
      <c r="M193" s="32">
        <v>149.82</v>
      </c>
      <c r="N193" s="33">
        <f t="shared" si="18"/>
        <v>149.82</v>
      </c>
      <c r="O193" s="34">
        <f t="shared" si="19"/>
        <v>119.86</v>
      </c>
      <c r="P193" s="34"/>
      <c r="Q193" s="35"/>
      <c r="R193" s="28">
        <f t="shared" si="20"/>
        <v>0</v>
      </c>
      <c r="S193" s="29"/>
      <c r="T193" s="45"/>
      <c r="U193" s="45"/>
    </row>
    <row r="194" spans="1:21" s="1" customFormat="1" ht="93" customHeight="1" x14ac:dyDescent="0.25">
      <c r="A194" s="23" t="s">
        <v>19</v>
      </c>
      <c r="B194" s="24" t="s">
        <v>21</v>
      </c>
      <c r="C194" s="25" t="s">
        <v>534</v>
      </c>
      <c r="D194" s="26">
        <v>152</v>
      </c>
      <c r="E194" s="27"/>
      <c r="F194" s="47" t="s">
        <v>547</v>
      </c>
      <c r="G194" s="28" t="s">
        <v>548</v>
      </c>
      <c r="H194" s="26">
        <v>4606008636133</v>
      </c>
      <c r="I194" s="29" t="s">
        <v>549</v>
      </c>
      <c r="J194" s="28" t="s">
        <v>422</v>
      </c>
      <c r="K194" s="30">
        <v>590</v>
      </c>
      <c r="L194" s="31">
        <v>20</v>
      </c>
      <c r="M194" s="32">
        <v>149.82</v>
      </c>
      <c r="N194" s="33">
        <f t="shared" si="18"/>
        <v>149.82</v>
      </c>
      <c r="O194" s="34">
        <f t="shared" si="19"/>
        <v>119.86</v>
      </c>
      <c r="P194" s="34"/>
      <c r="Q194" s="35"/>
      <c r="R194" s="28">
        <f t="shared" si="20"/>
        <v>0</v>
      </c>
      <c r="S194" s="29"/>
      <c r="T194" s="45"/>
      <c r="U194" s="45"/>
    </row>
    <row r="195" spans="1:21" s="1" customFormat="1" ht="93" customHeight="1" x14ac:dyDescent="0.25">
      <c r="A195" s="23" t="s">
        <v>19</v>
      </c>
      <c r="B195" s="24" t="s">
        <v>21</v>
      </c>
      <c r="C195" s="25" t="s">
        <v>534</v>
      </c>
      <c r="D195" s="26">
        <v>153</v>
      </c>
      <c r="E195" s="27"/>
      <c r="F195" s="47" t="s">
        <v>550</v>
      </c>
      <c r="G195" s="28" t="s">
        <v>551</v>
      </c>
      <c r="H195" s="26">
        <v>4606008636140</v>
      </c>
      <c r="I195" s="29" t="s">
        <v>552</v>
      </c>
      <c r="J195" s="28" t="s">
        <v>422</v>
      </c>
      <c r="K195" s="30">
        <v>467</v>
      </c>
      <c r="L195" s="31">
        <v>20</v>
      </c>
      <c r="M195" s="32">
        <v>149.82</v>
      </c>
      <c r="N195" s="33">
        <f t="shared" si="18"/>
        <v>149.82</v>
      </c>
      <c r="O195" s="34">
        <f t="shared" si="19"/>
        <v>119.86</v>
      </c>
      <c r="P195" s="34"/>
      <c r="Q195" s="35"/>
      <c r="R195" s="28">
        <f t="shared" si="20"/>
        <v>0</v>
      </c>
      <c r="S195" s="29"/>
      <c r="T195" s="45"/>
      <c r="U195" s="45"/>
    </row>
    <row r="196" spans="1:21" s="1" customFormat="1" ht="93" customHeight="1" x14ac:dyDescent="0.25">
      <c r="A196" s="23" t="s">
        <v>19</v>
      </c>
      <c r="B196" s="24" t="s">
        <v>21</v>
      </c>
      <c r="C196" s="25" t="s">
        <v>534</v>
      </c>
      <c r="D196" s="26">
        <v>154</v>
      </c>
      <c r="E196" s="27"/>
      <c r="F196" s="47" t="s">
        <v>553</v>
      </c>
      <c r="G196" s="28" t="s">
        <v>554</v>
      </c>
      <c r="H196" s="26">
        <v>4606008636157</v>
      </c>
      <c r="I196" s="29" t="s">
        <v>555</v>
      </c>
      <c r="J196" s="28" t="s">
        <v>422</v>
      </c>
      <c r="K196" s="30">
        <v>779</v>
      </c>
      <c r="L196" s="31">
        <v>20</v>
      </c>
      <c r="M196" s="32">
        <v>149.82</v>
      </c>
      <c r="N196" s="33">
        <f t="shared" si="18"/>
        <v>149.82</v>
      </c>
      <c r="O196" s="34">
        <f t="shared" si="19"/>
        <v>119.86</v>
      </c>
      <c r="P196" s="34"/>
      <c r="Q196" s="35"/>
      <c r="R196" s="28">
        <f t="shared" si="20"/>
        <v>0</v>
      </c>
      <c r="S196" s="29"/>
      <c r="T196" s="45"/>
      <c r="U196" s="45"/>
    </row>
    <row r="197" spans="1:21" s="1" customFormat="1" ht="93" customHeight="1" x14ac:dyDescent="0.25">
      <c r="A197" s="23" t="s">
        <v>19</v>
      </c>
      <c r="B197" s="24" t="s">
        <v>21</v>
      </c>
      <c r="C197" s="25" t="s">
        <v>534</v>
      </c>
      <c r="D197" s="26">
        <v>155</v>
      </c>
      <c r="E197" s="27"/>
      <c r="F197" s="47" t="s">
        <v>556</v>
      </c>
      <c r="G197" s="28" t="s">
        <v>557</v>
      </c>
      <c r="H197" s="26">
        <v>4606008636164</v>
      </c>
      <c r="I197" s="29" t="s">
        <v>558</v>
      </c>
      <c r="J197" s="28" t="s">
        <v>422</v>
      </c>
      <c r="K197" s="30">
        <v>671</v>
      </c>
      <c r="L197" s="31">
        <v>20</v>
      </c>
      <c r="M197" s="32">
        <v>149.82</v>
      </c>
      <c r="N197" s="33">
        <f t="shared" si="18"/>
        <v>149.82</v>
      </c>
      <c r="O197" s="34">
        <f t="shared" si="19"/>
        <v>119.86</v>
      </c>
      <c r="P197" s="34"/>
      <c r="Q197" s="35"/>
      <c r="R197" s="28">
        <f t="shared" si="20"/>
        <v>0</v>
      </c>
      <c r="S197" s="29"/>
      <c r="T197" s="45"/>
      <c r="U197" s="45"/>
    </row>
    <row r="198" spans="1:21" s="18" customFormat="1" ht="15" customHeight="1" x14ac:dyDescent="0.25">
      <c r="A198" s="19"/>
      <c r="B198" s="19"/>
      <c r="C198" s="19"/>
      <c r="D198" s="20" t="s">
        <v>559</v>
      </c>
      <c r="E198" s="21"/>
      <c r="F198" s="21"/>
      <c r="G198" s="19"/>
      <c r="H198" s="19"/>
      <c r="I198" s="22"/>
      <c r="J198" s="22"/>
      <c r="K198" s="22"/>
      <c r="L198" s="22"/>
      <c r="M198" s="22"/>
      <c r="N198" s="22"/>
      <c r="O198" s="22"/>
      <c r="P198" s="22"/>
      <c r="Q198" s="22"/>
      <c r="R198" s="22"/>
      <c r="S198" s="22"/>
      <c r="T198" s="45"/>
      <c r="U198" s="45"/>
    </row>
    <row r="199" spans="1:21" s="1" customFormat="1" ht="93" customHeight="1" x14ac:dyDescent="0.25">
      <c r="A199" s="23" t="s">
        <v>19</v>
      </c>
      <c r="B199" s="24" t="s">
        <v>21</v>
      </c>
      <c r="C199" s="25" t="s">
        <v>560</v>
      </c>
      <c r="D199" s="26">
        <v>156</v>
      </c>
      <c r="E199" s="27"/>
      <c r="F199" s="47" t="s">
        <v>561</v>
      </c>
      <c r="G199" s="28" t="s">
        <v>562</v>
      </c>
      <c r="H199" s="26">
        <v>4606008635952</v>
      </c>
      <c r="I199" s="29" t="s">
        <v>563</v>
      </c>
      <c r="J199" s="28" t="s">
        <v>422</v>
      </c>
      <c r="K199" s="30">
        <v>731</v>
      </c>
      <c r="L199" s="31">
        <v>20</v>
      </c>
      <c r="M199" s="32">
        <v>254.8</v>
      </c>
      <c r="N199" s="33">
        <f>ROUND(M199-M199*N$5/100,2)</f>
        <v>254.8</v>
      </c>
      <c r="O199" s="34">
        <f>ROUND(N199-N199*20%,2)</f>
        <v>203.84</v>
      </c>
      <c r="P199" s="34"/>
      <c r="Q199" s="35"/>
      <c r="R199" s="28">
        <f>ROUND(SUM(IF(P199+O199=0, N199, P199+O199)*Q199),2)</f>
        <v>0</v>
      </c>
      <c r="S199" s="29"/>
      <c r="T199" s="45"/>
      <c r="U199" s="45"/>
    </row>
    <row r="200" spans="1:21" s="1" customFormat="1" ht="93" customHeight="1" x14ac:dyDescent="0.25">
      <c r="A200" s="23" t="s">
        <v>19</v>
      </c>
      <c r="B200" s="24" t="s">
        <v>21</v>
      </c>
      <c r="C200" s="25" t="s">
        <v>560</v>
      </c>
      <c r="D200" s="26">
        <v>157</v>
      </c>
      <c r="E200" s="27"/>
      <c r="F200" s="47" t="s">
        <v>564</v>
      </c>
      <c r="G200" s="28" t="s">
        <v>565</v>
      </c>
      <c r="H200" s="26">
        <v>4606008635969</v>
      </c>
      <c r="I200" s="29" t="s">
        <v>566</v>
      </c>
      <c r="J200" s="28" t="s">
        <v>422</v>
      </c>
      <c r="K200" s="30">
        <v>401</v>
      </c>
      <c r="L200" s="31">
        <v>20</v>
      </c>
      <c r="M200" s="32">
        <v>254.8</v>
      </c>
      <c r="N200" s="33">
        <f>ROUND(M200-M200*N$5/100,2)</f>
        <v>254.8</v>
      </c>
      <c r="O200" s="34">
        <f>ROUND(N200-N200*20%,2)</f>
        <v>203.84</v>
      </c>
      <c r="P200" s="34"/>
      <c r="Q200" s="35"/>
      <c r="R200" s="28">
        <f>ROUND(SUM(IF(P200+O200=0, N200, P200+O200)*Q200),2)</f>
        <v>0</v>
      </c>
      <c r="S200" s="29"/>
      <c r="T200" s="45"/>
      <c r="U200" s="45"/>
    </row>
    <row r="201" spans="1:21" s="1" customFormat="1" ht="93" customHeight="1" x14ac:dyDescent="0.25">
      <c r="A201" s="23" t="s">
        <v>19</v>
      </c>
      <c r="B201" s="24" t="s">
        <v>21</v>
      </c>
      <c r="C201" s="25" t="s">
        <v>560</v>
      </c>
      <c r="D201" s="26">
        <v>158</v>
      </c>
      <c r="E201" s="27"/>
      <c r="F201" s="47" t="s">
        <v>567</v>
      </c>
      <c r="G201" s="28" t="s">
        <v>568</v>
      </c>
      <c r="H201" s="26">
        <v>4606008635976</v>
      </c>
      <c r="I201" s="29" t="s">
        <v>569</v>
      </c>
      <c r="J201" s="28" t="s">
        <v>422</v>
      </c>
      <c r="K201" s="30">
        <v>414</v>
      </c>
      <c r="L201" s="31">
        <v>20</v>
      </c>
      <c r="M201" s="32">
        <v>254.8</v>
      </c>
      <c r="N201" s="33">
        <f>ROUND(M201-M201*N$5/100,2)</f>
        <v>254.8</v>
      </c>
      <c r="O201" s="34">
        <f>ROUND(N201-N201*20%,2)</f>
        <v>203.84</v>
      </c>
      <c r="P201" s="34"/>
      <c r="Q201" s="35"/>
      <c r="R201" s="28">
        <f>ROUND(SUM(IF(P201+O201=0, N201, P201+O201)*Q201),2)</f>
        <v>0</v>
      </c>
      <c r="S201" s="29"/>
      <c r="T201" s="45"/>
      <c r="U201" s="45"/>
    </row>
    <row r="202" spans="1:21" s="1" customFormat="1" ht="93" customHeight="1" x14ac:dyDescent="0.25">
      <c r="A202" s="23" t="s">
        <v>19</v>
      </c>
      <c r="B202" s="24" t="s">
        <v>21</v>
      </c>
      <c r="C202" s="25" t="s">
        <v>560</v>
      </c>
      <c r="D202" s="26">
        <v>159</v>
      </c>
      <c r="E202" s="27"/>
      <c r="F202" s="47" t="s">
        <v>570</v>
      </c>
      <c r="G202" s="28" t="s">
        <v>571</v>
      </c>
      <c r="H202" s="26">
        <v>4606008635990</v>
      </c>
      <c r="I202" s="29" t="s">
        <v>572</v>
      </c>
      <c r="J202" s="28" t="s">
        <v>422</v>
      </c>
      <c r="K202" s="30">
        <v>506</v>
      </c>
      <c r="L202" s="31">
        <v>20</v>
      </c>
      <c r="M202" s="32">
        <v>254.8</v>
      </c>
      <c r="N202" s="33">
        <f>ROUND(M202-M202*N$5/100,2)</f>
        <v>254.8</v>
      </c>
      <c r="O202" s="34">
        <f>ROUND(N202-N202*20%,2)</f>
        <v>203.84</v>
      </c>
      <c r="P202" s="34"/>
      <c r="Q202" s="35"/>
      <c r="R202" s="28">
        <f>ROUND(SUM(IF(P202+O202=0, N202, P202+O202)*Q202),2)</f>
        <v>0</v>
      </c>
      <c r="S202" s="29"/>
      <c r="T202" s="45"/>
      <c r="U202" s="45"/>
    </row>
    <row r="203" spans="1:21" s="1" customFormat="1" ht="93" customHeight="1" x14ac:dyDescent="0.25">
      <c r="A203" s="23" t="s">
        <v>19</v>
      </c>
      <c r="B203" s="24" t="s">
        <v>21</v>
      </c>
      <c r="C203" s="25" t="s">
        <v>560</v>
      </c>
      <c r="D203" s="26">
        <v>160</v>
      </c>
      <c r="E203" s="27"/>
      <c r="F203" s="47" t="s">
        <v>573</v>
      </c>
      <c r="G203" s="28" t="s">
        <v>574</v>
      </c>
      <c r="H203" s="26">
        <v>4606008636003</v>
      </c>
      <c r="I203" s="29" t="s">
        <v>575</v>
      </c>
      <c r="J203" s="28" t="s">
        <v>422</v>
      </c>
      <c r="K203" s="30">
        <v>532</v>
      </c>
      <c r="L203" s="31">
        <v>20</v>
      </c>
      <c r="M203" s="32">
        <v>254.8</v>
      </c>
      <c r="N203" s="33">
        <f>ROUND(M203-M203*N$5/100,2)</f>
        <v>254.8</v>
      </c>
      <c r="O203" s="34">
        <f>ROUND(N203-N203*20%,2)</f>
        <v>203.84</v>
      </c>
      <c r="P203" s="34"/>
      <c r="Q203" s="35"/>
      <c r="R203" s="28">
        <f>ROUND(SUM(IF(P203+O203=0, N203, P203+O203)*Q203),2)</f>
        <v>0</v>
      </c>
      <c r="S203" s="29"/>
      <c r="T203" s="45"/>
      <c r="U203" s="45"/>
    </row>
    <row r="204" spans="1:21" s="18" customFormat="1" ht="15" customHeight="1" x14ac:dyDescent="0.25">
      <c r="A204" s="19"/>
      <c r="B204" s="19"/>
      <c r="C204" s="19"/>
      <c r="D204" s="20" t="s">
        <v>576</v>
      </c>
      <c r="E204" s="21"/>
      <c r="F204" s="21"/>
      <c r="G204" s="19"/>
      <c r="H204" s="19"/>
      <c r="I204" s="22"/>
      <c r="J204" s="22"/>
      <c r="K204" s="22"/>
      <c r="L204" s="22"/>
      <c r="M204" s="22"/>
      <c r="N204" s="22"/>
      <c r="O204" s="22"/>
      <c r="P204" s="22"/>
      <c r="Q204" s="22"/>
      <c r="R204" s="22"/>
      <c r="S204" s="22"/>
      <c r="T204" s="45"/>
      <c r="U204" s="45"/>
    </row>
    <row r="205" spans="1:21" s="1" customFormat="1" ht="93" customHeight="1" x14ac:dyDescent="0.25">
      <c r="A205" s="23" t="s">
        <v>19</v>
      </c>
      <c r="B205" s="24" t="s">
        <v>21</v>
      </c>
      <c r="C205" s="25" t="s">
        <v>576</v>
      </c>
      <c r="D205" s="26">
        <v>161</v>
      </c>
      <c r="E205" s="27"/>
      <c r="F205" s="47" t="s">
        <v>577</v>
      </c>
      <c r="G205" s="28" t="s">
        <v>578</v>
      </c>
      <c r="H205" s="26">
        <v>4606008635723</v>
      </c>
      <c r="I205" s="29" t="s">
        <v>579</v>
      </c>
      <c r="J205" s="28" t="s">
        <v>26</v>
      </c>
      <c r="K205" s="30">
        <v>531</v>
      </c>
      <c r="L205" s="31">
        <v>20</v>
      </c>
      <c r="M205" s="32">
        <v>565.66</v>
      </c>
      <c r="N205" s="33">
        <f>ROUND(M205-M205*N$5/100,2)</f>
        <v>565.66</v>
      </c>
      <c r="O205" s="34">
        <f>ROUND(N205-N205*20%,2)</f>
        <v>452.53</v>
      </c>
      <c r="P205" s="34"/>
      <c r="Q205" s="35"/>
      <c r="R205" s="28">
        <f>ROUND(SUM(IF(P205+O205=0, N205, P205+O205)*Q205),2)</f>
        <v>0</v>
      </c>
      <c r="S205" s="29" t="s">
        <v>27</v>
      </c>
      <c r="T205" s="45"/>
      <c r="U205" s="45"/>
    </row>
    <row r="206" spans="1:21" s="1" customFormat="1" ht="93" customHeight="1" x14ac:dyDescent="0.25">
      <c r="A206" s="23" t="s">
        <v>19</v>
      </c>
      <c r="B206" s="24" t="s">
        <v>21</v>
      </c>
      <c r="C206" s="25" t="s">
        <v>576</v>
      </c>
      <c r="D206" s="26">
        <v>162</v>
      </c>
      <c r="E206" s="27"/>
      <c r="F206" s="47" t="s">
        <v>580</v>
      </c>
      <c r="G206" s="28" t="s">
        <v>581</v>
      </c>
      <c r="H206" s="26">
        <v>4606008635730</v>
      </c>
      <c r="I206" s="29" t="s">
        <v>582</v>
      </c>
      <c r="J206" s="28" t="s">
        <v>26</v>
      </c>
      <c r="K206" s="30">
        <v>442</v>
      </c>
      <c r="L206" s="31">
        <v>20</v>
      </c>
      <c r="M206" s="32">
        <v>565.66</v>
      </c>
      <c r="N206" s="33">
        <f>ROUND(M206-M206*N$5/100,2)</f>
        <v>565.66</v>
      </c>
      <c r="O206" s="34">
        <f>ROUND(N206-N206*20%,2)</f>
        <v>452.53</v>
      </c>
      <c r="P206" s="34"/>
      <c r="Q206" s="35"/>
      <c r="R206" s="28">
        <f>ROUND(SUM(IF(P206+O206=0, N206, P206+O206)*Q206),2)</f>
        <v>0</v>
      </c>
      <c r="S206" s="29" t="s">
        <v>27</v>
      </c>
      <c r="T206" s="45"/>
      <c r="U206" s="45"/>
    </row>
    <row r="207" spans="1:21" s="1" customFormat="1" ht="93" customHeight="1" x14ac:dyDescent="0.25">
      <c r="A207" s="23" t="s">
        <v>19</v>
      </c>
      <c r="B207" s="24" t="s">
        <v>21</v>
      </c>
      <c r="C207" s="25" t="s">
        <v>576</v>
      </c>
      <c r="D207" s="26">
        <v>163</v>
      </c>
      <c r="E207" s="27"/>
      <c r="F207" s="47" t="s">
        <v>583</v>
      </c>
      <c r="G207" s="28" t="s">
        <v>584</v>
      </c>
      <c r="H207" s="26">
        <v>4606008635747</v>
      </c>
      <c r="I207" s="29" t="s">
        <v>585</v>
      </c>
      <c r="J207" s="28" t="s">
        <v>26</v>
      </c>
      <c r="K207" s="30">
        <v>65</v>
      </c>
      <c r="L207" s="31">
        <v>20</v>
      </c>
      <c r="M207" s="32">
        <v>565.66</v>
      </c>
      <c r="N207" s="33">
        <f>ROUND(M207-M207*N$5/100,2)</f>
        <v>565.66</v>
      </c>
      <c r="O207" s="34">
        <f>ROUND(N207-N207*20%,2)</f>
        <v>452.53</v>
      </c>
      <c r="P207" s="34"/>
      <c r="Q207" s="35"/>
      <c r="R207" s="28">
        <f>ROUND(SUM(IF(P207+O207=0, N207, P207+O207)*Q207),2)</f>
        <v>0</v>
      </c>
      <c r="S207" s="29" t="s">
        <v>27</v>
      </c>
      <c r="T207" s="45"/>
      <c r="U207" s="45"/>
    </row>
    <row r="208" spans="1:21" s="18" customFormat="1" ht="15" customHeight="1" x14ac:dyDescent="0.25">
      <c r="A208" s="19"/>
      <c r="B208" s="19"/>
      <c r="C208" s="19"/>
      <c r="D208" s="20" t="s">
        <v>586</v>
      </c>
      <c r="E208" s="21"/>
      <c r="F208" s="21"/>
      <c r="G208" s="19"/>
      <c r="H208" s="19"/>
      <c r="I208" s="22"/>
      <c r="J208" s="22"/>
      <c r="K208" s="22"/>
      <c r="L208" s="22"/>
      <c r="M208" s="22"/>
      <c r="N208" s="22"/>
      <c r="O208" s="22"/>
      <c r="P208" s="22"/>
      <c r="Q208" s="22"/>
      <c r="R208" s="22"/>
      <c r="S208" s="22"/>
      <c r="T208" s="45"/>
      <c r="U208" s="45"/>
    </row>
    <row r="209" spans="1:21" s="1" customFormat="1" ht="93" customHeight="1" x14ac:dyDescent="0.25">
      <c r="A209" s="23" t="s">
        <v>19</v>
      </c>
      <c r="B209" s="24" t="s">
        <v>21</v>
      </c>
      <c r="C209" s="25" t="s">
        <v>587</v>
      </c>
      <c r="D209" s="26">
        <v>164</v>
      </c>
      <c r="E209" s="27"/>
      <c r="F209" s="47" t="s">
        <v>588</v>
      </c>
      <c r="G209" s="28" t="s">
        <v>589</v>
      </c>
      <c r="H209" s="26">
        <v>4606008635792</v>
      </c>
      <c r="I209" s="29" t="s">
        <v>590</v>
      </c>
      <c r="J209" s="28" t="s">
        <v>39</v>
      </c>
      <c r="K209" s="30">
        <v>478</v>
      </c>
      <c r="L209" s="31">
        <v>20</v>
      </c>
      <c r="M209" s="32">
        <v>375.07</v>
      </c>
      <c r="N209" s="33">
        <f>ROUND(M209-M209*N$5/100,2)</f>
        <v>375.07</v>
      </c>
      <c r="O209" s="34">
        <f>ROUND(N209-N209*20%,2)</f>
        <v>300.06</v>
      </c>
      <c r="P209" s="34"/>
      <c r="Q209" s="35"/>
      <c r="R209" s="28">
        <f>ROUND(SUM(IF(P209+O209=0, N209, P209+O209)*Q209),2)</f>
        <v>0</v>
      </c>
      <c r="S209" s="29" t="s">
        <v>40</v>
      </c>
      <c r="T209" s="45"/>
      <c r="U209" s="45"/>
    </row>
    <row r="210" spans="1:21" s="1" customFormat="1" ht="93" customHeight="1" x14ac:dyDescent="0.25">
      <c r="A210" s="23" t="s">
        <v>19</v>
      </c>
      <c r="B210" s="24" t="s">
        <v>21</v>
      </c>
      <c r="C210" s="25" t="s">
        <v>587</v>
      </c>
      <c r="D210" s="26">
        <v>165</v>
      </c>
      <c r="E210" s="27"/>
      <c r="F210" s="47" t="s">
        <v>591</v>
      </c>
      <c r="G210" s="28" t="s">
        <v>592</v>
      </c>
      <c r="H210" s="26">
        <v>4606008635815</v>
      </c>
      <c r="I210" s="29" t="s">
        <v>593</v>
      </c>
      <c r="J210" s="28" t="s">
        <v>39</v>
      </c>
      <c r="K210" s="30">
        <v>577</v>
      </c>
      <c r="L210" s="31">
        <v>20</v>
      </c>
      <c r="M210" s="32">
        <v>375.07</v>
      </c>
      <c r="N210" s="33">
        <f>ROUND(M210-M210*N$5/100,2)</f>
        <v>375.07</v>
      </c>
      <c r="O210" s="34">
        <f>ROUND(N210-N210*20%,2)</f>
        <v>300.06</v>
      </c>
      <c r="P210" s="34"/>
      <c r="Q210" s="35"/>
      <c r="R210" s="28">
        <f>ROUND(SUM(IF(P210+O210=0, N210, P210+O210)*Q210),2)</f>
        <v>0</v>
      </c>
      <c r="S210" s="29" t="s">
        <v>40</v>
      </c>
      <c r="T210" s="45"/>
      <c r="U210" s="45"/>
    </row>
    <row r="211" spans="1:21" s="1" customFormat="1" ht="93" customHeight="1" x14ac:dyDescent="0.25">
      <c r="A211" s="23" t="s">
        <v>19</v>
      </c>
      <c r="B211" s="24" t="s">
        <v>21</v>
      </c>
      <c r="C211" s="25" t="s">
        <v>587</v>
      </c>
      <c r="D211" s="26">
        <v>166</v>
      </c>
      <c r="E211" s="27"/>
      <c r="F211" s="47" t="s">
        <v>594</v>
      </c>
      <c r="G211" s="28" t="s">
        <v>595</v>
      </c>
      <c r="H211" s="26">
        <v>4606008635822</v>
      </c>
      <c r="I211" s="29" t="s">
        <v>596</v>
      </c>
      <c r="J211" s="28" t="s">
        <v>39</v>
      </c>
      <c r="K211" s="30">
        <v>239</v>
      </c>
      <c r="L211" s="31">
        <v>20</v>
      </c>
      <c r="M211" s="32">
        <v>375.07</v>
      </c>
      <c r="N211" s="33">
        <f>ROUND(M211-M211*N$5/100,2)</f>
        <v>375.07</v>
      </c>
      <c r="O211" s="34">
        <f>ROUND(N211-N211*20%,2)</f>
        <v>300.06</v>
      </c>
      <c r="P211" s="34"/>
      <c r="Q211" s="35"/>
      <c r="R211" s="28">
        <f>ROUND(SUM(IF(P211+O211=0, N211, P211+O211)*Q211),2)</f>
        <v>0</v>
      </c>
      <c r="S211" s="29" t="s">
        <v>40</v>
      </c>
      <c r="T211" s="45"/>
      <c r="U211" s="45"/>
    </row>
    <row r="212" spans="1:21" s="18" customFormat="1" ht="15" customHeight="1" x14ac:dyDescent="0.25">
      <c r="A212" s="19"/>
      <c r="B212" s="19"/>
      <c r="C212" s="19"/>
      <c r="D212" s="20" t="s">
        <v>597</v>
      </c>
      <c r="E212" s="21"/>
      <c r="F212" s="21"/>
      <c r="G212" s="19"/>
      <c r="H212" s="19"/>
      <c r="I212" s="22"/>
      <c r="J212" s="22"/>
      <c r="K212" s="22"/>
      <c r="L212" s="22"/>
      <c r="M212" s="22"/>
      <c r="N212" s="22"/>
      <c r="O212" s="22"/>
      <c r="P212" s="22"/>
      <c r="Q212" s="22"/>
      <c r="R212" s="22"/>
      <c r="S212" s="22"/>
      <c r="T212" s="45"/>
      <c r="U212" s="45"/>
    </row>
    <row r="213" spans="1:21" s="1" customFormat="1" ht="93" customHeight="1" x14ac:dyDescent="0.25">
      <c r="A213" s="23" t="s">
        <v>19</v>
      </c>
      <c r="B213" s="24" t="s">
        <v>21</v>
      </c>
      <c r="C213" s="25" t="s">
        <v>598</v>
      </c>
      <c r="D213" s="26">
        <v>167</v>
      </c>
      <c r="E213" s="27"/>
      <c r="F213" s="47" t="s">
        <v>599</v>
      </c>
      <c r="G213" s="28" t="s">
        <v>600</v>
      </c>
      <c r="H213" s="26">
        <v>4606008635754</v>
      </c>
      <c r="I213" s="29" t="s">
        <v>601</v>
      </c>
      <c r="J213" s="28" t="s">
        <v>39</v>
      </c>
      <c r="K213" s="30">
        <v>906</v>
      </c>
      <c r="L213" s="31">
        <v>20</v>
      </c>
      <c r="M213" s="32">
        <v>290.47000000000003</v>
      </c>
      <c r="N213" s="33">
        <f>ROUND(M213-M213*N$5/100,2)</f>
        <v>290.47000000000003</v>
      </c>
      <c r="O213" s="34">
        <f>ROUND(N213-N213*20%,2)</f>
        <v>232.38</v>
      </c>
      <c r="P213" s="34"/>
      <c r="Q213" s="35"/>
      <c r="R213" s="28">
        <f>ROUND(SUM(IF(P213+O213=0, N213, P213+O213)*Q213),2)</f>
        <v>0</v>
      </c>
      <c r="S213" s="29" t="s">
        <v>248</v>
      </c>
      <c r="T213" s="45"/>
      <c r="U213" s="45"/>
    </row>
    <row r="214" spans="1:21" s="1" customFormat="1" ht="93" customHeight="1" x14ac:dyDescent="0.25">
      <c r="A214" s="23" t="s">
        <v>19</v>
      </c>
      <c r="B214" s="24" t="s">
        <v>21</v>
      </c>
      <c r="C214" s="25" t="s">
        <v>598</v>
      </c>
      <c r="D214" s="26">
        <v>168</v>
      </c>
      <c r="E214" s="27"/>
      <c r="F214" s="47" t="s">
        <v>602</v>
      </c>
      <c r="G214" s="28" t="s">
        <v>603</v>
      </c>
      <c r="H214" s="26">
        <v>4606008635761</v>
      </c>
      <c r="I214" s="29" t="s">
        <v>604</v>
      </c>
      <c r="J214" s="28" t="s">
        <v>39</v>
      </c>
      <c r="K214" s="36">
        <v>1175</v>
      </c>
      <c r="L214" s="31">
        <v>20</v>
      </c>
      <c r="M214" s="32">
        <v>290.47000000000003</v>
      </c>
      <c r="N214" s="33">
        <f>ROUND(M214-M214*N$5/100,2)</f>
        <v>290.47000000000003</v>
      </c>
      <c r="O214" s="34">
        <f>ROUND(N214-N214*20%,2)</f>
        <v>232.38</v>
      </c>
      <c r="P214" s="34"/>
      <c r="Q214" s="35"/>
      <c r="R214" s="28">
        <f>ROUND(SUM(IF(P214+O214=0, N214, P214+O214)*Q214),2)</f>
        <v>0</v>
      </c>
      <c r="S214" s="29" t="s">
        <v>248</v>
      </c>
      <c r="T214" s="45"/>
      <c r="U214" s="45"/>
    </row>
    <row r="215" spans="1:21" s="1" customFormat="1" ht="93" customHeight="1" x14ac:dyDescent="0.25">
      <c r="A215" s="23" t="s">
        <v>19</v>
      </c>
      <c r="B215" s="24" t="s">
        <v>21</v>
      </c>
      <c r="C215" s="25" t="s">
        <v>598</v>
      </c>
      <c r="D215" s="26">
        <v>169</v>
      </c>
      <c r="E215" s="27"/>
      <c r="F215" s="47" t="s">
        <v>605</v>
      </c>
      <c r="G215" s="28" t="s">
        <v>606</v>
      </c>
      <c r="H215" s="26">
        <v>4606008635778</v>
      </c>
      <c r="I215" s="29" t="s">
        <v>607</v>
      </c>
      <c r="J215" s="28" t="s">
        <v>39</v>
      </c>
      <c r="K215" s="36">
        <v>1135</v>
      </c>
      <c r="L215" s="31">
        <v>20</v>
      </c>
      <c r="M215" s="32">
        <v>290.47000000000003</v>
      </c>
      <c r="N215" s="33">
        <f>ROUND(M215-M215*N$5/100,2)</f>
        <v>290.47000000000003</v>
      </c>
      <c r="O215" s="34">
        <f>ROUND(N215-N215*20%,2)</f>
        <v>232.38</v>
      </c>
      <c r="P215" s="34"/>
      <c r="Q215" s="35"/>
      <c r="R215" s="28">
        <f>ROUND(SUM(IF(P215+O215=0, N215, P215+O215)*Q215),2)</f>
        <v>0</v>
      </c>
      <c r="S215" s="29" t="s">
        <v>248</v>
      </c>
      <c r="T215" s="45"/>
      <c r="U215" s="45"/>
    </row>
    <row r="216" spans="1:21" s="1" customFormat="1" ht="93" customHeight="1" x14ac:dyDescent="0.25">
      <c r="A216" s="23" t="s">
        <v>19</v>
      </c>
      <c r="B216" s="24" t="s">
        <v>21</v>
      </c>
      <c r="C216" s="25" t="s">
        <v>598</v>
      </c>
      <c r="D216" s="26">
        <v>170</v>
      </c>
      <c r="E216" s="27"/>
      <c r="F216" s="47" t="s">
        <v>608</v>
      </c>
      <c r="G216" s="28" t="s">
        <v>609</v>
      </c>
      <c r="H216" s="26">
        <v>4606008635785</v>
      </c>
      <c r="I216" s="29" t="s">
        <v>610</v>
      </c>
      <c r="J216" s="28" t="s">
        <v>39</v>
      </c>
      <c r="K216" s="30">
        <v>976</v>
      </c>
      <c r="L216" s="31">
        <v>20</v>
      </c>
      <c r="M216" s="32">
        <v>290.47000000000003</v>
      </c>
      <c r="N216" s="33">
        <f>ROUND(M216-M216*N$5/100,2)</f>
        <v>290.47000000000003</v>
      </c>
      <c r="O216" s="34">
        <f>ROUND(N216-N216*20%,2)</f>
        <v>232.38</v>
      </c>
      <c r="P216" s="34"/>
      <c r="Q216" s="35"/>
      <c r="R216" s="28">
        <f>ROUND(SUM(IF(P216+O216=0, N216, P216+O216)*Q216),2)</f>
        <v>0</v>
      </c>
      <c r="S216" s="29" t="s">
        <v>248</v>
      </c>
      <c r="T216" s="45"/>
      <c r="U216" s="45"/>
    </row>
    <row r="217" spans="1:21" s="18" customFormat="1" ht="15" customHeight="1" x14ac:dyDescent="0.25">
      <c r="A217" s="19"/>
      <c r="B217" s="19"/>
      <c r="C217" s="19"/>
      <c r="D217" s="20" t="s">
        <v>611</v>
      </c>
      <c r="E217" s="21"/>
      <c r="F217" s="21"/>
      <c r="G217" s="19"/>
      <c r="H217" s="19"/>
      <c r="I217" s="22"/>
      <c r="J217" s="22"/>
      <c r="K217" s="22"/>
      <c r="L217" s="22"/>
      <c r="M217" s="22"/>
      <c r="N217" s="22"/>
      <c r="O217" s="22"/>
      <c r="P217" s="22"/>
      <c r="Q217" s="22"/>
      <c r="R217" s="22"/>
      <c r="S217" s="22"/>
      <c r="T217" s="45"/>
      <c r="U217" s="45"/>
    </row>
    <row r="218" spans="1:21" s="1" customFormat="1" ht="93" customHeight="1" x14ac:dyDescent="0.25">
      <c r="A218" s="23" t="s">
        <v>19</v>
      </c>
      <c r="B218" s="24" t="s">
        <v>21</v>
      </c>
      <c r="C218" s="25" t="s">
        <v>612</v>
      </c>
      <c r="D218" s="26">
        <v>171</v>
      </c>
      <c r="E218" s="27"/>
      <c r="F218" s="47" t="s">
        <v>613</v>
      </c>
      <c r="G218" s="28" t="s">
        <v>614</v>
      </c>
      <c r="H218" s="26">
        <v>4606008635839</v>
      </c>
      <c r="I218" s="29" t="s">
        <v>615</v>
      </c>
      <c r="J218" s="28" t="s">
        <v>39</v>
      </c>
      <c r="K218" s="36">
        <v>1754</v>
      </c>
      <c r="L218" s="31">
        <v>20</v>
      </c>
      <c r="M218" s="32">
        <v>380.16</v>
      </c>
      <c r="N218" s="33">
        <f>ROUND(M218-M218*N$5/100,2)</f>
        <v>380.16</v>
      </c>
      <c r="O218" s="34">
        <f>ROUND(N218-N218*20%,2)</f>
        <v>304.13</v>
      </c>
      <c r="P218" s="34"/>
      <c r="Q218" s="35"/>
      <c r="R218" s="28">
        <f>ROUND(SUM(IF(P218+O218=0, N218, P218+O218)*Q218),2)</f>
        <v>0</v>
      </c>
      <c r="S218" s="29" t="s">
        <v>288</v>
      </c>
      <c r="T218" s="45"/>
      <c r="U218" s="45"/>
    </row>
    <row r="219" spans="1:21" s="1" customFormat="1" ht="93" customHeight="1" x14ac:dyDescent="0.25">
      <c r="A219" s="23" t="s">
        <v>19</v>
      </c>
      <c r="B219" s="24" t="s">
        <v>21</v>
      </c>
      <c r="C219" s="25" t="s">
        <v>612</v>
      </c>
      <c r="D219" s="26">
        <v>172</v>
      </c>
      <c r="E219" s="27"/>
      <c r="F219" s="47" t="s">
        <v>616</v>
      </c>
      <c r="G219" s="28" t="s">
        <v>617</v>
      </c>
      <c r="H219" s="26">
        <v>4606008635846</v>
      </c>
      <c r="I219" s="29" t="s">
        <v>618</v>
      </c>
      <c r="J219" s="28" t="s">
        <v>39</v>
      </c>
      <c r="K219" s="36">
        <v>1285</v>
      </c>
      <c r="L219" s="31">
        <v>20</v>
      </c>
      <c r="M219" s="32">
        <v>380.16</v>
      </c>
      <c r="N219" s="33">
        <f>ROUND(M219-M219*N$5/100,2)</f>
        <v>380.16</v>
      </c>
      <c r="O219" s="34">
        <f>ROUND(N219-N219*20%,2)</f>
        <v>304.13</v>
      </c>
      <c r="P219" s="34"/>
      <c r="Q219" s="35"/>
      <c r="R219" s="28">
        <f>ROUND(SUM(IF(P219+O219=0, N219, P219+O219)*Q219),2)</f>
        <v>0</v>
      </c>
      <c r="S219" s="29" t="s">
        <v>288</v>
      </c>
      <c r="T219" s="45"/>
      <c r="U219" s="45"/>
    </row>
    <row r="220" spans="1:21" s="1" customFormat="1" ht="93" customHeight="1" x14ac:dyDescent="0.25">
      <c r="A220" s="23" t="s">
        <v>19</v>
      </c>
      <c r="B220" s="24" t="s">
        <v>21</v>
      </c>
      <c r="C220" s="25" t="s">
        <v>612</v>
      </c>
      <c r="D220" s="26">
        <v>173</v>
      </c>
      <c r="E220" s="27"/>
      <c r="F220" s="47" t="s">
        <v>619</v>
      </c>
      <c r="G220" s="28" t="s">
        <v>620</v>
      </c>
      <c r="H220" s="26">
        <v>4606008635853</v>
      </c>
      <c r="I220" s="29" t="s">
        <v>621</v>
      </c>
      <c r="J220" s="28" t="s">
        <v>39</v>
      </c>
      <c r="K220" s="36">
        <v>1441</v>
      </c>
      <c r="L220" s="31">
        <v>20</v>
      </c>
      <c r="M220" s="32">
        <v>380.16</v>
      </c>
      <c r="N220" s="33">
        <f>ROUND(M220-M220*N$5/100,2)</f>
        <v>380.16</v>
      </c>
      <c r="O220" s="34">
        <f>ROUND(N220-N220*20%,2)</f>
        <v>304.13</v>
      </c>
      <c r="P220" s="34"/>
      <c r="Q220" s="35"/>
      <c r="R220" s="28">
        <f>ROUND(SUM(IF(P220+O220=0, N220, P220+O220)*Q220),2)</f>
        <v>0</v>
      </c>
      <c r="S220" s="29" t="s">
        <v>288</v>
      </c>
      <c r="T220" s="45"/>
      <c r="U220" s="45"/>
    </row>
    <row r="221" spans="1:21" s="18" customFormat="1" ht="15" customHeight="1" x14ac:dyDescent="0.25">
      <c r="A221" s="19"/>
      <c r="B221" s="19"/>
      <c r="C221" s="19"/>
      <c r="D221" s="20" t="s">
        <v>622</v>
      </c>
      <c r="E221" s="21"/>
      <c r="F221" s="21"/>
      <c r="G221" s="19"/>
      <c r="H221" s="19"/>
      <c r="I221" s="22"/>
      <c r="J221" s="22"/>
      <c r="K221" s="22"/>
      <c r="L221" s="22"/>
      <c r="M221" s="22"/>
      <c r="N221" s="22"/>
      <c r="O221" s="22"/>
      <c r="P221" s="22"/>
      <c r="Q221" s="22"/>
      <c r="R221" s="22"/>
      <c r="S221" s="22"/>
      <c r="T221" s="45"/>
      <c r="U221" s="45"/>
    </row>
    <row r="222" spans="1:21" s="1" customFormat="1" ht="93" customHeight="1" x14ac:dyDescent="0.25">
      <c r="A222" s="23" t="s">
        <v>19</v>
      </c>
      <c r="B222" s="24" t="s">
        <v>21</v>
      </c>
      <c r="C222" s="25" t="s">
        <v>623</v>
      </c>
      <c r="D222" s="26">
        <v>174</v>
      </c>
      <c r="E222" s="27"/>
      <c r="F222" s="47" t="s">
        <v>624</v>
      </c>
      <c r="G222" s="28" t="s">
        <v>625</v>
      </c>
      <c r="H222" s="26">
        <v>4606008635860</v>
      </c>
      <c r="I222" s="29" t="s">
        <v>626</v>
      </c>
      <c r="J222" s="28" t="s">
        <v>273</v>
      </c>
      <c r="K222" s="30">
        <v>655</v>
      </c>
      <c r="L222" s="31">
        <v>20</v>
      </c>
      <c r="M222" s="32">
        <v>263.97000000000003</v>
      </c>
      <c r="N222" s="33">
        <f>ROUND(M222-M222*N$5/100,2)</f>
        <v>263.97000000000003</v>
      </c>
      <c r="O222" s="34">
        <f>ROUND(N222-N222*20%,2)</f>
        <v>211.18</v>
      </c>
      <c r="P222" s="34"/>
      <c r="Q222" s="35"/>
      <c r="R222" s="28">
        <f>ROUND(SUM(IF(P222+O222=0, N222, P222+O222)*Q222),2)</f>
        <v>0</v>
      </c>
      <c r="S222" s="29" t="s">
        <v>288</v>
      </c>
      <c r="T222" s="45"/>
      <c r="U222" s="45"/>
    </row>
    <row r="223" spans="1:21" s="1" customFormat="1" ht="93" customHeight="1" x14ac:dyDescent="0.25">
      <c r="A223" s="23" t="s">
        <v>19</v>
      </c>
      <c r="B223" s="24" t="s">
        <v>21</v>
      </c>
      <c r="C223" s="25" t="s">
        <v>623</v>
      </c>
      <c r="D223" s="26">
        <v>175</v>
      </c>
      <c r="E223" s="27"/>
      <c r="F223" s="47" t="s">
        <v>627</v>
      </c>
      <c r="G223" s="28" t="s">
        <v>628</v>
      </c>
      <c r="H223" s="26">
        <v>4606008635877</v>
      </c>
      <c r="I223" s="29" t="s">
        <v>629</v>
      </c>
      <c r="J223" s="28" t="s">
        <v>273</v>
      </c>
      <c r="K223" s="30">
        <v>507</v>
      </c>
      <c r="L223" s="31">
        <v>20</v>
      </c>
      <c r="M223" s="32">
        <v>263.97000000000003</v>
      </c>
      <c r="N223" s="33">
        <f>ROUND(M223-M223*N$5/100,2)</f>
        <v>263.97000000000003</v>
      </c>
      <c r="O223" s="34">
        <f>ROUND(N223-N223*20%,2)</f>
        <v>211.18</v>
      </c>
      <c r="P223" s="34"/>
      <c r="Q223" s="35"/>
      <c r="R223" s="28">
        <f>ROUND(SUM(IF(P223+O223=0, N223, P223+O223)*Q223),2)</f>
        <v>0</v>
      </c>
      <c r="S223" s="29" t="s">
        <v>288</v>
      </c>
      <c r="T223" s="45"/>
      <c r="U223" s="45"/>
    </row>
    <row r="224" spans="1:21" s="1" customFormat="1" ht="93" customHeight="1" x14ac:dyDescent="0.25">
      <c r="A224" s="23" t="s">
        <v>19</v>
      </c>
      <c r="B224" s="24" t="s">
        <v>21</v>
      </c>
      <c r="C224" s="25" t="s">
        <v>623</v>
      </c>
      <c r="D224" s="26">
        <v>176</v>
      </c>
      <c r="E224" s="27"/>
      <c r="F224" s="47" t="s">
        <v>630</v>
      </c>
      <c r="G224" s="28" t="s">
        <v>631</v>
      </c>
      <c r="H224" s="26">
        <v>4606008635884</v>
      </c>
      <c r="I224" s="29" t="s">
        <v>632</v>
      </c>
      <c r="J224" s="28" t="s">
        <v>273</v>
      </c>
      <c r="K224" s="30">
        <v>147</v>
      </c>
      <c r="L224" s="31">
        <v>20</v>
      </c>
      <c r="M224" s="32">
        <v>263.97000000000003</v>
      </c>
      <c r="N224" s="33">
        <f>ROUND(M224-M224*N$5/100,2)</f>
        <v>263.97000000000003</v>
      </c>
      <c r="O224" s="34">
        <f>ROUND(N224-N224*20%,2)</f>
        <v>211.18</v>
      </c>
      <c r="P224" s="34"/>
      <c r="Q224" s="35"/>
      <c r="R224" s="28">
        <f>ROUND(SUM(IF(P224+O224=0, N224, P224+O224)*Q224),2)</f>
        <v>0</v>
      </c>
      <c r="S224" s="29" t="s">
        <v>288</v>
      </c>
      <c r="T224" s="45"/>
      <c r="U224" s="45"/>
    </row>
    <row r="225" spans="1:21" s="18" customFormat="1" ht="15" customHeight="1" x14ac:dyDescent="0.25">
      <c r="A225" s="19"/>
      <c r="B225" s="19"/>
      <c r="C225" s="19"/>
      <c r="D225" s="20" t="s">
        <v>633</v>
      </c>
      <c r="E225" s="21"/>
      <c r="F225" s="21"/>
      <c r="G225" s="19"/>
      <c r="H225" s="19"/>
      <c r="I225" s="22"/>
      <c r="J225" s="22"/>
      <c r="K225" s="22"/>
      <c r="L225" s="22"/>
      <c r="M225" s="22"/>
      <c r="N225" s="22"/>
      <c r="O225" s="22"/>
      <c r="P225" s="22"/>
      <c r="Q225" s="22"/>
      <c r="R225" s="22"/>
      <c r="S225" s="22"/>
      <c r="T225" s="45"/>
      <c r="U225" s="45"/>
    </row>
    <row r="226" spans="1:21" s="1" customFormat="1" ht="93" customHeight="1" x14ac:dyDescent="0.25">
      <c r="A226" s="23" t="s">
        <v>19</v>
      </c>
      <c r="B226" s="24" t="s">
        <v>21</v>
      </c>
      <c r="C226" s="25" t="s">
        <v>634</v>
      </c>
      <c r="D226" s="26">
        <v>177</v>
      </c>
      <c r="E226" s="27"/>
      <c r="F226" s="47" t="s">
        <v>635</v>
      </c>
      <c r="G226" s="28" t="s">
        <v>636</v>
      </c>
      <c r="H226" s="26">
        <v>4606008635648</v>
      </c>
      <c r="I226" s="29" t="s">
        <v>637</v>
      </c>
      <c r="J226" s="28" t="s">
        <v>39</v>
      </c>
      <c r="K226" s="36">
        <v>1159</v>
      </c>
      <c r="L226" s="31">
        <v>20</v>
      </c>
      <c r="M226" s="32">
        <v>445.39</v>
      </c>
      <c r="N226" s="33">
        <f>ROUND(M226-M226*N$5/100,2)</f>
        <v>445.39</v>
      </c>
      <c r="O226" s="34">
        <f>ROUND(N226-N226*20%,2)</f>
        <v>356.31</v>
      </c>
      <c r="P226" s="34"/>
      <c r="Q226" s="35"/>
      <c r="R226" s="28">
        <f>ROUND(SUM(IF(P226+O226=0, N226, P226+O226)*Q226),2)</f>
        <v>0</v>
      </c>
      <c r="S226" s="29"/>
      <c r="T226" s="45"/>
      <c r="U226" s="45"/>
    </row>
    <row r="227" spans="1:21" s="1" customFormat="1" ht="93" customHeight="1" x14ac:dyDescent="0.25">
      <c r="A227" s="23" t="s">
        <v>19</v>
      </c>
      <c r="B227" s="24" t="s">
        <v>21</v>
      </c>
      <c r="C227" s="25" t="s">
        <v>634</v>
      </c>
      <c r="D227" s="26">
        <v>178</v>
      </c>
      <c r="E227" s="27"/>
      <c r="F227" s="47" t="s">
        <v>638</v>
      </c>
      <c r="G227" s="28" t="s">
        <v>639</v>
      </c>
      <c r="H227" s="26">
        <v>4606008635655</v>
      </c>
      <c r="I227" s="29" t="s">
        <v>640</v>
      </c>
      <c r="J227" s="28" t="s">
        <v>39</v>
      </c>
      <c r="K227" s="30">
        <v>454</v>
      </c>
      <c r="L227" s="31">
        <v>20</v>
      </c>
      <c r="M227" s="32">
        <v>445.39</v>
      </c>
      <c r="N227" s="33">
        <f>ROUND(M227-M227*N$5/100,2)</f>
        <v>445.39</v>
      </c>
      <c r="O227" s="34">
        <f>ROUND(N227-N227*20%,2)</f>
        <v>356.31</v>
      </c>
      <c r="P227" s="34"/>
      <c r="Q227" s="35"/>
      <c r="R227" s="28">
        <f>ROUND(SUM(IF(P227+O227=0, N227, P227+O227)*Q227),2)</f>
        <v>0</v>
      </c>
      <c r="S227" s="29"/>
      <c r="T227" s="45"/>
      <c r="U227" s="45"/>
    </row>
    <row r="228" spans="1:21" s="18" customFormat="1" ht="15" customHeight="1" x14ac:dyDescent="0.25">
      <c r="A228" s="19"/>
      <c r="B228" s="19"/>
      <c r="C228" s="19"/>
      <c r="D228" s="20" t="s">
        <v>641</v>
      </c>
      <c r="E228" s="21"/>
      <c r="F228" s="21"/>
      <c r="G228" s="19"/>
      <c r="H228" s="19"/>
      <c r="I228" s="22"/>
      <c r="J228" s="22"/>
      <c r="K228" s="22"/>
      <c r="L228" s="22"/>
      <c r="M228" s="22"/>
      <c r="N228" s="22"/>
      <c r="O228" s="22"/>
      <c r="P228" s="22"/>
      <c r="Q228" s="22"/>
      <c r="R228" s="22"/>
      <c r="S228" s="22"/>
      <c r="T228" s="45"/>
      <c r="U228" s="45"/>
    </row>
    <row r="229" spans="1:21" s="1" customFormat="1" ht="93" customHeight="1" x14ac:dyDescent="0.25">
      <c r="A229" s="23" t="s">
        <v>19</v>
      </c>
      <c r="B229" s="24" t="s">
        <v>21</v>
      </c>
      <c r="C229" s="25" t="s">
        <v>642</v>
      </c>
      <c r="D229" s="26">
        <v>179</v>
      </c>
      <c r="E229" s="27"/>
      <c r="F229" s="47" t="s">
        <v>643</v>
      </c>
      <c r="G229" s="28" t="s">
        <v>644</v>
      </c>
      <c r="H229" s="26">
        <v>4606008635679</v>
      </c>
      <c r="I229" s="29" t="s">
        <v>645</v>
      </c>
      <c r="J229" s="28" t="s">
        <v>39</v>
      </c>
      <c r="K229" s="30">
        <v>427</v>
      </c>
      <c r="L229" s="31">
        <v>20</v>
      </c>
      <c r="M229" s="32">
        <v>294.55</v>
      </c>
      <c r="N229" s="33">
        <f>ROUND(M229-M229*N$5/100,2)</f>
        <v>294.55</v>
      </c>
      <c r="O229" s="34">
        <f>ROUND(N229-N229*20%,2)</f>
        <v>235.64</v>
      </c>
      <c r="P229" s="34"/>
      <c r="Q229" s="35"/>
      <c r="R229" s="28">
        <f>ROUND(SUM(IF(P229+O229=0, N229, P229+O229)*Q229),2)</f>
        <v>0</v>
      </c>
      <c r="S229" s="29"/>
      <c r="T229" s="45"/>
      <c r="U229" s="45"/>
    </row>
    <row r="230" spans="1:21" s="1" customFormat="1" ht="93" customHeight="1" x14ac:dyDescent="0.25">
      <c r="A230" s="23" t="s">
        <v>19</v>
      </c>
      <c r="B230" s="24" t="s">
        <v>21</v>
      </c>
      <c r="C230" s="25" t="s">
        <v>642</v>
      </c>
      <c r="D230" s="26">
        <v>180</v>
      </c>
      <c r="E230" s="27"/>
      <c r="F230" s="47" t="s">
        <v>646</v>
      </c>
      <c r="G230" s="28" t="s">
        <v>647</v>
      </c>
      <c r="H230" s="26">
        <v>4606008635709</v>
      </c>
      <c r="I230" s="29" t="s">
        <v>648</v>
      </c>
      <c r="J230" s="28" t="s">
        <v>39</v>
      </c>
      <c r="K230" s="30">
        <v>483</v>
      </c>
      <c r="L230" s="31">
        <v>20</v>
      </c>
      <c r="M230" s="32">
        <v>294.55</v>
      </c>
      <c r="N230" s="33">
        <f>ROUND(M230-M230*N$5/100,2)</f>
        <v>294.55</v>
      </c>
      <c r="O230" s="34">
        <f>ROUND(N230-N230*20%,2)</f>
        <v>235.64</v>
      </c>
      <c r="P230" s="34"/>
      <c r="Q230" s="35"/>
      <c r="R230" s="28">
        <f>ROUND(SUM(IF(P230+O230=0, N230, P230+O230)*Q230),2)</f>
        <v>0</v>
      </c>
      <c r="S230" s="29"/>
      <c r="T230" s="45"/>
      <c r="U230" s="45"/>
    </row>
    <row r="231" spans="1:21" s="1" customFormat="1" ht="93" customHeight="1" x14ac:dyDescent="0.25">
      <c r="A231" s="23" t="s">
        <v>19</v>
      </c>
      <c r="B231" s="24" t="s">
        <v>21</v>
      </c>
      <c r="C231" s="25" t="s">
        <v>642</v>
      </c>
      <c r="D231" s="26">
        <v>181</v>
      </c>
      <c r="E231" s="27"/>
      <c r="F231" s="47" t="s">
        <v>649</v>
      </c>
      <c r="G231" s="28" t="s">
        <v>650</v>
      </c>
      <c r="H231" s="26">
        <v>4606008635716</v>
      </c>
      <c r="I231" s="29" t="s">
        <v>651</v>
      </c>
      <c r="J231" s="28" t="s">
        <v>39</v>
      </c>
      <c r="K231" s="30">
        <v>944</v>
      </c>
      <c r="L231" s="31">
        <v>20</v>
      </c>
      <c r="M231" s="32">
        <v>294.55</v>
      </c>
      <c r="N231" s="33">
        <f>ROUND(M231-M231*N$5/100,2)</f>
        <v>294.55</v>
      </c>
      <c r="O231" s="34">
        <f>ROUND(N231-N231*20%,2)</f>
        <v>235.64</v>
      </c>
      <c r="P231" s="34"/>
      <c r="Q231" s="35"/>
      <c r="R231" s="28">
        <f>ROUND(SUM(IF(P231+O231=0, N231, P231+O231)*Q231),2)</f>
        <v>0</v>
      </c>
      <c r="S231" s="29"/>
      <c r="T231" s="45"/>
      <c r="U231" s="45"/>
    </row>
    <row r="232" spans="1:21" ht="15.95" customHeight="1" x14ac:dyDescent="0.25">
      <c r="A232" s="14"/>
      <c r="B232" s="14"/>
      <c r="C232" s="14"/>
      <c r="D232" s="15" t="s">
        <v>652</v>
      </c>
      <c r="E232" s="16"/>
      <c r="F232" s="16"/>
      <c r="G232" s="14"/>
      <c r="H232" s="14"/>
      <c r="I232" s="17"/>
      <c r="J232" s="17"/>
      <c r="K232" s="17"/>
      <c r="L232" s="17"/>
      <c r="M232" s="17"/>
      <c r="N232" s="17"/>
      <c r="O232" s="17"/>
      <c r="P232" s="17"/>
      <c r="Q232" s="17"/>
      <c r="R232" s="17"/>
      <c r="S232" s="17"/>
      <c r="T232" s="45"/>
      <c r="U232" s="45"/>
    </row>
    <row r="233" spans="1:21" s="18" customFormat="1" ht="15" customHeight="1" x14ac:dyDescent="0.25">
      <c r="A233" s="19"/>
      <c r="B233" s="19"/>
      <c r="C233" s="19"/>
      <c r="D233" s="20" t="s">
        <v>653</v>
      </c>
      <c r="E233" s="21"/>
      <c r="F233" s="21"/>
      <c r="G233" s="19"/>
      <c r="H233" s="19"/>
      <c r="I233" s="22"/>
      <c r="J233" s="22"/>
      <c r="K233" s="22"/>
      <c r="L233" s="22"/>
      <c r="M233" s="22"/>
      <c r="N233" s="22"/>
      <c r="O233" s="22"/>
      <c r="P233" s="22"/>
      <c r="Q233" s="22"/>
      <c r="R233" s="22"/>
      <c r="S233" s="22"/>
      <c r="T233" s="45"/>
      <c r="U233" s="45"/>
    </row>
    <row r="234" spans="1:21" s="1" customFormat="1" ht="93" customHeight="1" x14ac:dyDescent="0.25">
      <c r="A234" s="23" t="s">
        <v>652</v>
      </c>
      <c r="B234" s="24" t="s">
        <v>654</v>
      </c>
      <c r="C234" s="25" t="s">
        <v>653</v>
      </c>
      <c r="D234" s="26">
        <v>182</v>
      </c>
      <c r="E234" s="27"/>
      <c r="F234" s="47" t="s">
        <v>655</v>
      </c>
      <c r="G234" s="28" t="s">
        <v>656</v>
      </c>
      <c r="H234" s="26">
        <v>4606008648129</v>
      </c>
      <c r="I234" s="29" t="s">
        <v>657</v>
      </c>
      <c r="J234" s="28" t="s">
        <v>658</v>
      </c>
      <c r="K234" s="36">
        <v>2628</v>
      </c>
      <c r="L234" s="31">
        <v>20</v>
      </c>
      <c r="M234" s="32">
        <v>197.99</v>
      </c>
      <c r="N234" s="33">
        <f t="shared" ref="N234:N240" si="21">ROUND(M234-M234*N$5/100,2)</f>
        <v>197.99</v>
      </c>
      <c r="O234" s="34">
        <f t="shared" ref="O234:O240" si="22">ROUND(N234-N234*20%,2)</f>
        <v>158.38999999999999</v>
      </c>
      <c r="P234" s="34"/>
      <c r="Q234" s="35"/>
      <c r="R234" s="28">
        <f t="shared" ref="R234:R240" si="23">ROUND(SUM(IF(P234+O234=0, N234, P234+O234)*Q234),2)</f>
        <v>0</v>
      </c>
      <c r="S234" s="29" t="s">
        <v>40</v>
      </c>
      <c r="T234" s="45"/>
      <c r="U234" s="45"/>
    </row>
    <row r="235" spans="1:21" s="1" customFormat="1" ht="93" customHeight="1" x14ac:dyDescent="0.25">
      <c r="A235" s="23" t="s">
        <v>652</v>
      </c>
      <c r="B235" s="24" t="s">
        <v>654</v>
      </c>
      <c r="C235" s="25" t="s">
        <v>653</v>
      </c>
      <c r="D235" s="26">
        <v>183</v>
      </c>
      <c r="E235" s="27"/>
      <c r="F235" s="47" t="s">
        <v>659</v>
      </c>
      <c r="G235" s="28" t="s">
        <v>660</v>
      </c>
      <c r="H235" s="26">
        <v>4606008648136</v>
      </c>
      <c r="I235" s="29" t="s">
        <v>661</v>
      </c>
      <c r="J235" s="28" t="s">
        <v>658</v>
      </c>
      <c r="K235" s="36">
        <v>3330</v>
      </c>
      <c r="L235" s="31">
        <v>20</v>
      </c>
      <c r="M235" s="32">
        <v>197.99</v>
      </c>
      <c r="N235" s="33">
        <f t="shared" si="21"/>
        <v>197.99</v>
      </c>
      <c r="O235" s="34">
        <f t="shared" si="22"/>
        <v>158.38999999999999</v>
      </c>
      <c r="P235" s="34"/>
      <c r="Q235" s="35"/>
      <c r="R235" s="28">
        <f t="shared" si="23"/>
        <v>0</v>
      </c>
      <c r="S235" s="29" t="s">
        <v>40</v>
      </c>
      <c r="T235" s="45"/>
      <c r="U235" s="45"/>
    </row>
    <row r="236" spans="1:21" s="1" customFormat="1" ht="93" customHeight="1" x14ac:dyDescent="0.25">
      <c r="A236" s="23" t="s">
        <v>652</v>
      </c>
      <c r="B236" s="24" t="s">
        <v>654</v>
      </c>
      <c r="C236" s="25" t="s">
        <v>653</v>
      </c>
      <c r="D236" s="26">
        <v>184</v>
      </c>
      <c r="E236" s="27"/>
      <c r="F236" s="47" t="s">
        <v>662</v>
      </c>
      <c r="G236" s="28" t="s">
        <v>663</v>
      </c>
      <c r="H236" s="26">
        <v>4606008648150</v>
      </c>
      <c r="I236" s="29" t="s">
        <v>664</v>
      </c>
      <c r="J236" s="28" t="s">
        <v>658</v>
      </c>
      <c r="K236" s="36">
        <v>2179</v>
      </c>
      <c r="L236" s="31">
        <v>20</v>
      </c>
      <c r="M236" s="32">
        <v>197.99</v>
      </c>
      <c r="N236" s="33">
        <f t="shared" si="21"/>
        <v>197.99</v>
      </c>
      <c r="O236" s="34">
        <f t="shared" si="22"/>
        <v>158.38999999999999</v>
      </c>
      <c r="P236" s="34"/>
      <c r="Q236" s="35"/>
      <c r="R236" s="28">
        <f t="shared" si="23"/>
        <v>0</v>
      </c>
      <c r="S236" s="29" t="s">
        <v>40</v>
      </c>
      <c r="T236" s="45"/>
      <c r="U236" s="45"/>
    </row>
    <row r="237" spans="1:21" s="1" customFormat="1" ht="93" customHeight="1" x14ac:dyDescent="0.25">
      <c r="A237" s="23" t="s">
        <v>652</v>
      </c>
      <c r="B237" s="24" t="s">
        <v>654</v>
      </c>
      <c r="C237" s="25" t="s">
        <v>653</v>
      </c>
      <c r="D237" s="26">
        <v>185</v>
      </c>
      <c r="E237" s="27"/>
      <c r="F237" s="47" t="s">
        <v>665</v>
      </c>
      <c r="G237" s="28" t="s">
        <v>666</v>
      </c>
      <c r="H237" s="26">
        <v>4606008648167</v>
      </c>
      <c r="I237" s="29" t="s">
        <v>667</v>
      </c>
      <c r="J237" s="28" t="s">
        <v>658</v>
      </c>
      <c r="K237" s="36">
        <v>2104</v>
      </c>
      <c r="L237" s="31">
        <v>20</v>
      </c>
      <c r="M237" s="32">
        <v>197.99</v>
      </c>
      <c r="N237" s="33">
        <f t="shared" si="21"/>
        <v>197.99</v>
      </c>
      <c r="O237" s="34">
        <f t="shared" si="22"/>
        <v>158.38999999999999</v>
      </c>
      <c r="P237" s="34"/>
      <c r="Q237" s="35"/>
      <c r="R237" s="28">
        <f t="shared" si="23"/>
        <v>0</v>
      </c>
      <c r="S237" s="29" t="s">
        <v>40</v>
      </c>
      <c r="T237" s="45"/>
      <c r="U237" s="45"/>
    </row>
    <row r="238" spans="1:21" s="1" customFormat="1" ht="93" customHeight="1" x14ac:dyDescent="0.25">
      <c r="A238" s="23" t="s">
        <v>652</v>
      </c>
      <c r="B238" s="24" t="s">
        <v>654</v>
      </c>
      <c r="C238" s="25" t="s">
        <v>653</v>
      </c>
      <c r="D238" s="26">
        <v>186</v>
      </c>
      <c r="E238" s="27"/>
      <c r="F238" s="47" t="s">
        <v>668</v>
      </c>
      <c r="G238" s="28" t="s">
        <v>669</v>
      </c>
      <c r="H238" s="26">
        <v>4606008648174</v>
      </c>
      <c r="I238" s="29" t="s">
        <v>670</v>
      </c>
      <c r="J238" s="28" t="s">
        <v>658</v>
      </c>
      <c r="K238" s="30">
        <v>908</v>
      </c>
      <c r="L238" s="31">
        <v>20</v>
      </c>
      <c r="M238" s="32">
        <v>197.99</v>
      </c>
      <c r="N238" s="33">
        <f t="shared" si="21"/>
        <v>197.99</v>
      </c>
      <c r="O238" s="34">
        <f t="shared" si="22"/>
        <v>158.38999999999999</v>
      </c>
      <c r="P238" s="34"/>
      <c r="Q238" s="35"/>
      <c r="R238" s="28">
        <f t="shared" si="23"/>
        <v>0</v>
      </c>
      <c r="S238" s="29" t="s">
        <v>40</v>
      </c>
      <c r="T238" s="45"/>
      <c r="U238" s="45"/>
    </row>
    <row r="239" spans="1:21" s="1" customFormat="1" ht="93" customHeight="1" x14ac:dyDescent="0.25">
      <c r="A239" s="23" t="s">
        <v>652</v>
      </c>
      <c r="B239" s="24" t="s">
        <v>654</v>
      </c>
      <c r="C239" s="25" t="s">
        <v>653</v>
      </c>
      <c r="D239" s="26">
        <v>187</v>
      </c>
      <c r="E239" s="27"/>
      <c r="F239" s="47" t="s">
        <v>671</v>
      </c>
      <c r="G239" s="28" t="s">
        <v>672</v>
      </c>
      <c r="H239" s="26">
        <v>4606008648181</v>
      </c>
      <c r="I239" s="29" t="s">
        <v>673</v>
      </c>
      <c r="J239" s="28" t="s">
        <v>658</v>
      </c>
      <c r="K239" s="36">
        <v>2643</v>
      </c>
      <c r="L239" s="31">
        <v>20</v>
      </c>
      <c r="M239" s="32">
        <v>197.99</v>
      </c>
      <c r="N239" s="33">
        <f t="shared" si="21"/>
        <v>197.99</v>
      </c>
      <c r="O239" s="34">
        <f t="shared" si="22"/>
        <v>158.38999999999999</v>
      </c>
      <c r="P239" s="34"/>
      <c r="Q239" s="35"/>
      <c r="R239" s="28">
        <f t="shared" si="23"/>
        <v>0</v>
      </c>
      <c r="S239" s="29" t="s">
        <v>40</v>
      </c>
      <c r="T239" s="45"/>
      <c r="U239" s="45"/>
    </row>
    <row r="240" spans="1:21" s="1" customFormat="1" ht="93" customHeight="1" x14ac:dyDescent="0.25">
      <c r="A240" s="23" t="s">
        <v>652</v>
      </c>
      <c r="B240" s="24" t="s">
        <v>654</v>
      </c>
      <c r="C240" s="25" t="s">
        <v>653</v>
      </c>
      <c r="D240" s="26">
        <v>188</v>
      </c>
      <c r="E240" s="27"/>
      <c r="F240" s="47" t="s">
        <v>674</v>
      </c>
      <c r="G240" s="28" t="s">
        <v>675</v>
      </c>
      <c r="H240" s="26">
        <v>4606008648198</v>
      </c>
      <c r="I240" s="29" t="s">
        <v>676</v>
      </c>
      <c r="J240" s="28" t="s">
        <v>658</v>
      </c>
      <c r="K240" s="36">
        <v>2514</v>
      </c>
      <c r="L240" s="31">
        <v>20</v>
      </c>
      <c r="M240" s="32">
        <v>197.99</v>
      </c>
      <c r="N240" s="33">
        <f t="shared" si="21"/>
        <v>197.99</v>
      </c>
      <c r="O240" s="34">
        <f t="shared" si="22"/>
        <v>158.38999999999999</v>
      </c>
      <c r="P240" s="34"/>
      <c r="Q240" s="35"/>
      <c r="R240" s="28">
        <f t="shared" si="23"/>
        <v>0</v>
      </c>
      <c r="S240" s="29" t="s">
        <v>40</v>
      </c>
      <c r="T240" s="45"/>
      <c r="U240" s="45"/>
    </row>
    <row r="241" spans="1:21" s="18" customFormat="1" ht="15" customHeight="1" x14ac:dyDescent="0.25">
      <c r="A241" s="19"/>
      <c r="B241" s="19"/>
      <c r="C241" s="19"/>
      <c r="D241" s="20" t="s">
        <v>677</v>
      </c>
      <c r="E241" s="21"/>
      <c r="F241" s="21"/>
      <c r="G241" s="19"/>
      <c r="H241" s="19"/>
      <c r="I241" s="22"/>
      <c r="J241" s="22"/>
      <c r="K241" s="22"/>
      <c r="L241" s="22"/>
      <c r="M241" s="22"/>
      <c r="N241" s="22"/>
      <c r="O241" s="22"/>
      <c r="P241" s="22"/>
      <c r="Q241" s="22"/>
      <c r="R241" s="22"/>
      <c r="S241" s="22"/>
      <c r="T241" s="45"/>
      <c r="U241" s="45"/>
    </row>
    <row r="242" spans="1:21" s="1" customFormat="1" ht="93" customHeight="1" x14ac:dyDescent="0.25">
      <c r="A242" s="23" t="s">
        <v>652</v>
      </c>
      <c r="B242" s="24" t="s">
        <v>654</v>
      </c>
      <c r="C242" s="25" t="s">
        <v>677</v>
      </c>
      <c r="D242" s="26">
        <v>189</v>
      </c>
      <c r="E242" s="27"/>
      <c r="F242" s="47" t="s">
        <v>678</v>
      </c>
      <c r="G242" s="28" t="s">
        <v>679</v>
      </c>
      <c r="H242" s="26">
        <v>4606008648594</v>
      </c>
      <c r="I242" s="29" t="s">
        <v>680</v>
      </c>
      <c r="J242" s="28" t="s">
        <v>681</v>
      </c>
      <c r="K242" s="36">
        <v>3263</v>
      </c>
      <c r="L242" s="31">
        <v>20</v>
      </c>
      <c r="M242" s="32">
        <v>120.16</v>
      </c>
      <c r="N242" s="33">
        <f t="shared" ref="N242:N249" si="24">ROUND(M242-M242*N$5/100,2)</f>
        <v>120.16</v>
      </c>
      <c r="O242" s="34">
        <f t="shared" ref="O242:O249" si="25">ROUND(N242-N242*20%,2)</f>
        <v>96.13</v>
      </c>
      <c r="P242" s="34"/>
      <c r="Q242" s="35"/>
      <c r="R242" s="28">
        <f t="shared" ref="R242:R249" si="26">ROUND(SUM(IF(P242+O242=0, N242, P242+O242)*Q242),2)</f>
        <v>0</v>
      </c>
      <c r="S242" s="29"/>
      <c r="T242" s="45"/>
      <c r="U242" s="45"/>
    </row>
    <row r="243" spans="1:21" s="1" customFormat="1" ht="93" customHeight="1" x14ac:dyDescent="0.25">
      <c r="A243" s="23" t="s">
        <v>652</v>
      </c>
      <c r="B243" s="24" t="s">
        <v>654</v>
      </c>
      <c r="C243" s="25" t="s">
        <v>677</v>
      </c>
      <c r="D243" s="26">
        <v>190</v>
      </c>
      <c r="E243" s="27"/>
      <c r="F243" s="47" t="s">
        <v>682</v>
      </c>
      <c r="G243" s="28" t="s">
        <v>683</v>
      </c>
      <c r="H243" s="26">
        <v>4606008648600</v>
      </c>
      <c r="I243" s="29" t="s">
        <v>684</v>
      </c>
      <c r="J243" s="28" t="s">
        <v>681</v>
      </c>
      <c r="K243" s="36">
        <v>1257</v>
      </c>
      <c r="L243" s="31">
        <v>20</v>
      </c>
      <c r="M243" s="32">
        <v>120.16</v>
      </c>
      <c r="N243" s="33">
        <f t="shared" si="24"/>
        <v>120.16</v>
      </c>
      <c r="O243" s="34">
        <f t="shared" si="25"/>
        <v>96.13</v>
      </c>
      <c r="P243" s="34"/>
      <c r="Q243" s="35"/>
      <c r="R243" s="28">
        <f t="shared" si="26"/>
        <v>0</v>
      </c>
      <c r="S243" s="29"/>
      <c r="T243" s="45"/>
      <c r="U243" s="45"/>
    </row>
    <row r="244" spans="1:21" s="1" customFormat="1" ht="93" customHeight="1" x14ac:dyDescent="0.25">
      <c r="A244" s="23" t="s">
        <v>652</v>
      </c>
      <c r="B244" s="24" t="s">
        <v>654</v>
      </c>
      <c r="C244" s="25" t="s">
        <v>677</v>
      </c>
      <c r="D244" s="26">
        <v>191</v>
      </c>
      <c r="E244" s="27"/>
      <c r="F244" s="47" t="s">
        <v>685</v>
      </c>
      <c r="G244" s="28" t="s">
        <v>686</v>
      </c>
      <c r="H244" s="26">
        <v>4606008648617</v>
      </c>
      <c r="I244" s="29" t="s">
        <v>687</v>
      </c>
      <c r="J244" s="28" t="s">
        <v>681</v>
      </c>
      <c r="K244" s="36">
        <v>3731</v>
      </c>
      <c r="L244" s="31">
        <v>20</v>
      </c>
      <c r="M244" s="32">
        <v>120.16</v>
      </c>
      <c r="N244" s="33">
        <f t="shared" si="24"/>
        <v>120.16</v>
      </c>
      <c r="O244" s="34">
        <f t="shared" si="25"/>
        <v>96.13</v>
      </c>
      <c r="P244" s="34"/>
      <c r="Q244" s="35"/>
      <c r="R244" s="28">
        <f t="shared" si="26"/>
        <v>0</v>
      </c>
      <c r="S244" s="29"/>
      <c r="T244" s="45"/>
      <c r="U244" s="45"/>
    </row>
    <row r="245" spans="1:21" s="1" customFormat="1" ht="93" customHeight="1" x14ac:dyDescent="0.25">
      <c r="A245" s="23" t="s">
        <v>652</v>
      </c>
      <c r="B245" s="24" t="s">
        <v>654</v>
      </c>
      <c r="C245" s="25" t="s">
        <v>677</v>
      </c>
      <c r="D245" s="26">
        <v>192</v>
      </c>
      <c r="E245" s="27"/>
      <c r="F245" s="47" t="s">
        <v>688</v>
      </c>
      <c r="G245" s="28" t="s">
        <v>689</v>
      </c>
      <c r="H245" s="26">
        <v>4606008648624</v>
      </c>
      <c r="I245" s="29" t="s">
        <v>690</v>
      </c>
      <c r="J245" s="28" t="s">
        <v>681</v>
      </c>
      <c r="K245" s="36">
        <v>4557</v>
      </c>
      <c r="L245" s="31">
        <v>20</v>
      </c>
      <c r="M245" s="32">
        <v>120.16</v>
      </c>
      <c r="N245" s="33">
        <f t="shared" si="24"/>
        <v>120.16</v>
      </c>
      <c r="O245" s="34">
        <f t="shared" si="25"/>
        <v>96.13</v>
      </c>
      <c r="P245" s="34"/>
      <c r="Q245" s="35"/>
      <c r="R245" s="28">
        <f t="shared" si="26"/>
        <v>0</v>
      </c>
      <c r="S245" s="29"/>
      <c r="T245" s="45"/>
      <c r="U245" s="45"/>
    </row>
    <row r="246" spans="1:21" s="1" customFormat="1" ht="93" customHeight="1" x14ac:dyDescent="0.25">
      <c r="A246" s="23" t="s">
        <v>652</v>
      </c>
      <c r="B246" s="24" t="s">
        <v>654</v>
      </c>
      <c r="C246" s="25" t="s">
        <v>677</v>
      </c>
      <c r="D246" s="26">
        <v>193</v>
      </c>
      <c r="E246" s="27"/>
      <c r="F246" s="47" t="s">
        <v>691</v>
      </c>
      <c r="G246" s="28" t="s">
        <v>692</v>
      </c>
      <c r="H246" s="26">
        <v>4606008648631</v>
      </c>
      <c r="I246" s="29" t="s">
        <v>693</v>
      </c>
      <c r="J246" s="28" t="s">
        <v>681</v>
      </c>
      <c r="K246" s="36">
        <v>4726</v>
      </c>
      <c r="L246" s="31">
        <v>20</v>
      </c>
      <c r="M246" s="32">
        <v>120.16</v>
      </c>
      <c r="N246" s="33">
        <f t="shared" si="24"/>
        <v>120.16</v>
      </c>
      <c r="O246" s="34">
        <f t="shared" si="25"/>
        <v>96.13</v>
      </c>
      <c r="P246" s="34"/>
      <c r="Q246" s="35"/>
      <c r="R246" s="28">
        <f t="shared" si="26"/>
        <v>0</v>
      </c>
      <c r="S246" s="29"/>
      <c r="T246" s="45"/>
      <c r="U246" s="45"/>
    </row>
    <row r="247" spans="1:21" s="1" customFormat="1" ht="93" customHeight="1" x14ac:dyDescent="0.25">
      <c r="A247" s="23" t="s">
        <v>652</v>
      </c>
      <c r="B247" s="24" t="s">
        <v>654</v>
      </c>
      <c r="C247" s="25" t="s">
        <v>677</v>
      </c>
      <c r="D247" s="26">
        <v>194</v>
      </c>
      <c r="E247" s="27"/>
      <c r="F247" s="47" t="s">
        <v>694</v>
      </c>
      <c r="G247" s="28" t="s">
        <v>695</v>
      </c>
      <c r="H247" s="26">
        <v>4606008648648</v>
      </c>
      <c r="I247" s="29" t="s">
        <v>696</v>
      </c>
      <c r="J247" s="28" t="s">
        <v>681</v>
      </c>
      <c r="K247" s="36">
        <v>4031</v>
      </c>
      <c r="L247" s="31">
        <v>20</v>
      </c>
      <c r="M247" s="32">
        <v>120.16</v>
      </c>
      <c r="N247" s="33">
        <f t="shared" si="24"/>
        <v>120.16</v>
      </c>
      <c r="O247" s="34">
        <f t="shared" si="25"/>
        <v>96.13</v>
      </c>
      <c r="P247" s="34"/>
      <c r="Q247" s="35"/>
      <c r="R247" s="28">
        <f t="shared" si="26"/>
        <v>0</v>
      </c>
      <c r="S247" s="29"/>
      <c r="T247" s="45"/>
      <c r="U247" s="45"/>
    </row>
    <row r="248" spans="1:21" s="1" customFormat="1" ht="93" customHeight="1" x14ac:dyDescent="0.25">
      <c r="A248" s="23" t="s">
        <v>652</v>
      </c>
      <c r="B248" s="24" t="s">
        <v>654</v>
      </c>
      <c r="C248" s="25" t="s">
        <v>677</v>
      </c>
      <c r="D248" s="26">
        <v>195</v>
      </c>
      <c r="E248" s="27"/>
      <c r="F248" s="47" t="s">
        <v>697</v>
      </c>
      <c r="G248" s="28" t="s">
        <v>698</v>
      </c>
      <c r="H248" s="26">
        <v>4606008648655</v>
      </c>
      <c r="I248" s="29" t="s">
        <v>699</v>
      </c>
      <c r="J248" s="28" t="s">
        <v>681</v>
      </c>
      <c r="K248" s="36">
        <v>4275</v>
      </c>
      <c r="L248" s="31">
        <v>20</v>
      </c>
      <c r="M248" s="32">
        <v>120.16</v>
      </c>
      <c r="N248" s="33">
        <f t="shared" si="24"/>
        <v>120.16</v>
      </c>
      <c r="O248" s="34">
        <f t="shared" si="25"/>
        <v>96.13</v>
      </c>
      <c r="P248" s="34"/>
      <c r="Q248" s="35"/>
      <c r="R248" s="28">
        <f t="shared" si="26"/>
        <v>0</v>
      </c>
      <c r="S248" s="29"/>
      <c r="T248" s="45"/>
      <c r="U248" s="45"/>
    </row>
    <row r="249" spans="1:21" s="1" customFormat="1" ht="93" customHeight="1" x14ac:dyDescent="0.25">
      <c r="A249" s="23" t="s">
        <v>652</v>
      </c>
      <c r="B249" s="24" t="s">
        <v>654</v>
      </c>
      <c r="C249" s="25" t="s">
        <v>677</v>
      </c>
      <c r="D249" s="26">
        <v>196</v>
      </c>
      <c r="E249" s="27"/>
      <c r="F249" s="47" t="s">
        <v>700</v>
      </c>
      <c r="G249" s="28" t="s">
        <v>701</v>
      </c>
      <c r="H249" s="26">
        <v>4606008648662</v>
      </c>
      <c r="I249" s="29" t="s">
        <v>702</v>
      </c>
      <c r="J249" s="28" t="s">
        <v>681</v>
      </c>
      <c r="K249" s="36">
        <v>4825</v>
      </c>
      <c r="L249" s="31">
        <v>20</v>
      </c>
      <c r="M249" s="32">
        <v>120.16</v>
      </c>
      <c r="N249" s="33">
        <f t="shared" si="24"/>
        <v>120.16</v>
      </c>
      <c r="O249" s="34">
        <f t="shared" si="25"/>
        <v>96.13</v>
      </c>
      <c r="P249" s="34"/>
      <c r="Q249" s="35"/>
      <c r="R249" s="28">
        <f t="shared" si="26"/>
        <v>0</v>
      </c>
      <c r="S249" s="29"/>
      <c r="T249" s="45"/>
      <c r="U249" s="45"/>
    </row>
    <row r="250" spans="1:21" ht="18.95" customHeight="1" x14ac:dyDescent="0.25">
      <c r="A250" s="37"/>
      <c r="B250" s="38"/>
      <c r="C250" s="38"/>
      <c r="D250" s="38"/>
      <c r="E250" s="39"/>
      <c r="F250" s="39"/>
      <c r="G250" s="38"/>
      <c r="H250" s="38"/>
      <c r="I250" s="38"/>
      <c r="J250" s="38"/>
      <c r="K250" s="38"/>
      <c r="L250" s="38"/>
      <c r="M250" s="38"/>
      <c r="N250" s="48" t="s">
        <v>703</v>
      </c>
      <c r="O250" s="48"/>
      <c r="P250" s="48"/>
      <c r="Q250" s="48"/>
      <c r="R250" s="40">
        <f>ROUND(SUM(R7:R249),2)</f>
        <v>0</v>
      </c>
      <c r="S250" s="38"/>
      <c r="T250" s="45"/>
      <c r="U250" s="45"/>
    </row>
  </sheetData>
  <autoFilter ref="A6:S6"/>
  <mergeCells count="3">
    <mergeCell ref="N250:Q250"/>
    <mergeCell ref="B1:E1"/>
    <mergeCell ref="M1:Q1"/>
  </mergeCells>
  <hyperlinks>
    <hyperlink ref="F9" r:id="rId1"/>
    <hyperlink ref="F10" r:id="rId2"/>
    <hyperlink ref="F11" r:id="rId3"/>
    <hyperlink ref="F13" r:id="rId4"/>
    <hyperlink ref="F14" r:id="rId5"/>
    <hyperlink ref="F15" r:id="rId6"/>
    <hyperlink ref="F16" r:id="rId7"/>
    <hyperlink ref="F18" r:id="rId8"/>
    <hyperlink ref="F19" r:id="rId9"/>
    <hyperlink ref="F20" r:id="rId10"/>
    <hyperlink ref="F21" r:id="rId11"/>
    <hyperlink ref="F23" r:id="rId12"/>
    <hyperlink ref="F24" r:id="rId13"/>
    <hyperlink ref="F25" r:id="rId14"/>
    <hyperlink ref="F27" r:id="rId15"/>
    <hyperlink ref="F28" r:id="rId16"/>
    <hyperlink ref="F30" r:id="rId17"/>
    <hyperlink ref="F31" r:id="rId18"/>
    <hyperlink ref="F32" r:id="rId19"/>
    <hyperlink ref="F33" r:id="rId20"/>
    <hyperlink ref="F35" r:id="rId21"/>
    <hyperlink ref="F37" r:id="rId22"/>
    <hyperlink ref="F38" r:id="rId23"/>
    <hyperlink ref="F39" r:id="rId24"/>
    <hyperlink ref="F40" r:id="rId25"/>
    <hyperlink ref="F42" r:id="rId26"/>
    <hyperlink ref="F43" r:id="rId27"/>
    <hyperlink ref="F44" r:id="rId28"/>
    <hyperlink ref="F46" r:id="rId29"/>
    <hyperlink ref="F47" r:id="rId30"/>
    <hyperlink ref="F48" r:id="rId31"/>
    <hyperlink ref="F49" r:id="rId32"/>
    <hyperlink ref="F51" r:id="rId33"/>
    <hyperlink ref="F52" r:id="rId34"/>
    <hyperlink ref="F53" r:id="rId35"/>
    <hyperlink ref="F54" r:id="rId36"/>
    <hyperlink ref="F55" r:id="rId37"/>
    <hyperlink ref="F57" r:id="rId38"/>
    <hyperlink ref="F58" r:id="rId39"/>
    <hyperlink ref="F59" r:id="rId40"/>
    <hyperlink ref="F60" r:id="rId41"/>
    <hyperlink ref="F61" r:id="rId42"/>
    <hyperlink ref="F62" r:id="rId43"/>
    <hyperlink ref="F63" r:id="rId44"/>
    <hyperlink ref="F64" r:id="rId45"/>
    <hyperlink ref="F66" r:id="rId46"/>
    <hyperlink ref="F67" r:id="rId47"/>
    <hyperlink ref="F68" r:id="rId48"/>
    <hyperlink ref="F69" r:id="rId49"/>
    <hyperlink ref="F70" r:id="rId50"/>
    <hyperlink ref="F72" r:id="rId51"/>
    <hyperlink ref="F73" r:id="rId52"/>
    <hyperlink ref="F74" r:id="rId53"/>
    <hyperlink ref="F75" r:id="rId54"/>
    <hyperlink ref="F77" r:id="rId55"/>
    <hyperlink ref="F78" r:id="rId56"/>
    <hyperlink ref="F79" r:id="rId57"/>
    <hyperlink ref="F80" r:id="rId58"/>
    <hyperlink ref="F81" r:id="rId59"/>
    <hyperlink ref="F83" r:id="rId60"/>
    <hyperlink ref="F84" r:id="rId61"/>
    <hyperlink ref="F85" r:id="rId62"/>
    <hyperlink ref="F86" r:id="rId63"/>
    <hyperlink ref="F88" r:id="rId64"/>
    <hyperlink ref="F89" r:id="rId65"/>
    <hyperlink ref="F90" r:id="rId66"/>
    <hyperlink ref="F91" r:id="rId67"/>
    <hyperlink ref="F93" r:id="rId68"/>
    <hyperlink ref="F94" r:id="rId69"/>
    <hyperlink ref="F95" r:id="rId70"/>
    <hyperlink ref="F97" r:id="rId71"/>
    <hyperlink ref="F98" r:id="rId72"/>
    <hyperlink ref="F99" r:id="rId73"/>
    <hyperlink ref="F100" r:id="rId74"/>
    <hyperlink ref="F102" r:id="rId75"/>
    <hyperlink ref="F103" r:id="rId76"/>
    <hyperlink ref="F104" r:id="rId77"/>
    <hyperlink ref="F105" r:id="rId78"/>
    <hyperlink ref="F106" r:id="rId79"/>
    <hyperlink ref="F108" r:id="rId80"/>
    <hyperlink ref="F109" r:id="rId81"/>
    <hyperlink ref="F110" r:id="rId82"/>
    <hyperlink ref="F111" r:id="rId83"/>
    <hyperlink ref="F113" r:id="rId84"/>
    <hyperlink ref="F114" r:id="rId85"/>
    <hyperlink ref="F116" r:id="rId86"/>
    <hyperlink ref="F117" r:id="rId87"/>
    <hyperlink ref="F118" r:id="rId88"/>
    <hyperlink ref="F119" r:id="rId89"/>
    <hyperlink ref="F121" r:id="rId90"/>
    <hyperlink ref="F122" r:id="rId91"/>
    <hyperlink ref="F123" r:id="rId92"/>
    <hyperlink ref="F124" r:id="rId93"/>
    <hyperlink ref="F125" r:id="rId94"/>
    <hyperlink ref="F126" r:id="rId95"/>
    <hyperlink ref="F127" r:id="rId96"/>
    <hyperlink ref="F128" r:id="rId97"/>
    <hyperlink ref="F130" r:id="rId98"/>
    <hyperlink ref="F131" r:id="rId99"/>
    <hyperlink ref="F132" r:id="rId100"/>
    <hyperlink ref="F133" r:id="rId101"/>
    <hyperlink ref="F134" r:id="rId102"/>
    <hyperlink ref="F135" r:id="rId103"/>
    <hyperlink ref="F137" r:id="rId104"/>
    <hyperlink ref="F138" r:id="rId105"/>
    <hyperlink ref="F139" r:id="rId106"/>
    <hyperlink ref="F140" r:id="rId107"/>
    <hyperlink ref="F141" r:id="rId108"/>
    <hyperlink ref="F142" r:id="rId109"/>
    <hyperlink ref="F143" r:id="rId110"/>
    <hyperlink ref="F144" r:id="rId111"/>
    <hyperlink ref="F146" r:id="rId112"/>
    <hyperlink ref="F147" r:id="rId113"/>
    <hyperlink ref="F149" r:id="rId114"/>
    <hyperlink ref="F150" r:id="rId115"/>
    <hyperlink ref="F151" r:id="rId116"/>
    <hyperlink ref="F152" r:id="rId117"/>
    <hyperlink ref="F153" r:id="rId118"/>
    <hyperlink ref="F154" r:id="rId119"/>
    <hyperlink ref="F155" r:id="rId120"/>
    <hyperlink ref="F157" r:id="rId121"/>
    <hyperlink ref="F158" r:id="rId122"/>
    <hyperlink ref="F159" r:id="rId123"/>
    <hyperlink ref="F160" r:id="rId124"/>
    <hyperlink ref="F162" r:id="rId125"/>
    <hyperlink ref="F163" r:id="rId126"/>
    <hyperlink ref="F164" r:id="rId127"/>
    <hyperlink ref="F165" r:id="rId128"/>
    <hyperlink ref="F167" r:id="rId129"/>
    <hyperlink ref="F168" r:id="rId130"/>
    <hyperlink ref="F169" r:id="rId131"/>
    <hyperlink ref="F170" r:id="rId132"/>
    <hyperlink ref="F172" r:id="rId133"/>
    <hyperlink ref="F173" r:id="rId134"/>
    <hyperlink ref="F174" r:id="rId135"/>
    <hyperlink ref="F176" r:id="rId136"/>
    <hyperlink ref="F177" r:id="rId137"/>
    <hyperlink ref="F178" r:id="rId138"/>
    <hyperlink ref="F179" r:id="rId139"/>
    <hyperlink ref="F181" r:id="rId140"/>
    <hyperlink ref="F182" r:id="rId141"/>
    <hyperlink ref="F183" r:id="rId142"/>
    <hyperlink ref="F184" r:id="rId143"/>
    <hyperlink ref="F185" r:id="rId144"/>
    <hyperlink ref="F186" r:id="rId145"/>
    <hyperlink ref="F187" r:id="rId146"/>
    <hyperlink ref="F188" r:id="rId147"/>
    <hyperlink ref="F190" r:id="rId148"/>
    <hyperlink ref="F191" r:id="rId149"/>
    <hyperlink ref="F192" r:id="rId150"/>
    <hyperlink ref="F193" r:id="rId151"/>
    <hyperlink ref="F194" r:id="rId152"/>
    <hyperlink ref="F195" r:id="rId153"/>
    <hyperlink ref="F196" r:id="rId154"/>
    <hyperlink ref="F197" r:id="rId155"/>
    <hyperlink ref="F199" r:id="rId156"/>
    <hyperlink ref="F200" r:id="rId157"/>
    <hyperlink ref="F201" r:id="rId158"/>
    <hyperlink ref="F202" r:id="rId159"/>
    <hyperlink ref="F203" r:id="rId160"/>
    <hyperlink ref="F205" r:id="rId161"/>
    <hyperlink ref="F206" r:id="rId162"/>
    <hyperlink ref="F207" r:id="rId163"/>
    <hyperlink ref="F209" r:id="rId164"/>
    <hyperlink ref="F210" r:id="rId165"/>
    <hyperlink ref="F211" r:id="rId166"/>
    <hyperlink ref="F213" r:id="rId167"/>
    <hyperlink ref="F214" r:id="rId168"/>
    <hyperlink ref="F215" r:id="rId169"/>
    <hyperlink ref="F216" r:id="rId170"/>
    <hyperlink ref="F218" r:id="rId171"/>
    <hyperlink ref="F219" r:id="rId172"/>
    <hyperlink ref="F220" r:id="rId173"/>
    <hyperlink ref="F222" r:id="rId174"/>
    <hyperlink ref="F223" r:id="rId175"/>
    <hyperlink ref="F224" r:id="rId176"/>
    <hyperlink ref="F226" r:id="rId177"/>
    <hyperlink ref="F227" r:id="rId178"/>
    <hyperlink ref="F229" r:id="rId179"/>
    <hyperlink ref="F230" r:id="rId180"/>
    <hyperlink ref="F231" r:id="rId181"/>
    <hyperlink ref="F234" r:id="rId182"/>
    <hyperlink ref="F235" r:id="rId183"/>
    <hyperlink ref="F236" r:id="rId184"/>
    <hyperlink ref="F237" r:id="rId185"/>
    <hyperlink ref="F238" r:id="rId186"/>
    <hyperlink ref="F239" r:id="rId187"/>
    <hyperlink ref="F240" r:id="rId188"/>
    <hyperlink ref="F242" r:id="rId189"/>
    <hyperlink ref="F243" r:id="rId190"/>
    <hyperlink ref="F244" r:id="rId191"/>
    <hyperlink ref="F245" r:id="rId192"/>
    <hyperlink ref="F246" r:id="rId193"/>
    <hyperlink ref="F247" r:id="rId194"/>
    <hyperlink ref="F248" r:id="rId195"/>
    <hyperlink ref="F249" r:id="rId196"/>
  </hyperlinks>
  <pageMargins left="0.75" right="1" top="0.75" bottom="1" header="0.5" footer="0.5"/>
  <drawing r:id="rId19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PC8004</dc:creator>
  <cp:lastModifiedBy>PC8004</cp:lastModifiedBy>
  <dcterms:created xsi:type="dcterms:W3CDTF">2025-12-15T10:21:52Z</dcterms:created>
  <dcterms:modified xsi:type="dcterms:W3CDTF">2025-12-15T10:21:52Z</dcterms:modified>
</cp:coreProperties>
</file>