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banderas/Desktop/Devar/"/>
    </mc:Choice>
  </mc:AlternateContent>
  <xr:revisionPtr revIDLastSave="0" documentId="13_ncr:1_{E7BD6BC7-22A1-3441-A1A7-9CB281B98375}" xr6:coauthVersionLast="47" xr6:coauthVersionMax="47" xr10:uidLastSave="{00000000-0000-0000-0000-000000000000}"/>
  <bookViews>
    <workbookView xWindow="0" yWindow="500" windowWidth="28800" windowHeight="16040" xr2:uid="{00000000-000D-0000-FFFF-FFFF00000000}"/>
  </bookViews>
  <sheets>
    <sheet name="Прайс" sheetId="5" r:id="rId1"/>
  </sheets>
  <definedNames>
    <definedName name="_xlnm._FilterDatabase" localSheetId="0" hidden="1">Прайс!$B$2:$P$24</definedName>
    <definedName name="_xlnm.Print_Area" localSheetId="0">Прайс!$B$1:$P$102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6" i="5" l="1"/>
  <c r="R85" i="5"/>
  <c r="T48" i="5"/>
  <c r="R48" i="5"/>
  <c r="T75" i="5"/>
  <c r="R89" i="5"/>
  <c r="R68" i="5"/>
  <c r="R58" i="5"/>
  <c r="R4" i="5"/>
  <c r="R3" i="5"/>
  <c r="R11" i="5"/>
  <c r="S11" i="5"/>
  <c r="T11" i="5"/>
  <c r="AA11" i="5" s="1"/>
  <c r="W11" i="5"/>
  <c r="Y11" i="5"/>
  <c r="Z11" i="5"/>
  <c r="R10" i="5"/>
  <c r="Y10" i="5" s="1"/>
  <c r="S10" i="5"/>
  <c r="Z10" i="5" s="1"/>
  <c r="T10" i="5"/>
  <c r="W10" i="5"/>
  <c r="AA10" i="5"/>
  <c r="W59" i="5"/>
  <c r="AA59" i="5"/>
  <c r="Z59" i="5"/>
  <c r="Y59" i="5"/>
  <c r="W40" i="5"/>
  <c r="T40" i="5"/>
  <c r="S40" i="5"/>
  <c r="R40" i="5"/>
  <c r="W41" i="5"/>
  <c r="T41" i="5"/>
  <c r="S41" i="5"/>
  <c r="R41" i="5"/>
  <c r="W85" i="5"/>
  <c r="T85" i="5"/>
  <c r="S85" i="5"/>
  <c r="Y16" i="5"/>
  <c r="Z16" i="5"/>
  <c r="AA16" i="5"/>
  <c r="R17" i="5"/>
  <c r="Y17" i="5" s="1"/>
  <c r="S17" i="5"/>
  <c r="Z17" i="5" s="1"/>
  <c r="T17" i="5"/>
  <c r="W17" i="5"/>
  <c r="AA17" i="5"/>
  <c r="W19" i="5"/>
  <c r="T19" i="5"/>
  <c r="S19" i="5"/>
  <c r="R19" i="5"/>
  <c r="V1" i="5" l="1"/>
  <c r="W3" i="5"/>
  <c r="Y14" i="5"/>
  <c r="Z14" i="5"/>
  <c r="AA14" i="5"/>
  <c r="Y18" i="5"/>
  <c r="Z18" i="5"/>
  <c r="AA18" i="5"/>
  <c r="Y25" i="5"/>
  <c r="Z25" i="5"/>
  <c r="AA25" i="5"/>
  <c r="Y28" i="5"/>
  <c r="Z28" i="5"/>
  <c r="AA28" i="5"/>
  <c r="Y32" i="5"/>
  <c r="Z32" i="5"/>
  <c r="AA32" i="5"/>
  <c r="Y39" i="5"/>
  <c r="Z39" i="5"/>
  <c r="AA39" i="5"/>
  <c r="Y50" i="5"/>
  <c r="Z50" i="5"/>
  <c r="AA50" i="5"/>
  <c r="Y57" i="5"/>
  <c r="Z57" i="5"/>
  <c r="AA57" i="5"/>
  <c r="Y67" i="5"/>
  <c r="Z67" i="5"/>
  <c r="AA67" i="5"/>
  <c r="Y83" i="5"/>
  <c r="Z83" i="5"/>
  <c r="AA83" i="5"/>
  <c r="Y102" i="5"/>
  <c r="Z102" i="5"/>
  <c r="AA102" i="5"/>
  <c r="W4" i="5"/>
  <c r="W5" i="5"/>
  <c r="W6" i="5"/>
  <c r="W7" i="5"/>
  <c r="W8" i="5"/>
  <c r="W9" i="5"/>
  <c r="W12" i="5"/>
  <c r="W13" i="5"/>
  <c r="W15" i="5"/>
  <c r="W20" i="5"/>
  <c r="W21" i="5"/>
  <c r="W22" i="5"/>
  <c r="W23" i="5"/>
  <c r="W24" i="5"/>
  <c r="W26" i="5"/>
  <c r="W27" i="5"/>
  <c r="W29" i="5"/>
  <c r="W30" i="5"/>
  <c r="W31" i="5"/>
  <c r="W33" i="5"/>
  <c r="W34" i="5"/>
  <c r="W35" i="5"/>
  <c r="W36" i="5"/>
  <c r="W37" i="5"/>
  <c r="W38" i="5"/>
  <c r="W42" i="5"/>
  <c r="W43" i="5"/>
  <c r="W44" i="5"/>
  <c r="W45" i="5"/>
  <c r="W46" i="5"/>
  <c r="W47" i="5"/>
  <c r="W48" i="5"/>
  <c r="W49" i="5"/>
  <c r="W51" i="5"/>
  <c r="W52" i="5"/>
  <c r="W53" i="5"/>
  <c r="W54" i="5"/>
  <c r="W55" i="5"/>
  <c r="W56" i="5"/>
  <c r="W58" i="5"/>
  <c r="W60" i="5"/>
  <c r="W61" i="5"/>
  <c r="W62" i="5"/>
  <c r="W63" i="5"/>
  <c r="W64" i="5"/>
  <c r="W65" i="5"/>
  <c r="W66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3" i="5"/>
  <c r="W104" i="5"/>
  <c r="W105" i="5"/>
  <c r="W106" i="5"/>
  <c r="T97" i="5"/>
  <c r="AA97" i="5" s="1"/>
  <c r="S97" i="5"/>
  <c r="Z97" i="5" s="1"/>
  <c r="R97" i="5"/>
  <c r="Y97" i="5" s="1"/>
  <c r="T96" i="5"/>
  <c r="AA96" i="5" s="1"/>
  <c r="S96" i="5"/>
  <c r="Z96" i="5" s="1"/>
  <c r="R96" i="5"/>
  <c r="Y96" i="5" s="1"/>
  <c r="T88" i="5"/>
  <c r="AA88" i="5" s="1"/>
  <c r="S88" i="5"/>
  <c r="Z88" i="5" s="1"/>
  <c r="R88" i="5"/>
  <c r="Y88" i="5" s="1"/>
  <c r="R69" i="5"/>
  <c r="Y69" i="5" s="1"/>
  <c r="S69" i="5"/>
  <c r="Z69" i="5" s="1"/>
  <c r="T69" i="5"/>
  <c r="AA69" i="5" s="1"/>
  <c r="Y70" i="5"/>
  <c r="Z70" i="5"/>
  <c r="AA70" i="5"/>
  <c r="Y71" i="5"/>
  <c r="Z71" i="5"/>
  <c r="AA71" i="5"/>
  <c r="R72" i="5"/>
  <c r="Y72" i="5" s="1"/>
  <c r="S72" i="5"/>
  <c r="Z72" i="5" s="1"/>
  <c r="T72" i="5"/>
  <c r="AA72" i="5" s="1"/>
  <c r="R73" i="5"/>
  <c r="Y73" i="5" s="1"/>
  <c r="S73" i="5"/>
  <c r="Z73" i="5" s="1"/>
  <c r="T73" i="5"/>
  <c r="AA73" i="5" s="1"/>
  <c r="R74" i="5"/>
  <c r="Y74" i="5" s="1"/>
  <c r="S74" i="5"/>
  <c r="Z74" i="5" s="1"/>
  <c r="T74" i="5"/>
  <c r="AA74" i="5" s="1"/>
  <c r="Y75" i="5"/>
  <c r="Z75" i="5"/>
  <c r="AA75" i="5"/>
  <c r="Y76" i="5"/>
  <c r="Z76" i="5"/>
  <c r="AA76" i="5"/>
  <c r="Y77" i="5"/>
  <c r="Z77" i="5"/>
  <c r="AA77" i="5"/>
  <c r="Y78" i="5"/>
  <c r="Z78" i="5"/>
  <c r="AA78" i="5"/>
  <c r="Y79" i="5"/>
  <c r="Z79" i="5"/>
  <c r="AA79" i="5"/>
  <c r="Y80" i="5"/>
  <c r="Z80" i="5"/>
  <c r="AA80" i="5"/>
  <c r="Y81" i="5"/>
  <c r="Z81" i="5"/>
  <c r="AA81" i="5"/>
  <c r="Y82" i="5"/>
  <c r="Z82" i="5"/>
  <c r="AA82" i="5"/>
  <c r="T68" i="5"/>
  <c r="AA68" i="5" s="1"/>
  <c r="S68" i="5"/>
  <c r="Z68" i="5" s="1"/>
  <c r="Y68" i="5"/>
  <c r="Y60" i="5"/>
  <c r="Z60" i="5"/>
  <c r="AA60" i="5"/>
  <c r="Y61" i="5"/>
  <c r="Z61" i="5"/>
  <c r="AA61" i="5"/>
  <c r="Y62" i="5"/>
  <c r="Z62" i="5"/>
  <c r="AA62" i="5"/>
  <c r="Y63" i="5"/>
  <c r="Z63" i="5"/>
  <c r="AA63" i="5"/>
  <c r="Y64" i="5"/>
  <c r="Z64" i="5"/>
  <c r="AA64" i="5"/>
  <c r="Y65" i="5"/>
  <c r="Z65" i="5"/>
  <c r="AA65" i="5"/>
  <c r="Y66" i="5"/>
  <c r="Z66" i="5"/>
  <c r="AA66" i="5"/>
  <c r="T58" i="5"/>
  <c r="AA58" i="5" s="1"/>
  <c r="S58" i="5"/>
  <c r="Z58" i="5" s="1"/>
  <c r="Y58" i="5"/>
  <c r="R49" i="5"/>
  <c r="Y49" i="5" s="1"/>
  <c r="S49" i="5"/>
  <c r="Z49" i="5" s="1"/>
  <c r="T49" i="5"/>
  <c r="AA49" i="5" s="1"/>
  <c r="R43" i="5"/>
  <c r="Y43" i="5" s="1"/>
  <c r="S43" i="5"/>
  <c r="Z43" i="5" s="1"/>
  <c r="T43" i="5"/>
  <c r="AA43" i="5" s="1"/>
  <c r="R44" i="5"/>
  <c r="Y44" i="5" s="1"/>
  <c r="S44" i="5"/>
  <c r="Z44" i="5" s="1"/>
  <c r="T44" i="5"/>
  <c r="AA44" i="5" s="1"/>
  <c r="R45" i="5"/>
  <c r="Y45" i="5" s="1"/>
  <c r="S45" i="5"/>
  <c r="Z45" i="5" s="1"/>
  <c r="T45" i="5"/>
  <c r="AA45" i="5" s="1"/>
  <c r="R46" i="5"/>
  <c r="Y46" i="5" s="1"/>
  <c r="S46" i="5"/>
  <c r="Z46" i="5" s="1"/>
  <c r="T46" i="5"/>
  <c r="AA46" i="5" s="1"/>
  <c r="R47" i="5"/>
  <c r="Y47" i="5" s="1"/>
  <c r="S47" i="5"/>
  <c r="Z47" i="5" s="1"/>
  <c r="T47" i="5"/>
  <c r="AA47" i="5" s="1"/>
  <c r="Y48" i="5"/>
  <c r="S48" i="5"/>
  <c r="Z48" i="5" s="1"/>
  <c r="AA48" i="5"/>
  <c r="T42" i="5"/>
  <c r="AA42" i="5" s="1"/>
  <c r="S42" i="5"/>
  <c r="Z42" i="5" s="1"/>
  <c r="R42" i="5"/>
  <c r="Y42" i="5" s="1"/>
  <c r="R34" i="5"/>
  <c r="Y34" i="5" s="1"/>
  <c r="S34" i="5"/>
  <c r="Z34" i="5" s="1"/>
  <c r="T34" i="5"/>
  <c r="AA34" i="5" s="1"/>
  <c r="R35" i="5"/>
  <c r="Y35" i="5" s="1"/>
  <c r="S35" i="5"/>
  <c r="Z35" i="5" s="1"/>
  <c r="T35" i="5"/>
  <c r="AA35" i="5" s="1"/>
  <c r="R36" i="5"/>
  <c r="Y36" i="5" s="1"/>
  <c r="S36" i="5"/>
  <c r="Z36" i="5" s="1"/>
  <c r="T36" i="5"/>
  <c r="AA36" i="5" s="1"/>
  <c r="T33" i="5"/>
  <c r="AA33" i="5" s="1"/>
  <c r="S33" i="5"/>
  <c r="Z33" i="5" s="1"/>
  <c r="R33" i="5"/>
  <c r="Y33" i="5" s="1"/>
  <c r="T27" i="5"/>
  <c r="AA27" i="5" s="1"/>
  <c r="S27" i="5"/>
  <c r="Z27" i="5" s="1"/>
  <c r="R27" i="5"/>
  <c r="Y27" i="5" s="1"/>
  <c r="T26" i="5"/>
  <c r="AA26" i="5" s="1"/>
  <c r="S26" i="5"/>
  <c r="Z26" i="5" s="1"/>
  <c r="R26" i="5"/>
  <c r="Y26" i="5" s="1"/>
  <c r="R21" i="5"/>
  <c r="Y21" i="5" s="1"/>
  <c r="S21" i="5"/>
  <c r="Z21" i="5" s="1"/>
  <c r="T21" i="5"/>
  <c r="AA21" i="5" s="1"/>
  <c r="R22" i="5"/>
  <c r="Y22" i="5" s="1"/>
  <c r="S22" i="5"/>
  <c r="Z22" i="5" s="1"/>
  <c r="T22" i="5"/>
  <c r="AA22" i="5" s="1"/>
  <c r="R23" i="5"/>
  <c r="Y23" i="5" s="1"/>
  <c r="S23" i="5"/>
  <c r="Z23" i="5" s="1"/>
  <c r="T23" i="5"/>
  <c r="AA23" i="5" s="1"/>
  <c r="R24" i="5"/>
  <c r="Y24" i="5" s="1"/>
  <c r="S24" i="5"/>
  <c r="Z24" i="5" s="1"/>
  <c r="T24" i="5"/>
  <c r="AA24" i="5" s="1"/>
  <c r="T20" i="5"/>
  <c r="AA20" i="5" s="1"/>
  <c r="S20" i="5"/>
  <c r="Z20" i="5" s="1"/>
  <c r="R20" i="5"/>
  <c r="Y20" i="5" s="1"/>
  <c r="T15" i="5"/>
  <c r="AA15" i="5" s="1"/>
  <c r="S15" i="5"/>
  <c r="Z15" i="5" s="1"/>
  <c r="R15" i="5"/>
  <c r="Y15" i="5" s="1"/>
  <c r="W1" i="5" l="1"/>
  <c r="Y4" i="5"/>
  <c r="S4" i="5"/>
  <c r="Z4" i="5" s="1"/>
  <c r="T4" i="5"/>
  <c r="AA4" i="5" s="1"/>
  <c r="R5" i="5"/>
  <c r="Y5" i="5" s="1"/>
  <c r="S5" i="5"/>
  <c r="Z5" i="5" s="1"/>
  <c r="T5" i="5"/>
  <c r="AA5" i="5" s="1"/>
  <c r="R6" i="5"/>
  <c r="Y6" i="5" s="1"/>
  <c r="S6" i="5"/>
  <c r="Z6" i="5" s="1"/>
  <c r="T6" i="5"/>
  <c r="AA6" i="5" s="1"/>
  <c r="R7" i="5"/>
  <c r="Y7" i="5" s="1"/>
  <c r="S7" i="5"/>
  <c r="Z7" i="5" s="1"/>
  <c r="T7" i="5"/>
  <c r="AA7" i="5" s="1"/>
  <c r="R8" i="5"/>
  <c r="Y8" i="5" s="1"/>
  <c r="S8" i="5"/>
  <c r="Z8" i="5" s="1"/>
  <c r="T8" i="5"/>
  <c r="AA8" i="5" s="1"/>
  <c r="R9" i="5"/>
  <c r="Y9" i="5" s="1"/>
  <c r="S9" i="5"/>
  <c r="Z9" i="5" s="1"/>
  <c r="T9" i="5"/>
  <c r="AA9" i="5" s="1"/>
  <c r="R12" i="5"/>
  <c r="Y12" i="5" s="1"/>
  <c r="S12" i="5"/>
  <c r="Z12" i="5" s="1"/>
  <c r="T12" i="5"/>
  <c r="AA12" i="5" s="1"/>
  <c r="R13" i="5"/>
  <c r="Y13" i="5" s="1"/>
  <c r="S13" i="5"/>
  <c r="Z13" i="5" s="1"/>
  <c r="T13" i="5"/>
  <c r="AA13" i="5" s="1"/>
  <c r="T3" i="5"/>
  <c r="AA3" i="5" s="1"/>
  <c r="S3" i="5"/>
  <c r="Z3" i="5" s="1"/>
  <c r="Y3" i="5"/>
  <c r="X10" i="5" l="1"/>
  <c r="X11" i="5"/>
  <c r="X40" i="5"/>
  <c r="X59" i="5"/>
  <c r="X85" i="5"/>
  <c r="X41" i="5"/>
  <c r="X22" i="5"/>
  <c r="X17" i="5"/>
  <c r="X72" i="5"/>
  <c r="X33" i="5"/>
  <c r="X76" i="5"/>
  <c r="X80" i="5"/>
  <c r="X8" i="5"/>
  <c r="X35" i="5"/>
  <c r="X74" i="5"/>
  <c r="X12" i="5"/>
  <c r="X27" i="5"/>
  <c r="X47" i="5"/>
  <c r="X49" i="5"/>
  <c r="X60" i="5"/>
  <c r="X78" i="5"/>
  <c r="X64" i="5"/>
  <c r="X88" i="5"/>
  <c r="X96" i="5"/>
  <c r="X21" i="5"/>
  <c r="X20" i="5"/>
  <c r="X36" i="5"/>
  <c r="X46" i="5"/>
  <c r="X97" i="5"/>
  <c r="X71" i="5"/>
  <c r="X79" i="5"/>
  <c r="X62" i="5"/>
  <c r="X43" i="5"/>
  <c r="X6" i="5"/>
  <c r="X13" i="5"/>
  <c r="X48" i="5"/>
  <c r="X65" i="5"/>
  <c r="X70" i="5"/>
  <c r="X63" i="5"/>
  <c r="X81" i="5"/>
  <c r="X26" i="5"/>
  <c r="X44" i="5"/>
  <c r="X77" i="5"/>
  <c r="X4" i="5"/>
  <c r="X19" i="5"/>
  <c r="X15" i="5"/>
  <c r="X24" i="5"/>
  <c r="X9" i="5"/>
  <c r="X42" i="5"/>
  <c r="X68" i="5"/>
  <c r="X23" i="5"/>
  <c r="X45" i="5"/>
  <c r="X66" i="5"/>
  <c r="X82" i="5"/>
  <c r="X5" i="5"/>
  <c r="X73" i="5"/>
  <c r="X61" i="5"/>
  <c r="X7" i="5"/>
  <c r="X75" i="5"/>
  <c r="X69" i="5"/>
  <c r="X58" i="5"/>
  <c r="X3" i="5"/>
  <c r="X34" i="5"/>
  <c r="T87" i="5" l="1"/>
  <c r="AA87" i="5" s="1"/>
  <c r="S87" i="5"/>
  <c r="Z87" i="5" s="1"/>
  <c r="X87" i="5" s="1"/>
  <c r="R87" i="5"/>
  <c r="Y87" i="5" s="1"/>
  <c r="T86" i="5"/>
  <c r="AA86" i="5" s="1"/>
  <c r="S86" i="5"/>
  <c r="Z86" i="5" s="1"/>
  <c r="X86" i="5" s="1"/>
  <c r="Y86" i="5"/>
  <c r="T31" i="5" l="1"/>
  <c r="AA31" i="5" s="1"/>
  <c r="S31" i="5"/>
  <c r="Z31" i="5" s="1"/>
  <c r="R31" i="5"/>
  <c r="Y31" i="5" s="1"/>
  <c r="T30" i="5"/>
  <c r="AA30" i="5" s="1"/>
  <c r="S30" i="5"/>
  <c r="Z30" i="5" s="1"/>
  <c r="R30" i="5"/>
  <c r="Y30" i="5" s="1"/>
  <c r="T29" i="5"/>
  <c r="AA29" i="5" s="1"/>
  <c r="X29" i="5" s="1"/>
  <c r="S29" i="5"/>
  <c r="Z29" i="5" s="1"/>
  <c r="R29" i="5"/>
  <c r="Y29" i="5" s="1"/>
  <c r="X30" i="5" l="1"/>
  <c r="X31" i="5"/>
  <c r="T103" i="5"/>
  <c r="AA103" i="5" s="1"/>
  <c r="S103" i="5"/>
  <c r="Z103" i="5" s="1"/>
  <c r="X103" i="5" s="1"/>
  <c r="R103" i="5"/>
  <c r="Y103" i="5" s="1"/>
  <c r="T37" i="5" l="1"/>
  <c r="AA37" i="5" s="1"/>
  <c r="T38" i="5"/>
  <c r="AA38" i="5" s="1"/>
  <c r="AA51" i="5"/>
  <c r="AA52" i="5"/>
  <c r="AA53" i="5"/>
  <c r="AA54" i="5"/>
  <c r="AA55" i="5"/>
  <c r="AA56" i="5"/>
  <c r="T89" i="5"/>
  <c r="AA89" i="5" s="1"/>
  <c r="T90" i="5"/>
  <c r="AA90" i="5" s="1"/>
  <c r="T91" i="5"/>
  <c r="AA91" i="5" s="1"/>
  <c r="T92" i="5"/>
  <c r="AA92" i="5" s="1"/>
  <c r="T93" i="5"/>
  <c r="AA93" i="5" s="1"/>
  <c r="T94" i="5"/>
  <c r="AA94" i="5" s="1"/>
  <c r="T95" i="5"/>
  <c r="AA95" i="5" s="1"/>
  <c r="T98" i="5"/>
  <c r="AA98" i="5" s="1"/>
  <c r="T99" i="5"/>
  <c r="AA99" i="5" s="1"/>
  <c r="T100" i="5"/>
  <c r="AA100" i="5" s="1"/>
  <c r="T101" i="5"/>
  <c r="AA101" i="5" s="1"/>
  <c r="T104" i="5"/>
  <c r="AA104" i="5" s="1"/>
  <c r="T105" i="5"/>
  <c r="AA105" i="5" s="1"/>
  <c r="T106" i="5"/>
  <c r="AA106" i="5" s="1"/>
  <c r="R37" i="5"/>
  <c r="Y37" i="5" s="1"/>
  <c r="S37" i="5"/>
  <c r="Z37" i="5" s="1"/>
  <c r="R38" i="5"/>
  <c r="Y38" i="5" s="1"/>
  <c r="S38" i="5"/>
  <c r="Z38" i="5" s="1"/>
  <c r="Y51" i="5"/>
  <c r="Z51" i="5"/>
  <c r="X51" i="5" s="1"/>
  <c r="Y52" i="5"/>
  <c r="Z52" i="5"/>
  <c r="X52" i="5" s="1"/>
  <c r="Y53" i="5"/>
  <c r="Z53" i="5"/>
  <c r="X53" i="5" s="1"/>
  <c r="Y54" i="5"/>
  <c r="Z54" i="5"/>
  <c r="X54" i="5" s="1"/>
  <c r="Y55" i="5"/>
  <c r="Z55" i="5"/>
  <c r="X55" i="5" s="1"/>
  <c r="Y56" i="5"/>
  <c r="Z56" i="5"/>
  <c r="X56" i="5" s="1"/>
  <c r="Y89" i="5"/>
  <c r="S89" i="5"/>
  <c r="Z89" i="5" s="1"/>
  <c r="X89" i="5" s="1"/>
  <c r="R90" i="5"/>
  <c r="Y90" i="5" s="1"/>
  <c r="S90" i="5"/>
  <c r="Z90" i="5" s="1"/>
  <c r="X90" i="5" s="1"/>
  <c r="R91" i="5"/>
  <c r="Y91" i="5" s="1"/>
  <c r="S91" i="5"/>
  <c r="Z91" i="5" s="1"/>
  <c r="X91" i="5" s="1"/>
  <c r="R92" i="5"/>
  <c r="Y92" i="5" s="1"/>
  <c r="S92" i="5"/>
  <c r="Z92" i="5" s="1"/>
  <c r="X92" i="5" s="1"/>
  <c r="R93" i="5"/>
  <c r="Y93" i="5" s="1"/>
  <c r="S93" i="5"/>
  <c r="Z93" i="5" s="1"/>
  <c r="X93" i="5" s="1"/>
  <c r="R94" i="5"/>
  <c r="Y94" i="5" s="1"/>
  <c r="S94" i="5"/>
  <c r="Z94" i="5" s="1"/>
  <c r="X94" i="5" s="1"/>
  <c r="R95" i="5"/>
  <c r="Y95" i="5" s="1"/>
  <c r="S95" i="5"/>
  <c r="Z95" i="5" s="1"/>
  <c r="X95" i="5" s="1"/>
  <c r="R98" i="5"/>
  <c r="Y98" i="5" s="1"/>
  <c r="S98" i="5"/>
  <c r="Z98" i="5" s="1"/>
  <c r="X98" i="5" s="1"/>
  <c r="R99" i="5"/>
  <c r="Y99" i="5" s="1"/>
  <c r="S99" i="5"/>
  <c r="Z99" i="5" s="1"/>
  <c r="X99" i="5" s="1"/>
  <c r="R100" i="5"/>
  <c r="Y100" i="5" s="1"/>
  <c r="S100" i="5"/>
  <c r="Z100" i="5" s="1"/>
  <c r="X100" i="5" s="1"/>
  <c r="R101" i="5"/>
  <c r="Y101" i="5" s="1"/>
  <c r="S101" i="5"/>
  <c r="Z101" i="5" s="1"/>
  <c r="X101" i="5" s="1"/>
  <c r="R104" i="5"/>
  <c r="Y104" i="5" s="1"/>
  <c r="S104" i="5"/>
  <c r="Z104" i="5" s="1"/>
  <c r="X104" i="5" s="1"/>
  <c r="R105" i="5"/>
  <c r="Y105" i="5" s="1"/>
  <c r="S105" i="5"/>
  <c r="Z105" i="5" s="1"/>
  <c r="X105" i="5" s="1"/>
  <c r="R106" i="5"/>
  <c r="Y106" i="5" s="1"/>
  <c r="S106" i="5"/>
  <c r="Z106" i="5" s="1"/>
  <c r="X106" i="5" s="1"/>
  <c r="X37" i="5" l="1"/>
  <c r="X38" i="5"/>
  <c r="AA2" i="5"/>
  <c r="Z2" i="5"/>
  <c r="Y2" i="5"/>
  <c r="X1" i="5" l="1"/>
</calcChain>
</file>

<file path=xl/sharedStrings.xml><?xml version="1.0" encoding="utf-8"?>
<sst xmlns="http://schemas.openxmlformats.org/spreadsheetml/2006/main" count="782" uniqueCount="482">
  <si>
    <t>Количество страниц</t>
  </si>
  <si>
    <t>Фото</t>
  </si>
  <si>
    <t>Сказки в дополненной реальности. Сборник 1</t>
  </si>
  <si>
    <t>Сказки в дополненной реальности. Сборник 2</t>
  </si>
  <si>
    <t>БОЛЬШАЯ ЭНЦИКЛОПЕДИЯ DEVAR в дополненной реальности</t>
  </si>
  <si>
    <t>100 наклеек. Развиваем интеллект и воображение. Динозавры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</si>
  <si>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</si>
  <si>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</si>
  <si>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</si>
  <si>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</si>
  <si>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</si>
  <si>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НОВИНКА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</si>
  <si>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</si>
  <si>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</si>
  <si>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</si>
  <si>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</si>
  <si>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</si>
  <si>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</si>
  <si>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Серия WOW!</t>
  </si>
  <si>
    <t>Энциклопедии мягкая обложка</t>
  </si>
  <si>
    <t>Живые раскраски и приключения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</si>
  <si>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</si>
  <si>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</si>
  <si>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</si>
  <si>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</si>
  <si>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</si>
  <si>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</si>
  <si>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</si>
  <si>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</si>
  <si>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</si>
  <si>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</si>
  <si>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</si>
  <si>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</si>
  <si>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</si>
  <si>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</si>
  <si>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978-5-6040133-3-5</t>
  </si>
  <si>
    <t>978-5-6040568-4-4</t>
  </si>
  <si>
    <t>978-5-6040568-5-1</t>
  </si>
  <si>
    <t>978-5-6040566-3-9</t>
  </si>
  <si>
    <t>29,5*21*2</t>
  </si>
  <si>
    <t>29,5*21*1</t>
  </si>
  <si>
    <t>978-5-6044107-3-8</t>
  </si>
  <si>
    <t>978-5-6040567-1-4</t>
  </si>
  <si>
    <t>978-5-6040567-5-2</t>
  </si>
  <si>
    <t>28,5*25,5*1</t>
  </si>
  <si>
    <t>978-5-6043092-0-9</t>
  </si>
  <si>
    <t>978-5-6043091-9-3</t>
  </si>
  <si>
    <t>24*17*0,3</t>
  </si>
  <si>
    <t>978-5-6044443-8-2</t>
  </si>
  <si>
    <t>978-5-6044443-7-5</t>
  </si>
  <si>
    <t>29,5*21*0,3</t>
  </si>
  <si>
    <t>978-5-6040567-2-1</t>
  </si>
  <si>
    <t>978-5-6040568-3-7</t>
  </si>
  <si>
    <t>978-5-6043092-1-6</t>
  </si>
  <si>
    <t>978-5-6043092-6-1</t>
  </si>
  <si>
    <t>978-5-6040566-2-2</t>
  </si>
  <si>
    <t>978-5-6040566-1-5</t>
  </si>
  <si>
    <t>978-5-6040566-5-3</t>
  </si>
  <si>
    <t>978-5-6040566-4-6</t>
  </si>
  <si>
    <t>Турция</t>
  </si>
  <si>
    <t>978-5-6040566-9-1</t>
  </si>
  <si>
    <t>978-5-6040566-8-4</t>
  </si>
  <si>
    <t>978-5-6043092-2-3</t>
  </si>
  <si>
    <t>978-5-6043092-3-0</t>
  </si>
  <si>
    <t>978-5-6043092-4-7</t>
  </si>
  <si>
    <t>978-5-6043092-5-4</t>
  </si>
  <si>
    <t>978-5-6043092-7-8</t>
  </si>
  <si>
    <t>978-5-6043092-8-5</t>
  </si>
  <si>
    <t>978-5-6043092-9-2</t>
  </si>
  <si>
    <t>978-5-6043093-0-8</t>
  </si>
  <si>
    <t>978-5-6044443-0-6</t>
  </si>
  <si>
    <t>978-5-6044443-1-3</t>
  </si>
  <si>
    <t>978-5-6044443-5-1</t>
  </si>
  <si>
    <t>978-5-6044443-2-0</t>
  </si>
  <si>
    <t>978-5-6044443-3-7</t>
  </si>
  <si>
    <t>978-5-6044443-4-4</t>
  </si>
  <si>
    <t>978-5-6044444-4-3</t>
  </si>
  <si>
    <t>24*17*0,8</t>
  </si>
  <si>
    <t>978-5-6044444-5-0</t>
  </si>
  <si>
    <t>978-5-6044107-6-9</t>
  </si>
  <si>
    <t>978-5-6044107-7-6</t>
  </si>
  <si>
    <t>978-5-6044107-8-3</t>
  </si>
  <si>
    <t>978-5-6044107-9-0</t>
  </si>
  <si>
    <t>978-5-6043093-2-2</t>
  </si>
  <si>
    <t>978-5-6043093-1-5</t>
  </si>
  <si>
    <t>978-5-6043093-7-7</t>
  </si>
  <si>
    <t>978-5-6044443-6-8</t>
  </si>
  <si>
    <t>25,5*19,5*0,1</t>
  </si>
  <si>
    <t>978-5-6044444-6-7</t>
  </si>
  <si>
    <t>978-5-6044444-7-4</t>
  </si>
  <si>
    <t>978-5-6045078-3-4</t>
  </si>
  <si>
    <t>978-5-6045078-4-1</t>
  </si>
  <si>
    <t>978-5-6044444-1-2</t>
  </si>
  <si>
    <t>978-5-6044444-2-9</t>
  </si>
  <si>
    <t>978-5-6044444-0-5</t>
  </si>
  <si>
    <t>978-5-6043091-2-4</t>
  </si>
  <si>
    <t>978-5-6043091-3-1</t>
  </si>
  <si>
    <t>978-5-6043091-1-7</t>
  </si>
  <si>
    <t>978-5-6043091-0-0</t>
  </si>
  <si>
    <t>978-5-6043091-4-8</t>
  </si>
  <si>
    <t>978-5-6040569-9-8</t>
  </si>
  <si>
    <t>978-5-6043091-5-5</t>
  </si>
  <si>
    <t>978-5-9909902-2-7</t>
  </si>
  <si>
    <t>978-5-6040132-5-0</t>
  </si>
  <si>
    <t>978-5-9909903-9-5</t>
  </si>
  <si>
    <t>978-5-6040569-8-1</t>
  </si>
  <si>
    <t>978-5-6040568-8-2</t>
  </si>
  <si>
    <t>978-5-6040568-9-9</t>
  </si>
  <si>
    <t>978-5-6040569-1-2</t>
  </si>
  <si>
    <t>11*8*1,5</t>
  </si>
  <si>
    <t>978-5-6040569-7-4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</si>
  <si>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</si>
  <si>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</si>
  <si>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</si>
  <si>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</si>
  <si>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</si>
  <si>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 xml:space="preserve">«Азбука 2.0.» - это не обычная азбука. Каждой букве алфавита посвящена целая страница с персонажем, стихами, буквой для раскрашивания и прописями. Героев можно перенести в реальный мир прямо со страниц книги, где они разыграют забавные сценки и помогут малышу лучше запомнить новые буквы. А восемь развивающих игр и яркие наклейки не дадут заскучать. Освоение такой сложной науки, как чтение, пройдёт легко и просто. И уже совсем скоро вы сможете с гордостью поставить в рамку диплом о освоении малышом всех букв!
Эта книга с дополненной реальностью, а значит, все персонажи, изображенные на страницах, оживают благодаря бесплатному приложению DEVAR. Герои заговорят голосами звёзд театра, кино и эстрады. Делайте фото и снимайте видео с вашим ребенком и героями Азбуки 2.0 прямо из приложения.
</t>
  </si>
  <si>
    <t xml:space="preserve">Динозавры: 4D энциклопедия в дополненной реальности» - книга, с которой ты можешь начать путь палеонтолога - исследователя древних животных. Изучай динозавров со всех сторон, узнавай интересные факты о них, сравнивай размеры и даже корми. Ты ещё никогда не был так близок к миру доисторических ящеров!
"В конце книги вы найдете увлекательные развивающие игры:
- Используйте логику, чтобы раскопать окаменелость и собрать скелет тираннозавра.
- Потренируйте память и внимание, сравнивая следы динозавра, который шел и динозавра, который бежал.
- Узнайте, чем питался динозавр, просто взглянув на его зубы.
- Посмотрите, как жили динозавры на Земле миллионы лет назад, повернув время вспять.
- Сравнивайте динозавров по размеру друг с другом.
Приручите своего собственного динозавра с новой 4D энциклопедией от DEVAR!"
</t>
  </si>
  <si>
    <t xml:space="preserve">Мало кто из детей не мечтал побывать в космосе и получить своего собственного робота-помощника. А с нашей «Живой энциклопедией Космос» это может стать не просто мечтой. Отправляйтесь в увлекательное путешествие по Солнечной системе и за её пределы. Узнайте тайны космоса, посмотрите из чего состоят планеты и управляйте марсоходом! С помощью книги легко запомните даже сложные названия и определения космических тел, историю освоения космоса благодаря обучающим технологиям дополненной реальности.
С помощью бесплатного приложения DEVAR теперь можно подробно рассмотреть 62 основных космических тела без телескопа. Планеты, спутники, Столпы творения, чёрные дыры, объемные модели которых можно рассмотреть прямо у себя дома!
</t>
  </si>
  <si>
    <t>Тело человека представляет собой очень сложную и интересную систему. Это целый мир с особыми связями и соединениями. На долгое и захватывающее путешествие по нему тебя вдохновит эта книга.
       Атлас человеческого тела не похож на другие книги по анатомии. Он отличается использованием технологии дополненной реальности, с помощью которой изучение тела человека становится наглядным и более понятным.</t>
  </si>
  <si>
    <t>все, кто изучал язык без преподавателя знают, как сложно научиться правильно произносить звуки и слова на иностранном языке. Вот поэтому Английская Азбука от Devar озвучена носителем языка.
   Эта книга поможет сделать первый шаг в изучении языка в правильном направлении. А прописи помогут и писать на английском красиво!</t>
  </si>
  <si>
    <t>Энциклопедия в дополненной реальности «В глубинах океана» погрузит тебя в удивительный подводный мир и познакомит с его обитателями! Испытай себя в роли дайвера и погрузись на глубину 300, 500 и даже 10 000 метров, чтобы прогуляться по затонувшим кораблям и увидеть таинственных обитателей глубин.
С помощью технологии дополненной реальности разыщи затонувшие сокровища, сфотографируйся с гигантским кракеном и узнай все тайны подводного мира!</t>
  </si>
  <si>
    <t xml:space="preserve">Живая энциклопедия в дополненной реальности: «WOW! Динозавры» - очень необычная книга. Она перенесёт тебя в прошлое на много миллионов лет назад! Энциклопедия расскажет о самых древних и загадочных обитателях нашей планеты - о динозаврах! Узнай как они появились и почему исчезли, выясни, почему не всех древних ящеров правильно называть динозаврами и познакомься с самыми знаменитыми палеонтологами вместе с книгой WOW Динозавры от DEVAR! 
Эта книга с дополненной реальностью, а значит, ты сможешь увидеть 18 грозных древних ящеров. Выясни какой динозавр меньше кошки, а кто не поместится даже в комнату. Всё это благодаря бесплатному приложению DEVAR. </t>
  </si>
  <si>
    <t xml:space="preserve">Живая энциклопедия в дополненной реальности: «WOW! Животные» - очень необычная книга. Она поможет отправиться в удивительное путешествие, полное опасностей и загадок. Познакомься с самыми необычными животными нашей планеты, узнать о них очень много интересного и прими участие в самой настоящей спасательной экспедиции с энциклопедией WOW! Животные от DEVAR! 
С помощью особой технологии дополненной реальности ты сможешь подглядеть за жизнью 19 диких животных в их естественной среде обитания. Для этого нужно лишь скачать бесплатное приложение DEVAR на смартфон или планшет и активировать книгу. Приключения ждут!
</t>
  </si>
  <si>
    <t xml:space="preserve">Знаменитые чудеса света привлекали своё внимание во все времена. Многие знают про популярные Пирамиды Хеопса, висячие сады Семирамиды и Александрийский маяк, но чем же они так известны? Читайте невероятные истории, узнавайте, для кого создавались эти великолепные сооружения и какой была их судьба. С помощью этой книги вы сможете прогуляться по удивительным местам и увидеть чудеса света своими глазами!
14 красивейших и невероятных сооружений оживут прямо перед глазами! Благодаря бесплатному приложению DEVAR стало возможным увидеть даже давно разрушенные временем чудеса света. Нет, это не магия, это – дополненная реальность!
</t>
  </si>
  <si>
    <t xml:space="preserve"> Живая энциклопедия «WOW! Секреты Океанов» — это билет к настоящим приключениям. Вместе с отважными близнецами Дэнни и Энни путешествуй по пяти океанам, удивляйся самым разнообразным морским обитателям и помоги героям открыть все секреты. С помощью технологии дополненной реальности ты сможешь увидеть ярких коралловых рыб, гигантских медуз и опасных хищников. Но не стоит паниковать – всё под твоим контролем!
   В книге тебя ждут 20 самых ядовитых и больших, странных и ярких обитателя водных глубин. Они "оживут" в 4D объеме в дополненной реальности с помощью бесплатного приложения от DEVAR. Но если ты захочешь получить своего собственного морского жителя, то страничка для крафта поможет тебе в этом и даст пару ценных советов.</t>
  </si>
  <si>
    <t xml:space="preserve">В книге «Знакомство с животными» спрятались совершенно разные существа: от большого африканского слона до маленькой красноглазой квакши.
   Хочешь узнать зачем павлину такой роскошный хвост, почему смеются гиены и кого боится королевская кобра? Все ответы внутри!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 Теперь каждый сможет завести жирафа и погладить льва! Они 'оживут' в 4D объеме в дополненной реальности с помощью бесплатного приложения от DEVAR.
</t>
  </si>
  <si>
    <t xml:space="preserve"> Книга «Знакомство с динозаврами» — это потрясающая возможность отправиться в прошлое и взглянуть на невероятных рептилий! И не просто отправиться, а увидеть всё многообразие видов у себя дома!
   В какой период жил анкилозавр? Где обитал рамфоринх? Ответы внутри!
   По многочисленным просьбам мы выбрали из наших самых популярных энциклопедий самые увлекательные факты, объединили их и выпустили в более компактном формате. Теперь каждый сможет завести дома динозавра! Трицератопс совсем проголодался, а тираннозавр давно не рычал…
   Пора «оживить» их в 4D объеме в дополненной реальности с помощью бесплатного приложения от DEVAR!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</si>
  <si>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</si>
  <si>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</si>
  <si>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Книга «Тайны океанов» позволит тебе совершить погружение с аквалангом на самое дно бескрайних вод! На пути тебе встретятся драгоценные сокровища и затонувшие корабли, у каждого из которых своя загадочная история.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совершить настоящее погружение! Подводный мир ждёт тебя! Он "оживёт" прямо у тебя дома в 4D объеме в дополненной реальности с помощью бесплатного приложения от DEVAR. 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</si>
  <si>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</si>
  <si>
    <t xml:space="preserve">В книге «Чудеса света Древнего мира» ты совершишь настоящее путешествие по самым невероятным и загадочным местам мира. Ты узнаешь секреты пирамид, легенду садов Семирамиды и как козы помогли построить храм Артемиды.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Чудеса света Древнего мира ждут тебя! Они «оживут» прямо у тебя дома в 4D объеме в дополненной реальности с помощью бесплатного приложения от DEVAR.
</t>
  </si>
  <si>
    <t xml:space="preserve">Книга «Новые чудеса света» — это твой билет к самым великим строениям человечества! Ты отправишься в Мексику, Иорданию, Индию, Китай, Бразилию прямо из своей комнаты и узнаешь удивительные факты о каждом из чудес света.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Новые чудеса света ждут тебя! Они «оживут» прямо у тебя дома в 4D объеме в дополненной реальности с помощью бесплатного приложения от DEVAR.
</t>
  </si>
  <si>
    <t xml:space="preserve">Познакомьтесь с животными фермы вместе с мини-энциклопедией DEVAR «О чём говорят животные?». Эта книга станет находкой для тех малышей, кто давно интересовался, что же делает на ферме ослик, где живет корова, и как блеет овечка. В этой мини-энциклопедии четвероногие помощники человека сами расскажут о себе, своих детёнышах и привычках. Главным преимуществом энциклопедии является технология дополненной реальности, с помощью которой животные оживут у вас на странице и их можно будет рассмотреть со всех сторон. Книга способствует расширению кругозора, развитию внимания и памяти. Приятным дополнением станет живая раскраска в конце энциклопедии.   </t>
  </si>
  <si>
    <t>Моя мини-энциклопедия DEVAR «О чём думают животные?» познакомит самых маленьких
читателей с домашними питомцами и птицами, которые живут на ферме. Преимущество данной
книги — это использование технологии дополненной реальности. С помощью неё вы можете
перенести персонажей книги в реальный мир и рассмотреть их со всех сторон. Ребёнок узнает, как
зовут детёнышей птиц и животных, какие они издают звуки и много другое. Животные и птицы
сами расскажут об этом. Книга помогает расширять кругозор, внимание и память.</t>
  </si>
  <si>
    <t>Открывайте мир динозавров с самых юных лет вместе с мини-энциклопедией DEVAR «О чём молчат динозавры?». Травоядные гиганты и водоплавающие рептилии этой энциклопедии не способны напугать малыша. Они совсем не страшные, а, наоборот, милые и очаровательные. Каждый из них расскажет о себе сам, как на страницах, так и за её пределами. Ведь в дополненной реальности можно рассматривать оживших героев со всех сторон через камеру своего устройства! В конце книги малыша ждет бонус — живая раскраска!</t>
  </si>
  <si>
    <t>Начните изучение Солнечной системы с мини-энциклопедией DEVAR «О чём поют планеты?».
Главные персонажи энциклопедии — сами планеты. Они не просто рассказывают о себе, но ещё и
поют. Благодаря технологии дополненной реальности юный читатель сможет послушать их
забавные песенки и посмотреть их танцы. Мини-энциклопедия DEVAR «О чём поют планеты?»
позволяет расширять детский кругозор, память и речь. Для развития мелкой моторики и
творческого потенциала в конце книги есть оживающая раскраска.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</si>
  <si>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</si>
  <si>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Начните знакомство с динозаврами с мини-энциклопедией DEVAR «О чём рычат динозавры?».
Грозные хищники и летающие ящеры этой энциклопедии совсем не страшные. Они не смогут
напугать малыша, а наоборот: привлекут его внимание и заинтересуют. В мини-энциклопедии
DEVAR динозавры сами расскажут о себе. Они поделятся своими привычками и особенностями с
юным читателем не только на страницах книги, но и в дополненной реальности. Активируйте
книгу в бесплатном приложении и рассматривайте динозавров со всех сторон. В конце книги
малыша ждет бонус — живая раскраска!</t>
  </si>
  <si>
    <t>Мы позаботились о том, чтобы ваш малыш познакомился с представителями самых разных групп транспорта. Как и на страницах книги, в дополненной реальности ребёнок узнает об отличительных чертах транспорта — от спорткара до танка. В приложении малыш сможет управлять объёмными моделями и выполнять несложные задания. Страницы энциклопедии также содержат развивающие игры, раскраску и диплом водителя.</t>
  </si>
  <si>
    <t>Знать о вирусах и болезнях, которые они вызывают, важно уже в самом младшем возрасте. Книга с дополненной реальностью станет в этом вашим верным помощником, поскольку дополненная реальность в ней выполняет роль связующего звена между чтением и игрой.
Герои сойдут со страниц в бесплатном приложении, а вы увидите их через камеру мобильного устройства. Запоминающиеся персонажи, наделённые яркими характерами, расскажут о себе в прозе и стихах, обучая малыша основам здорового образа жизни.
Захватывающий сюжет преподнесёт серьёзную тему в необычном ключе, сделав её понятной даже для самых маленьких. А несложные задания, раскраска и диплом внесут свой вклад в развитие творческих способностей малыша.</t>
  </si>
  <si>
    <t>Книга «Моё тело» даёт простые
ответы на сложные вопросы о работе организма человека. Она станет вашим
незаменимым помощником в объяснении малышу основ анатомии, физиологии
и гигиены весело и интересно. Энциклопедия направлена на развитие у
ребёнка полезных привычек и содержит удивительные эксперименты,
помогающие познакомиться со строением человеческого тела. Развивающие
задания не дадут заскучать, а диплом друга своего организма станет стимулом
не терять это звание.</t>
  </si>
  <si>
    <t>Изучать неизведанное в энциклопедии «Загадочный
космос» помогут сами планеты. Яркие и милые персонажи-небесные тела,
наделённые уникальными характерами, рассказывают о себе самое
интересное. С помощью технологии дополненной реальности они сходят со
страниц и поют о себе! Вместе со словами песенок малыш запомнит основную
информацию о планетах. Книга содержит развивающие задания, оживающую
раскраску и диплом покорителя космоса. Энциклопедия вовлекает ребёнка в
творчество, активизирует познавательную деятельность, развивает речь и
расширяет кругозор. Оцените пользу энциклопедий в дополненной реальности
DEVAR!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</si>
  <si>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</si>
  <si>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>Вместе с энциклопедией «Мир динозавров» малыш поймёт,
что древних ящеров нечего бояться! Его не напугает даже самый грозный
хищник, потому что динозавры в книге нарисованы с учётом особенностей
детского восприятия. В этой энциклопедии вы встретите наземных, водных и
летающих ящеров. Каждый из них расскажет о себе сам, как на страницах, так
и за её пределами. Ведь в дополненной реальности можно рассматривать
оживших героев со всех сторон через камеру своего устройства! Мы
позаботились и о творческом потенциале малышей: книга содержит
оживающую раскраску, а также развивающие задания и диплом — всё, чтобы
привить детям любовь к знаниям.</t>
  </si>
  <si>
    <t>Все знают, что Новый год – это время чудес и волшебства. А ещё это время подарков, которые Дед Мороз дарит послушным деткам. Но он такой не один! У него есть дальние родственники, другие зимние волшебники.       
   Хочешь узнать про них побольше? Тогда у тебя есть возможность познакомиться с ними в книге «Зимние приключения», где волшебством и магией наполнена каждая страница. Ведь при помощи технологии дополненной реальности герои оживают!</t>
  </si>
  <si>
    <t>Новый год совсем близко! В доме Дедушки Мороза настоящий переполох, и Белый Зайка со всех лап торопиться всё успеть. Но, кажется, без тебя здесь не обойтись? Скорее помоги Зайке починить будильник Деда Мороза, познакомься с весёлыми Снеговичками и красавицей Снегурочкой.
   С помощью бесплатного приложения DEVAR герои в дополненной реальности придут к тебе в гости прямо со страниц книги. Волшебство совсем рядом!</t>
  </si>
  <si>
    <t>еперь любимые сказки решили собраться в один прекрасный сборник под яркой и красочной твёрдой обложкой. Он включает в себя такие знаменитые истории как «Гадкий утёнок», «Снежная королева», «Кот в сапогах» и «Мороз Иванович».
Отправляйтесь в приключения вместе с Котом в сапогах, помогите смелой Герде найти Кая в землях Снежной королевы и узнайте, что такое настоящее добро от Гадкого утёнка и Рукодельницы.
Наши сказки буквально вовлекут вас в свой волшебный мир при помощи технологии дополненной реальности. Герои историй сойдут со страниц и покажут увлекательные и трогательные сценки, а кое-кто даже приготовил целое представление! Кроме этого мы пошли на смелый эксперимент и оживили целые иллюстрации, в которых спрятано множество сюрпризов. Посмотрим, сможете ли вы найти их все.
Сказки можно не только почитать, но и послушать перед сном, ведь они полностью озвучены и записаны в аудиоформате.</t>
  </si>
  <si>
    <t>Загляните в волшебный мир сказок с помощью технологии дополненной реальности!
Яркие и красочные иллюстрации оживут и позволят понаблюдать за приключениями героев в 3D-формате. И не только понаблюдать, но и послушать в качестве сказки на ночь, ведь все истории имеют дикторскую озвучку.
Сказки не только увлекут вашего ребёнка своим сюжетом, но и окажутся очень поучительными. С помощью них малыш научится доброте, прощению и дружбе, а также правилам поведения. Красивый аудиовизуальный ряд в дополненной реальности сделает процесс обучения и воспитания ещё более эффективным. Чтобы посмотреть сценку в дополненной реальности, достаточно запустить бесплатное приложение DEVAR и навести камеру на страницу. Персонажи станут объёмными и поведают свою поучительную историю. Миллионы детей играют и учатся с книгами DEVAR!</t>
  </si>
  <si>
    <t>В этой книге, мы узнаем о том, как Ёжик попал в компьютерную игру. На пути к свободе его ждет самая настоящая зарядка для ума. Нам предстоит помочь Ёжику разгадать занимательные загадки, сыграть в логические игры, а также посмотреть забавные мультфильмы, в которых Смешарики переодеваются то в пиратов, то в космонавтов, то в египетского фараона.
    Еще мы увидим Кощея Бессмертного, Снежную Королеву, ведьму Гингему и даже дракона!
   Это не просто раскраска, а волшебная история о новых приключениях Смешариков, которые оживут прямо на страницах книги!</t>
  </si>
  <si>
    <t>Необыкновенные приключения со Смешариками в дополненной реальности! Вместе мы отправимся по следам исследователей, совершивших великие географические открытия.
   Если удача будет на нашей стороне, мы отыщем сокровища знаменитого пирата Джека Скарабея! Он был старый плут и не оставил карты, зато спрятал подсказки по всему миру. Приготовься к путешествию! Мы отчаливаем.</t>
  </si>
  <si>
    <t>Настоящее приключение для юных изобретателей! Она развивает способность самостоятельно находить информацию и осваивать новые темы, а также память, внимательность и творческие способности.
   На страницах нашей новой книги-раскраски мы отправляемся в увлекательное путешествие в мир изобретений. И не одни, а с твоими любимыми Фиксиками! Вместе мы узнаем, из каких предметов состоит батут, изучим самые яркие изобретения человечества, и, может быть, даже придумаем свои! Разберемся в том, как работает автомобиль, снегоход, и многое другое.
   И все это в дополненной реальности – ДимДимыч, Фиксик и Симка сойдут со страниц, чтобы ваше путешествие было еще более интересным! Кстати, все задания построены таким образом, что нужно самому искать ответы на вопросы Фиксиков;) Готовы? Тогда вперед за новыми знаниями и впечатлениями!</t>
  </si>
  <si>
    <t xml:space="preserve">Скоро Нолику сдавать экзамен! Поэтому Симка, Мася, Папус и даже Дедус спешат ему на помощь. Ведь экзамен на право носить помогатор - это тебе не шутки. Нолик очень волнуется - и твоя помощь тоже будет не лишней. Помоги юному фиксику пройти это испытание!
   Нолик и другие фиксики сойдут со страниц книги, чтобы вместе с тобой решить интересные головоломки, починить сломанные вещи и научиться чему-то новому. </t>
  </si>
  <si>
    <t>Летай вместе со Скай! Проходи захватывающие садовые миссии, весёлый лабиринт, проверь свою память и разгадывай головоломки. А ещё тебя ждут волшебные оживающие раскраски! Помоги Скай в её непростых заданиях и стань частью команды Щенячьего патруля. Небо зовёт в полёт!</t>
  </si>
  <si>
    <t>Отважный Щенячий патруль приглашает отправиться в увлекательное путешествие. Встречай Гончика! Помоги щенку пройти непростые испытания, где пригодятся твои логика, смекалка и внимательность! Раскрашивай, проходи лабиринты, управляй транспортом Гончика в дополненной реальности! «Отряд щенков к делу готов!» А ты?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</si>
  <si>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</si>
  <si>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 xml:space="preserve"> С этой энциклопедией мы совершим увлекательное путешествие по квартире ДимДимыча. Где в каждой комнате нас будет ждать знакомство сразу с несколькими незаменимыми домашними помощниками – бытовыми приборами.
   Вместе с Симкой и Ноликом мы узнаем, чем полезны холодильник, стиральная машина, фотоаппарат и другая техника. Что понадобится, чтобы приготовить пирог, заварить чай, а после вымыть посуду.
   Фиксики поделятся секретами работы самых разных приборов и расскажут, как ими правильно пользоваться. Развивающие игры в дополненной реальности помогут ребенку освоить безопасную работу с бытовыми приборами. Прививайте детям полезные навыки весело! </t>
  </si>
  <si>
    <t>Развиваем интеллект и воображение. Динозавры" — незаменимый помощник в борьбе со скукой.
Задания на логику, сообразительность и счёт дополнены занимательными образовательными фактами о динозаврах. Для развития креативности и познавательной активности здесь есть необычная раскраска-рассказ. А с героем оживающей раскраски можно ещё и поиграть в бесплатном мобильном приложении, где ребёнка ждёт новая порция головоломок.
А как же наклейки? — Их можно смело переклеивать много раз, населяя древними животными то одни пейзажи, то другие. В этой книге пространство для игр и воображения не ограничено!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</si>
  <si>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</si>
  <si>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 xml:space="preserve">   С древних времён люди находят в разных частях света гигантские скелеты, принадлежащие динозаврам. С современными технологиями мы уже можем восстановить их внешний вид и представить среду обитания.
   Хотите посмотреть на птеродактиля или ихтиозавра? Или узнать, что ел археоптерикс? Взгляните на всё в дополненной реальности своими глазами.</t>
  </si>
  <si>
    <t>Древние ящеры когда-то населяли всю нашу Землю. Одни были не больше кошки, а другие вырастали до 30 метров.
   В этой книге вы сможете посмотреть на знаменитого тираннозавра, узнать, сколько весил трицератопс, и даже отправиться с ними на совместную прогулку в дополненной реальности.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</si>
  <si>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</si>
  <si>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 xml:space="preserve">Тело человека – сложный механизм, работа которого зависит от строения и внешних факторов, которые часто скрыты от глаз.
   Эта книга позволит увидеть наш организм под новым углом. Рассмотрев тело в дополненной реальности от кожи и мышц до скелета, вы с уверенностью сможете сказать, что знаете его как свои пять пальцев.  </t>
  </si>
  <si>
    <t>Мифология помогала древним народам через мистические образы объяснить устройство мира вокруг. Очень интересна и многообразна она и у индейцев майя — здесь и обширный пантеон божеств, и легенды о сотворении и закате Вселенной, и даже собственное древо жизни — сейба.
   Книга «Майя: легенды цивилизации» представляет самых ярких богов, миф о сотворении жизни, а также рассказывает о маянском календаре при помощи оживающих мандал.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</si>
  <si>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</si>
  <si>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</si>
  <si>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</si>
  <si>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</si>
  <si>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</si>
  <si>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Любимая многими сказка о непоседливых козлятах и хитром сером волке обрела совершенно новые краски благодаря технологии дополненной реальности.
Красочные иллюстрации буквально оживают прямо на глазах, а герои сходят со страниц книги и дополняют историю. Сама сказка приобрела добрый финал, что более подходит для ребёнка. Ваш малыш сможет посмотреть на сценки с участием главных героев, где ему откроется множество мелких деталей, которые можно рассматривать бесконечно.
Сказку можно не только почитать, но и послушать перед сном, ведь она полностью озвучена и записана в аудиоформате.</t>
  </si>
  <si>
    <t>«Три медведя» — сказка, которую знает с детства каждый. Прекрасные красочные иллюстрации не дадут вашему малышу расстаться с книгой, а технология дополненной реальности, благодаря которой герои сказки окажутся прямо перед вами, подарит незабываемые чувства о настоящем волшебстве.
Учите доброте, взаимовыручке и дружбе вашего малыша с помощью проверенных сказок, а DEVAR сделает каждую историю незабываемой.
 Сказку можно не только почитать, но и послушать перед сном, ведь она полностью озвучена и записана в аудиоформате.</t>
  </si>
  <si>
    <t>«Теремок» — сказка для самых маленьких. Повествование ведётся так, чтобы малыш быстрее и лучше мог запомнить всех героев — через увлекательные, но простые стишки.
Добрая сказка научит, что жить дружно и весело всегда лучше, чем в одиночку. Ведь никакое горе не сломит, если друг рядом. А технология дополненной реальности привнесёт новый необычный формат живых героев в классическую сказку. Каждый из нас когда-то мечтал, чтобы герой любимой истории оказался перед нами. И теперь это стало доступно!
Сказку можно не только почитать, но и послушать перед сном, ведь она полностью озвучена и записана в аудиоформате.</t>
  </si>
  <si>
    <t>де, как не у сказки, учиться доброму? Сказка “Три поросёнка” поможет вашему малышу понять, как важно слушать наставления родителей, что разговаривать с незнакомцами (и не только с волками) может быть опасно, а трудиться всегда следует на совесть.
Технология дополненной реальности поможет закрепить сюжет сказки при помощи обаятельных оживающих персонажей. Только послушайте эти стихи поросят!
Сказку можно не только почитать, но и послушать перед сном, ведь она полностью озвучена и записана в аудиоформате.</t>
  </si>
  <si>
    <t>Любимая многими сказка о Гадком утёнке обрела совершенно новые краски благодаря технологии дополненной реальности. Красочные иллюстрации буквально оживают прямо на глазах, сходя со страниц книги и дополняя историю. Малыш сможет посмотреть на сценки с участием главного героя и послушать сказку в аудио формате.</t>
  </si>
  <si>
    <t>Математика — это совсем не сложно! Она легко может стать весёлой занимательной игрой, когда ты дружишь с цифрами!
   Оживляй героев, смотри с ними забавные анимации, управляй ими и делай классные фото и видео!
   Научись решать простые примеры и проверяй ответы в дополненной реальности. Учись счёту вместе с DEVAR!</t>
  </si>
  <si>
    <t xml:space="preserve"> Хочешь выучить все буквы? Легко! А вместе с оживающими животными это ещё и очень весело.
   Оживляй героев, смотри забавные анимации и слушай добрые стихи. А ещё ты сможешь поуправлять персонажами и даже сделать с ними классные фото или видео! 
   Играй с весёлыми героями и запоминай все буквы русского алфавита вместе с DEVAR!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</si>
  <si>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</si>
  <si>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У Эпплджек много дел на ферме, но она с радостью берётся за каждое. Секрет прост: любую работу она превращает в весёлое развлечение.
    Играя с Эпплджек в дополненной реальности ты узнаешь, что сбор яблок превращается в дружеское соревнование, а поиски сломанных вещей – в интересный квест.</t>
  </si>
  <si>
    <t>Сумеречная Искорка обожает читать и учиться. Она точно знает, что это совсем не скучно. И научит тебя весело получать знания и радоваться новым открытиям. Сможешь составить своё расписание, а Искорка посоветует, как ему следовать.
    Помоги пони решить занимательные задачи и поиграй с ней в дополненной реальности!</t>
  </si>
  <si>
    <t>Знаешь, что нужно, чтобы устроить лучшую в мире вечеринку по случаю дня рождения? У Пинки Пай точно есть ответ на этот вопрос! И она готова поделиться всеми секретами приготовления к празднику.
   В книге тебя ждёт много интересных загадок и советов, а также ценный рецепт и оживающая открытка! Стань мастером праздников вместе с Пинки Пай!</t>
  </si>
  <si>
    <t xml:space="preserve"> Рарити в курсе всех модных веяний и никогда не позволит другим пони плохо выглядеть. Вот и на этот раз Рарити решила сделать прекрасный подарок для своей подруги – сшить стильное платье! 
   Играй в дополненной реальности и ты узнаешь всё про удивительный мир моды и работу фэшн-дизайнера.
 </t>
  </si>
  <si>
    <t>Флаттершай очень любит животных, и они отвечают ей взаимностью. Эта книга раскроет тебе все секреты домашних животных и подскажет, как ухаживать за любимцами.
   Взгляни на своего друга по-новому и научись понимать его с помощью Флаттершай, играя с пушистыми, пернатыми и чешуйчатыми друзьями в дополненной реальности.</t>
  </si>
  <si>
    <t>Радуга Дэш не пропускает ни одно соревнование в Кантерлоте. Сегодня пони решила принять участие в предстоящих больших играх, но без твоей помощи ей не обойтись. 
   Присоединяйся к пони и прими участие в играх в дополненной реальности. Но прежде не забудь получить пару спортивных советов от Радуги Дэш.</t>
  </si>
  <si>
    <t>Яркая и красочная книга «Учи английский с пони» не похожа на другие азбуки. Герои помогут в освоении незнакомого языка, расскажут немного о себе и предложат поиграть в интересные, а главное, познавательные игры. Ребёнок чуть больше узнает об Эквестрии, о её жителях и заодно играючи выучит английский алфавит. А по изучению всех букв малыш сможет с гордостью повесить на стену диплом от самой принцессы Селестии!
С помощью технологии дополненной реальности пони из Эквестрии переместятся прямо к тебе домой. Покажут несколько сценок из своей жизни и помогут лучше запомнить новые буквы.</t>
  </si>
  <si>
    <t>Ссылка на маркейтинговые материалы</t>
  </si>
  <si>
    <t>https://drive.google.com/drive/folders/15dfQ0K0A6c8Be9mmtwZEFQ7xI5mG-Ses?usp=sharing</t>
  </si>
  <si>
    <t>https://drive.google.com/drive/folders/1-Wg9cboUwN7Okx2Dq-0AwJ2nRNXTv4Uk?usp=sharing</t>
  </si>
  <si>
    <t>https://drive.google.com/drive/folders/17Uy66kchmFyPOup3pLCgcdKcyGbqLLhj?usp=sharing</t>
  </si>
  <si>
    <t>https://drive.google.com/drive/folders/17PbO2RVkZjQl-6y7leZ-stQ_w9N7EH5R?usp=sharing</t>
  </si>
  <si>
    <t>https://drive.google.com/drive/folders/17cL-gqDD4jKdaOlwnkRzzUF7tezvZNYx?usp=sharing</t>
  </si>
  <si>
    <t>https://drive.google.com/drive/folders/1-QvZwad4wSYiyFqzYsDY71HOgk-QXKu5?usp=sharing</t>
  </si>
  <si>
    <t>https://drive.google.com/drive/folders/17WIZw2Bsg9oAqJqjrddTC_GCGf-Zl0AA?usp=sharing</t>
  </si>
  <si>
    <t>https://drive.google.com/drive/folders/17OEcwmmHzjJshVNS4gkU90E_dqD5cRFl?usp=sharing</t>
  </si>
  <si>
    <t>https://drive.google.com/drive/folders/16wzXBXmpFvyfr4j5WBLHu5SbBnEdmcZG?usp=sharing</t>
  </si>
  <si>
    <t>https://drive.google.com/drive/folders/16wd60TThef4klk5RrIgWwCGgMzx05yt1?usp=sharing</t>
  </si>
  <si>
    <t>https://drive.google.com/drive/folders/16qZekokC9LUScewSLBly7HlOh95RuJPU?usp=sharing</t>
  </si>
  <si>
    <t>https://drive.google.com/drive/folders/16wWbjFT5eOQGENOY440h3e7B8q2U0pYp?usp=sharing</t>
  </si>
  <si>
    <t>https://drive.google.com/drive/folders/16e6NhFf1v5d_kPeMnifefQzaIw5CRzDW?usp=sharing</t>
  </si>
  <si>
    <t>https://drive.google.com/drive/folders/16bs4n71F-nXhVSVJ-LeqKYCWe5T-z1Xe?usp=sharing</t>
  </si>
  <si>
    <t>https://drive.google.com/drive/folders/16hp7jAijY5M1e1frKNmdcXmlwQe_zjsg?usp=sharing</t>
  </si>
  <si>
    <t>https://drive.google.com/drive/folders/16ng7Uz2ctUnsIrRMEKcSevePf6vO5kvF?usp=sharing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</si>
  <si>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</si>
  <si>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</si>
  <si>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https://drive.google.com/drive/folders/18G2Qs4gfwhQ1fNlA9WAqdI4Wz4WXyadV?usp=sharing</t>
  </si>
  <si>
    <t>https://drive.google.com/drive/folders/16hYABjWDo-RP7J-_HxoVBfrsU8BRWwLn?usp=sharing</t>
  </si>
  <si>
    <t>https://drive.google.com/drive/folders/18EAgw4FQCTtYS8qkQ7tQDE266IJcSMoZ?usp=sharing</t>
  </si>
  <si>
    <t>https://drive.google.com/drive/folders/18MpsI2k3vxkhJwbpcPeTh_HAXBLNMBJV?usp=sharing</t>
  </si>
  <si>
    <t>https://drive.google.com/drive/folders/12Pv8b425P6roR01pe0-qWQqqhqbWZapa?usp=sharing</t>
  </si>
  <si>
    <t>https://drive.google.com/drive/folders/12Qkt_w2td6Bh7KSu5LW3RCSChWRR_dwQ?usp=sharing</t>
  </si>
  <si>
    <t>https://drive.google.com/drive/folders/12E5vz0glEw3QVKo1M42w3nfzGQFR5PR3?usp=sharing</t>
  </si>
  <si>
    <t>https://drive.google.com/drive/folders/12A19iRvkzzo5e7RD3EOXostAk0HErNzX?usp=sharing</t>
  </si>
  <si>
    <t>https://drive.google.com/drive/folders/128OCZ1UWSMPPpywLga8ccLFPey3Hc_je?usp=sharing</t>
  </si>
  <si>
    <t>https://drive.google.com/drive/folders/14_O7hOVZWzxztUbbZZ3uFVShb0uRvUrb?usp=sharing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</si>
  <si>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</si>
  <si>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</si>
  <si>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</si>
  <si>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https://drive.google.com/drive/folders/14-zcmzD3ummv6-uIO0Q4ohJhdlqBg97K?usp=sharing</t>
  </si>
  <si>
    <t>https://drive.google.com/drive/folders/13uD9HN-VDR840yIFoaa0Jpltm-QV1Tjr?usp=sharing</t>
  </si>
  <si>
    <t>https://drive.google.com/drive/folders/13evhJuVee4VfxNPaMAKAl1jafbeXQcsP?usp=sharing</t>
  </si>
  <si>
    <t>https://drive.google.com/drive/folders/14Zyf2vXtgHIUCvK0tZPUddyIBhBkbZ6e?usp=sharing</t>
  </si>
  <si>
    <t>https://drive.google.com/drive/folders/18gVMAS8FtgZCh4hsyqFC4j8uBgzbJJAn?usp=sharing</t>
  </si>
  <si>
    <t>https://drive.google.com/drive/folders/1904UJDH6YWBTUq7fLnOZMlHO8t7_lKuH?usp=sharing</t>
  </si>
  <si>
    <t>https://drive.google.com/drive/folders/18Nbz3cpSBRBfoSqcMfrpf8hOuxTgpXJf?usp=sharing</t>
  </si>
  <si>
    <t>https://drive.google.com/drive/folders/18PALcVy8ZowFdrb_eXBom5UgBsiBTtpG?usp=sharing</t>
  </si>
  <si>
    <t>https://drive.google.com/drive/folders/18qizMAbZKqRMxBLYWW5hSDnGne6OP4fh?usp=sharing</t>
  </si>
  <si>
    <t>https://drive.google.com/drive/folders/18hXAzfJt0_DTRmAzdXvaUXcQLuCkvgth?usp=sharing</t>
  </si>
  <si>
    <t xml:space="preserve">https://drive.google.com/drive/folders/186S8zpTqT7I_TmvsCD9X2vgnmWdbDzYg?usp=sharing </t>
  </si>
  <si>
    <t xml:space="preserve">https://drive.google.com/drive/folders/184MvmOEMj2mAMmhTAE6GdhxrutWRzLUm?usp=sharing </t>
  </si>
  <si>
    <t xml:space="preserve">https://drive.google.com/drive/folders/183WsD6xYRMxX_iLOu3E1ZLQHBeN8-px5?usp=sharing </t>
  </si>
  <si>
    <t xml:space="preserve">https://drive.google.com/drive/folders/181n31o6BSuHJFB9HMcNSUIbv8bbu7e6F?usp=sharing </t>
  </si>
  <si>
    <t xml:space="preserve">https://drive.google.com/drive/folders/17x68s6hW-eFyKKmY84I4wDm2zHw2-Vp9?usp=sharing </t>
  </si>
  <si>
    <t xml:space="preserve">https://drive.google.com/drive/folders/17uoit02t_qR1IqnO1Bhfd6YQ_JD3qADr?usp=sharing </t>
  </si>
  <si>
    <t>Артикул</t>
  </si>
  <si>
    <t>D-0000063</t>
  </si>
  <si>
    <t>Книга в дополненной реальности. Азбука 2.0</t>
  </si>
  <si>
    <t>D-0000070</t>
  </si>
  <si>
    <t>4D Энциклопедия в дополненной реальности. Динозавры</t>
  </si>
  <si>
    <t>D-0000051</t>
  </si>
  <si>
    <t>4D Энциклопедия в дополненной реальности. Космос</t>
  </si>
  <si>
    <t>D-0000052</t>
  </si>
  <si>
    <t>4D Энциклопедия в дополненной реальности. Анатомия</t>
  </si>
  <si>
    <t>D-0000049</t>
  </si>
  <si>
    <t>Книга в дополненной реальности. Английская азбука</t>
  </si>
  <si>
    <t>D-0000071</t>
  </si>
  <si>
    <t>4D Энциклопедия в дополненной реальности. В глубинах океана</t>
  </si>
  <si>
    <t>D-0000050</t>
  </si>
  <si>
    <t>4D Энциклопедия в дополненной реальности. Микромир</t>
  </si>
  <si>
    <t>D-0000054</t>
  </si>
  <si>
    <t>4D Энциклопедия в дополненной реальности. Нескучная Физика</t>
  </si>
  <si>
    <t>D-0000055</t>
  </si>
  <si>
    <t>4D Энциклопедия в дополненной реальности. Фиксики. Домашние помощники</t>
  </si>
  <si>
    <t>D-0000056</t>
  </si>
  <si>
    <t>Живая энциклопедия. WOW! Динозавры</t>
  </si>
  <si>
    <t>D-0000064</t>
  </si>
  <si>
    <t>Живая энциклопедия. WOW! Животные</t>
  </si>
  <si>
    <t>D-0000065</t>
  </si>
  <si>
    <t>Живая энциклопедия. WOW! Чудеса Света</t>
  </si>
  <si>
    <t>D-0000069</t>
  </si>
  <si>
    <t>Живая энциклопедия. WOW! Секреты океанов</t>
  </si>
  <si>
    <t>D-0000066</t>
  </si>
  <si>
    <t>D-0000004</t>
  </si>
  <si>
    <t>D-0000005</t>
  </si>
  <si>
    <t>4D Энциклопедия в мягкой обложке. Динозавры: от птеродактиля до овираптора</t>
  </si>
  <si>
    <t>D-0000060</t>
  </si>
  <si>
    <t>4D Энциклопедия в мягкой обложке. Динозавры: от компсогната до рамфоринха</t>
  </si>
  <si>
    <t>D-0000059</t>
  </si>
  <si>
    <t>4D Энциклопедия в мягкой обложке. Анатомия: органы человека</t>
  </si>
  <si>
    <t>D-0000057</t>
  </si>
  <si>
    <t>4D Энциклопедия в мягкой обложке. Анатомия: тело человека</t>
  </si>
  <si>
    <t>D-0000058</t>
  </si>
  <si>
    <t>4D Энциклопедия в мягкой обложке. Майя. Загадки и наследие</t>
  </si>
  <si>
    <t>D-0000062</t>
  </si>
  <si>
    <t xml:space="preserve">4D Энциклопедия в мягкой обложке. Майя Легенды цивилизации </t>
  </si>
  <si>
    <t>D-0000061</t>
  </si>
  <si>
    <t>4D Серия Знакомство. Знакомство с животными</t>
  </si>
  <si>
    <t>D-0000038</t>
  </si>
  <si>
    <t>4D Серия Знакомство. Знакомство с динозаврами</t>
  </si>
  <si>
    <t>D-0000037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</si>
  <si>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</si>
  <si>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</si>
  <si>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</si>
  <si>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</si>
  <si>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Тайны океанов</t>
  </si>
  <si>
    <t>D-0000047</t>
  </si>
  <si>
    <t>4D Серия Знакомство. Знакомство с космосом</t>
  </si>
  <si>
    <t>D-0000042</t>
  </si>
  <si>
    <t>4D Серия Знакомство. Чудеса света Древнего мира</t>
  </si>
  <si>
    <t>D-0000048</t>
  </si>
  <si>
    <t>4D Серия Знакомство. Новые чудеса света</t>
  </si>
  <si>
    <t>D-0000044</t>
  </si>
  <si>
    <t>4D мини-энциклопедия. О чем говорят животные</t>
  </si>
  <si>
    <t>D-0000030</t>
  </si>
  <si>
    <t>4D мини-энциклопедия. О чем думают животные</t>
  </si>
  <si>
    <t>D-0000031</t>
  </si>
  <si>
    <t>4D мини-энциклопедия. О чем молчат динозавры</t>
  </si>
  <si>
    <t>D-0000032</t>
  </si>
  <si>
    <t>4D мини-энциклопедия. О чем поют планеты</t>
  </si>
  <si>
    <t>D-0000033</t>
  </si>
  <si>
    <t>4D мини-энциклопедия. О чем стучит сердце</t>
  </si>
  <si>
    <t>D-0000036</t>
  </si>
  <si>
    <t>4D мини-энциклопедия. О чем рычат динозавры</t>
  </si>
  <si>
    <t>D-0000034</t>
  </si>
  <si>
    <t>Моя первая энциклопедия. Удивительный транспорт</t>
  </si>
  <si>
    <t>D-0000084</t>
  </si>
  <si>
    <t>Моя первая энциклопедия. Охота на вирусы</t>
  </si>
  <si>
    <t>D-0000083</t>
  </si>
  <si>
    <t>Моя первая энциклопедия. Моё тело</t>
  </si>
  <si>
    <t>D-0000082</t>
  </si>
  <si>
    <t>Моя первая энциклопедия. Загадочный космос</t>
  </si>
  <si>
    <t>D-0000080</t>
  </si>
  <si>
    <t>Моя первая энциклопедия. Домашние животные</t>
  </si>
  <si>
    <t>D-0000079</t>
  </si>
  <si>
    <t>Моя первая энциклопедия. Мир динозавров</t>
  </si>
  <si>
    <t>D-0000081</t>
  </si>
  <si>
    <t>Книга в дополненной реальности. Зимние приключения</t>
  </si>
  <si>
    <t>D-0000076</t>
  </si>
  <si>
    <t>Книга в дополненной реальности. В погоню за новым годом</t>
  </si>
  <si>
    <t>D-0000072</t>
  </si>
  <si>
    <t>D-0000128</t>
  </si>
  <si>
    <t>D-0000129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</si>
  <si>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</si>
  <si>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</si>
  <si>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</si>
  <si>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</si>
  <si>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</si>
  <si>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</si>
  <si>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</si>
  <si>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Сказка в дополненной реальности. Волк и Семеро козлят</t>
  </si>
  <si>
    <t>D-0000115</t>
  </si>
  <si>
    <t>Сказка в дополненной реальности. Три медведя</t>
  </si>
  <si>
    <t>D-0000121</t>
  </si>
  <si>
    <t>Сказка в дополненной реальности. Теремок</t>
  </si>
  <si>
    <t>D-0000120</t>
  </si>
  <si>
    <t>Сказка в дополненной реальности. Три поросенка</t>
  </si>
  <si>
    <t>D-0000122</t>
  </si>
  <si>
    <t>Сказка в дополненной реальности. Гадкий утёнок</t>
  </si>
  <si>
    <t>D-0000116</t>
  </si>
  <si>
    <t>Живые увлечения. Мой маленький пони. Домашняя магия с Эпплджек</t>
  </si>
  <si>
    <t>D-0000017</t>
  </si>
  <si>
    <t>Живые увлечения. Мой маленький пони. Занимательный день с Сумеречной Искоркой</t>
  </si>
  <si>
    <t>D-0000018</t>
  </si>
  <si>
    <t>Живые увлечения. Мой маленький пони. Веселись с Пинки Пай</t>
  </si>
  <si>
    <t>D-0000016</t>
  </si>
  <si>
    <t>Живые увлечения. Мой маленький пони. Создай свой стиль с Рарити</t>
  </si>
  <si>
    <t>D-0000019</t>
  </si>
  <si>
    <t>Живые увлечения. Мой маленький пони. Ухаживаем за питомцами с Флаттершай</t>
  </si>
  <si>
    <t>D-0000021</t>
  </si>
  <si>
    <t>Живые увлечения. Мой маленький пони. Спортивные игры с Радугой Дэш</t>
  </si>
  <si>
    <t>D-0000020</t>
  </si>
  <si>
    <t>Книга в дополненной реальности. Мой маленький пони. Учи английский с пони</t>
  </si>
  <si>
    <t>D-0000078</t>
  </si>
  <si>
    <t>Живая раскраска. Смешарики. развиваем интеллект</t>
  </si>
  <si>
    <t>D-0000110</t>
  </si>
  <si>
    <t>Живые приключения. Смешарики. Географические открытия</t>
  </si>
  <si>
    <t>D-0000012</t>
  </si>
  <si>
    <t>Живые приключения. Фиксики. Изобретения</t>
  </si>
  <si>
    <t>D-0000013</t>
  </si>
  <si>
    <t>Живые приключения. Фиксики. Экзамен Нолика</t>
  </si>
  <si>
    <t>D-0000014</t>
  </si>
  <si>
    <t>Живые задания. Щенячий патруль. Великолепная Скай</t>
  </si>
  <si>
    <t>D-0000002</t>
  </si>
  <si>
    <t>Живые задания. Щенячий патруль. Встречайте Гончика</t>
  </si>
  <si>
    <t>D-0000003</t>
  </si>
  <si>
    <t>Живые карточки. Веселая азбука</t>
  </si>
  <si>
    <t>D-0000023</t>
  </si>
  <si>
    <t>Живые карточки. Весёлый счёт!</t>
  </si>
  <si>
    <t>D-0000024</t>
  </si>
  <si>
    <t>Живые карточки. Учи английский!</t>
  </si>
  <si>
    <t>D-0000029</t>
  </si>
  <si>
    <t>Номенклатура</t>
  </si>
  <si>
    <t>Живые карточки. Динозавры</t>
  </si>
  <si>
    <t>D-0000025</t>
  </si>
  <si>
    <t xml:space="preserve">   Динозавры жили миллионы лет назад, и каждая находка, связанная с ними может изменить историю. 
   С помощью этих карточек ты станешь настоящим палеонтологом. Изучай динозавров, собирай интересные факты, сравнивай размеры древних ящеров и корми их!</t>
  </si>
  <si>
    <t>978-5-6040569-2-9</t>
  </si>
  <si>
    <t>Серия Мама, почему?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</si>
  <si>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</si>
  <si>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</si>
  <si>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</si>
  <si>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</si>
  <si>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</si>
  <si>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Серия Живые стихи</t>
  </si>
  <si>
    <t>Живые стихи 4D в дополненной реальности. Про тигрят и мягких львят
и вообще ПРО ВСЕХ КОТЯТ</t>
  </si>
  <si>
    <t>978-5-6045079-8-8</t>
  </si>
  <si>
    <t>28,5*21*1</t>
  </si>
  <si>
    <t>Заму-р-р-рчательные стихи про самых обаятельных животных — котиков всех форм, цветов, видов и размеров. Пушистые и тёплые иллюстрации наполнены мелкими и забавными деталями, а в персонажей просто невозможно не влюбиться с первого взгляда. Не забудьте встретиться с героем книжки в дополненной реальности! Домашний рыжий котёнок очень любит поиграть с солнечным зайчиком, поглядеть в окошко и, конечно же, поесть. А ещё он тоже любит стихи! Включайте звук погромче и слушайте их вместе с рыжим проказником.  Развивайте воображение, речь и память малыша вместе с книгой «Про тигрят и мягких львят и вообще ПРО ВСЕХ КОТЯТ!» — положительные эмоции гарантированы!</t>
  </si>
  <si>
    <t>https://drive.google.com/drive/folders/1S7Mdy9mj5pMtH1GTRQHIpGFYimyxn6B5?usp=sharing</t>
  </si>
  <si>
    <t>Что это такое пролетело маленькое над головой? А это что за важный жук ползёт по своим делам? Познакомьте своего малыша с удивительным миром насекомых с помощью этой книги. Внутри вы найдёте ярких и харизматичных насекомых-персонажей, которые расскажут про себя всё самое интересное на понятном и доступном для юного читателя языке. А в дополненной реальности будет ждать целое представление! Насекомые наглядно споют и покажут свои невероятные способности. Запоминающиеся мотивы и весёлые стихи помогут закрепить знания в игровой форме. Наводите камеру телефона на страничку и включайте музыку погромче — забавные насекомые уже ждут гостей!</t>
  </si>
  <si>
    <t>https://drive.google.com/drive/folders/1mgknY8xTNU81sfxenuMh4khh0mAdqvdX?usp=sharing</t>
  </si>
  <si>
    <t>Моя первая энциклопедия. Забавные насекомые, паучки и червячки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</si>
  <si>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</si>
  <si>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</si>
  <si>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</si>
  <si>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</si>
  <si>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D-0000329</t>
  </si>
  <si>
    <t>D-0000330</t>
  </si>
  <si>
    <t>D-0000331</t>
  </si>
  <si>
    <t>978-5-6045079-7-1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</si>
  <si>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</si>
  <si>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</si>
  <si>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</si>
  <si>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</si>
  <si>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</si>
  <si>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</si>
  <si>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</si>
  <si>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</si>
  <si>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</si>
  <si>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</si>
  <si>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</si>
  <si>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</si>
  <si>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</si>
  <si>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</si>
  <si>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</si>
  <si>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</si>
  <si>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</si>
  <si>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</si>
  <si>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Моя первая БОЛЬШАЯ энциклопедия Devar</t>
  </si>
  <si>
    <t>978-5-6045080-7-7</t>
  </si>
  <si>
    <t>24*17*1,5</t>
  </si>
  <si>
    <t>Семь главных тем раскроют вашему малышу все тайны нашей планеты. На страницах вас ждут дружелюбные динозавры, поющие планеты, ласковые домашние животные, крошки насекомые и разнообразный транспорт. Они никому не позволят скучать в их компании, ведь им есть, что показать! Выведайте все секреты животных и динозавров, узнайте на что способен транспорт, послушайте песенки планет и насекомых в дополненной реальности. Но будьте бдительны! Часть страниц захватили коварные вирусы, которые тоже решили написать энциклопедию про себя, притворяясь дружелюбными и мирными. Но герой Лей Лейкоцит не оставит такое нарушение безнаказанным. А чтобы лучше понять своё тело и узнать, как оно работает, то скорее открывайте раздел с анатомией.  Увлекательные приключения с удивительной компанией уже начинаются!</t>
  </si>
  <si>
    <t>https://drive.google.com/drive/folders/1i36F3GtMQkYxoffCDBVHc7abR_G6wUCK?usp=sharing</t>
  </si>
  <si>
    <t>D-0000335</t>
  </si>
  <si>
    <t xml:space="preserve"> БОЛЬШАЯ книга сказок Devar</t>
  </si>
  <si>
    <t>978-5-6045080-9-1</t>
  </si>
  <si>
    <t>https://drive.google.com/drive/folders/1SjhdJ3SHqTQVtoSUR19x1Zq9SX8--5OA?usp=sharing</t>
  </si>
  <si>
    <t>28,5*21,8*1</t>
  </si>
  <si>
    <t>Большой сборник из 12 сказок принесёт магию и волшебство в Ваш дом. Герои историй оживут и пригласят зайти к себе в гости, где расскажут о своих приключениях и дадут дружеский совет. А весёлая и затейливая девочка Лиса вместе со своими родными организовала настоящий домашний театр, где Вы будете главным зрителем. Станьте частью захватывающих историй: прогуляйтесь по лесу вместе со Златовлаской, постройте домики с тремя поросятами и помогите коту в сапогах победить настоящего людоеда. Заглянуть в сказочные миры Вам поможет приложение DEVAR на телефоне или планшете и магия дополненной реальности. Сказки ждут своего читателя!</t>
  </si>
  <si>
    <t>D-0000339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</si>
  <si>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</si>
  <si>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</si>
  <si>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</si>
  <si>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</si>
  <si>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</si>
  <si>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</si>
  <si>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</si>
  <si>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</si>
  <si>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</si>
  <si>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D-0000341</t>
  </si>
  <si>
    <t>Книга-квест. Ам Ням. Жми</t>
  </si>
  <si>
    <t>https://drive.google.com/file/d/1L5Y5Apgklpm3EaKP937fnihHeiWZP9I2/view?usp=sharing</t>
  </si>
  <si>
    <t>978-5-6045824-0-4</t>
  </si>
  <si>
    <t>29*22*1</t>
  </si>
  <si>
    <t>Книга-квест «Ам Ням. Жми» раскроет секрет, который хранился много лет. Наконец-то мы узнаем истинную историю появления Ам Няма! Кто этот зелёный безобразник: лягушка-мутант, монстр или, может быть, инопланетянин с планеты Нямов? 
Ам Ням больше не хочет быть загадкой, ведь он герой! Даже супергерой, который должен спасти мир от злобного гения из компьютерной игры. И мы примем участие в его приключениях вместе с Ам Няшей. 
В дополненной реальности вас ждут объёмные ЗD-персонажи и 17 оживающих игр: можно спастись от динозавра, погонять на машинках и поиграть в крестики-нолики леденцами. Что ещё придумал для вас весёлый Ам Ням? 
Просто скачайте бесплатное приложение DEVAR, активируйте книгу и наводите камеру на страницы.
Книга-квест в дополненной реальности — это не два и даже не три в одном. Это всё в одном! Читайте, играйте в гонки, собирайте пазлы, побеждайте злодеев и веселитесь вместе с Ам Нямами.
«Ам Ням. Жми» надолго станет любимой книгой маленьких читателей, которые обожают приключения, мультфильмы и компьютерные игры.</t>
  </si>
  <si>
    <t>D-0000342</t>
  </si>
  <si>
    <t>D-0000343</t>
  </si>
  <si>
    <t>Сказка-раскраска. К. Чуковский. Айболит</t>
  </si>
  <si>
    <t>978-5-6045824-2-8</t>
  </si>
  <si>
    <t>https://drive.google.com/drive/folders/1RfMXJxFwNrb7tvZCpILso6gBqaPjx0_8?usp=sharing</t>
  </si>
  <si>
    <t>«Айболит» - проверенный временем безусловный детский бестселлер. Благодаря технологии дополненной реальности любимую классику можно теперь не только читать, но и… играть в неё: помочь  знаменитому доктору собрать аптечку и инструменты, отправиться в опасное путешествие в Африку, полетать на орле, прокатиться на волке или проплыть по морю на ките! И конечно, вылечить бедных животных. Для этого нужно лишь скачать бесплатное приложение DEVAR, активировать книгу и навести камеру на страницы.
А ещё дети могут раскрасить героев: персонажи оживут на экране смартфона или планшета именно в тех цветах, которые использовал ребёнок.
Использование современных технологий в сказке-раскраске «Айболит» позволяет увидеть сказку по-новому и увлечь детей. А интересные игры, задания и раскраски помогают развитию внимательности, аккуратности и воображения.
Читайте, развивайтесь и развлекайтесь всей семьёй! Ведь мы создаём книги, которые помогают родителям и детям быть на одной волне и лучше понимать друг друга.</t>
  </si>
  <si>
    <t>https://drive.google.com/drive/folders/1UMJJCIq18aLtO-6EdclIs0IOlxzkspcf?usp=sharing</t>
  </si>
  <si>
    <t>Книга-квест в дополненной реальности. Сказочный патруль. Пять королевств</t>
  </si>
  <si>
    <t>978-5-6045823-9-8</t>
  </si>
  <si>
    <t>Книга-квест в дополненной реальности «Сказочный патруль. Пять королевств» - история о том, как несчастье может обернуться настоящей удачей, а дружба оказывается сильнее магии. 
Юные волшебницы Алёнка, Маша, Варя, Снежка и Алиса готовят подарки, чтобы поздравить с днём рождения Кота Учёного. Среди подарков случайно оказалось экспериментальное молодильное яблочко, выращенное Машей в научных целях. Кот его откусывает и начинает стремительно превращаться в котёнка. Как же быть? Вдруг он совсем исчезнет?  
Пока девочки думают, как остановить омолаживающее действие подарка, волшебная метла уносит несмышлёного малыша. Сказочный патруль отправляется на поиски! Им предстоит побывать в воздушном замке на небе и в подземелье у тролля, преодолеть Непроходимый лес и пробудить золотого дракона, расколдовать котёнка и узнать тайну, которую тот скрывал много лет.
Отправляйтесь в путешествие вместе с волшебницами благодаря технологии дополненной реальности! Помогите им справиться с препятствиями, пойте вместе песни и фотографируйтесь с любимыми героями. Дверь в волшебный мир открыта. Вперёд!</t>
  </si>
  <si>
    <t>D-0000344</t>
  </si>
  <si>
    <t>Живая энциклопедия. WOW! Насекомые</t>
  </si>
  <si>
    <t>https://drive.google.com/drive/folders/1zYXUdBV0qw_QJVQUsZozQpdyLvdL2gsG?usp=sharing</t>
  </si>
  <si>
    <t>978-5-6045080-2-2</t>
  </si>
  <si>
    <t>Живая энциклопедия в дополненной реальности «WOW! Насекомые» - это захватывающий рассказ о самых больших, самых ядовитых и самых необычных насекомых.
Какой паук умеет цокать лапками? Почему триатомовых клопов иногда называют поцелуйными? Какой таракан шипит, если его погладить? Для чего жуку рога? Как янтарь помогает в изучении видов насекомых? 
Мегапалочник Чаня и павлиноглазка атлас, австралийская вдова и триатомовый клоп, альпийский усач и орхидейный богомол – 18 незабываемых насекомых так ждут вашего внимания! В каждом описании есть информация о размере насекомого, его образе жизни, месте обитания и питании. 
В дополненной реальности вы можете оживить насекомое и посмотреть его в реальном размере, покормить, узнать, хищное оно или нет, а также управлять насекомым в забеге, собирая еду или избегая препятствия!
Красивые фотографии (представьте, на некоторых фото и тараканы выходят симпатягами!) заинтересуют даже людей, далёких от энтомологии. А весёлые чёрно-белые скетчи наших художников и ироничные подписи делают энциклопедию «WOW! Насекомые» менее формальной и более эмоциональной. Где ж ещё немного похулиганить, как ни с насекомыми?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</si>
  <si>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</si>
  <si>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</si>
  <si>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</si>
  <si>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</si>
  <si>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</si>
  <si>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</si>
  <si>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D-0000345</t>
  </si>
  <si>
    <t>Живая энциклопедия. WOW! Растения</t>
  </si>
  <si>
    <t>https://drive.google.com/drive/folders/115Lke_1ex71bMCRWUIGAKPSZajIyupwI?usp=sharing</t>
  </si>
  <si>
    <t>978-5-6045080-5-3</t>
  </si>
  <si>
    <t>Живая энциклопедия в дополненной реальности «WOW! Растения» – уникальный сборник, из которого можно узнать о 26 невероятных растениях: самых хищных, самых древних и самых необычных. И 16 из них «оживут» прямо у вас дома!
Вы видели когда-нибудь дерево, у которого фрукты похожи на палки колбасы? А цветок, который питается насекомыми? Или напоминающее змею растение, в листьях которого ночуют летучие мыши? 
Не теряйте времени! «Оживляйте» растения, собирайте экзотические фрукты и кормите хищных представителей флоры. Просто наведите камеру смартфона на страницу со специальной меткой – и удивительный мир растений предстанет перед вами во всей своей красе. Узнайте реальные размеры растений, ответьте на вопросы викторины и проверьте реакцию в играх!
А ещё «WOW! Растения» – очень красивая книга: чудесные фото и коллажи сочетаются с забавными рисунками.</t>
  </si>
  <si>
    <t xml:space="preserve">Три кота. Как котята в кино попали и другие истории </t>
  </si>
  <si>
    <t>https://drive.google.com/drive/folders/1ou0Jp-jX5W0DEIKYt8EulRLE0Og2i0JS?usp=sharing</t>
  </si>
  <si>
    <t>978-5-6045826-3-3</t>
  </si>
  <si>
    <t>Миу-миу-миу! Весёлые приключения трёх котят теперь и в дополненной реальности! Это первая в мире книга, в которой Коржик, Карамелька и Компот оживут прямо на страницах, чтобы вместе с маленьким читателем испечь хлеб, позаниматься карате и даже сняться в кино. А ещё им предстоит сыграть в логические игры, разгадать хитрые за-гадки, пройти запутанные лабиринты и многое другое.
В книге содержится 3 интересные и поучительные истории с простым текстом и крупным шрифтом, 3 весёлые песни из мультфильма и 17 увлекательных развивающих заданий. Пусть ваш малыш станет участником приключений любимых героев благодаря удивительной технологии дополненной реальности от DEVAR!</t>
  </si>
  <si>
    <t>D-0000346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</si>
  <si>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</si>
  <si>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</si>
  <si>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</si>
  <si>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</si>
  <si>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Моя первая энциклопедия. Правила безопасности.</t>
  </si>
  <si>
    <t>978-5-6045826-7-1</t>
  </si>
  <si>
    <t>https://drive.google.com/drive/folders/1gUJe2-zBpgoVUvIffvyiHI7_aLKdEPPY?usp=drive_link</t>
  </si>
  <si>
    <t>Новинка DEVAR - совершенно необычная! Книга не только познакомит маленьких читателей с
интересными и полезными темами, но и превратит обучение в захватывающее исследование-
игру.
Наш мир полон неожиданностей! Как же рассказать малышам о возможных опасностях, не
убивая их исследовательского духа? На помощь приходят яркие иллюстрации, понятные
правила и развивающие игры.
Эта удивительная энциклопедия учит детей основам безопасности, помогает им не терять
голову и правильно действовать в разных ситуациях. А увлекательные задания в дополненной
реальности помогут закрепить полученные знания и навыки.
Над созданием этой книги работали специалисты из Всероссийской сети школ безопасности
для детей и родителей &amp;quot;Стоп Угроза&amp;quot;. Вместе мы сделали обучение безопасности интересным
и веселым!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</si>
</sst>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3.95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57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3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4" borderId="0" xfId="0" applyFill="1"/>
    <xf numFmtId="0" fontId="7" fillId="6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312964</xdr:colOff>
      <xdr:row>4</xdr:row>
      <xdr:rowOff>68036</xdr:rowOff>
    </xdr:from>
    <xdr:to>
      <xdr:col>3</xdr:col>
      <xdr:colOff>1306286</xdr:colOff>
      <xdr:row>4</xdr:row>
      <xdr:rowOff>1404257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335" y="1036865"/>
          <a:ext cx="993322" cy="1336221"/>
        </a:xfrm>
        <a:prstGeom prst="rect">
          <a:avLst/>
        </a:prstGeom>
      </xdr:spPr>
    </xdr:pic>
    <xdr:clientData/>
  </xdr:twoCellAnchor>
  <xdr:twoCellAnchor>
    <xdr:from>
      <xdr:col>3</xdr:col>
      <xdr:colOff>266700</xdr:colOff>
      <xdr:row>5</xdr:row>
      <xdr:rowOff>310243</xdr:rowOff>
    </xdr:from>
    <xdr:to>
      <xdr:col>3</xdr:col>
      <xdr:colOff>1249136</xdr:colOff>
      <xdr:row>5</xdr:row>
      <xdr:rowOff>1703615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3100" y="6634843"/>
          <a:ext cx="982436" cy="1393372"/>
        </a:xfrm>
        <a:prstGeom prst="rect">
          <a:avLst/>
        </a:prstGeom>
      </xdr:spPr>
    </xdr:pic>
    <xdr:clientData/>
  </xdr:twoCellAnchor>
  <xdr:twoCellAnchor>
    <xdr:from>
      <xdr:col>3</xdr:col>
      <xdr:colOff>283029</xdr:colOff>
      <xdr:row>6</xdr:row>
      <xdr:rowOff>81642</xdr:rowOff>
    </xdr:from>
    <xdr:to>
      <xdr:col>3</xdr:col>
      <xdr:colOff>1249223</xdr:colOff>
      <xdr:row>6</xdr:row>
      <xdr:rowOff>1513113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3869871"/>
          <a:ext cx="966194" cy="1431471"/>
        </a:xfrm>
        <a:prstGeom prst="rect">
          <a:avLst/>
        </a:prstGeom>
      </xdr:spPr>
    </xdr:pic>
    <xdr:clientData/>
  </xdr:twoCellAnchor>
  <xdr:twoCellAnchor>
    <xdr:from>
      <xdr:col>3</xdr:col>
      <xdr:colOff>263978</xdr:colOff>
      <xdr:row>7</xdr:row>
      <xdr:rowOff>32657</xdr:rowOff>
    </xdr:from>
    <xdr:to>
      <xdr:col>3</xdr:col>
      <xdr:colOff>1251857</xdr:colOff>
      <xdr:row>7</xdr:row>
      <xdr:rowOff>1366099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49" y="5573486"/>
          <a:ext cx="987879" cy="133344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9</xdr:row>
      <xdr:rowOff>54427</xdr:rowOff>
    </xdr:from>
    <xdr:to>
      <xdr:col>3</xdr:col>
      <xdr:colOff>1273629</xdr:colOff>
      <xdr:row>9</xdr:row>
      <xdr:rowOff>1502228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9728" y="7032170"/>
          <a:ext cx="974272" cy="1447801"/>
        </a:xfrm>
        <a:prstGeom prst="rect">
          <a:avLst/>
        </a:prstGeom>
      </xdr:spPr>
    </xdr:pic>
    <xdr:clientData/>
  </xdr:twoCellAnchor>
  <xdr:twoCellAnchor>
    <xdr:from>
      <xdr:col>3</xdr:col>
      <xdr:colOff>329292</xdr:colOff>
      <xdr:row>10</xdr:row>
      <xdr:rowOff>24493</xdr:rowOff>
    </xdr:from>
    <xdr:to>
      <xdr:col>3</xdr:col>
      <xdr:colOff>1371600</xdr:colOff>
      <xdr:row>10</xdr:row>
      <xdr:rowOff>1426029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9663" y="8667750"/>
          <a:ext cx="1042308" cy="1401536"/>
        </a:xfrm>
        <a:prstGeom prst="rect">
          <a:avLst/>
        </a:prstGeom>
      </xdr:spPr>
    </xdr:pic>
    <xdr:clientData/>
  </xdr:twoCellAnchor>
  <xdr:twoCellAnchor>
    <xdr:from>
      <xdr:col>3</xdr:col>
      <xdr:colOff>326573</xdr:colOff>
      <xdr:row>12</xdr:row>
      <xdr:rowOff>65314</xdr:rowOff>
    </xdr:from>
    <xdr:to>
      <xdr:col>3</xdr:col>
      <xdr:colOff>1330779</xdr:colOff>
      <xdr:row>12</xdr:row>
      <xdr:rowOff>1447800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6944" y="10243457"/>
          <a:ext cx="1004206" cy="1382486"/>
        </a:xfrm>
        <a:prstGeom prst="rect">
          <a:avLst/>
        </a:prstGeom>
      </xdr:spPr>
    </xdr:pic>
    <xdr:clientData/>
  </xdr:twoCellAnchor>
  <xdr:twoCellAnchor>
    <xdr:from>
      <xdr:col>3</xdr:col>
      <xdr:colOff>299355</xdr:colOff>
      <xdr:row>11</xdr:row>
      <xdr:rowOff>13607</xdr:rowOff>
    </xdr:from>
    <xdr:to>
      <xdr:col>3</xdr:col>
      <xdr:colOff>1265462</xdr:colOff>
      <xdr:row>11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32</xdr:row>
      <xdr:rowOff>68034</xdr:rowOff>
    </xdr:from>
    <xdr:to>
      <xdr:col>3</xdr:col>
      <xdr:colOff>1240558</xdr:colOff>
      <xdr:row>32</xdr:row>
      <xdr:rowOff>1292677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679" y="18573748"/>
          <a:ext cx="954808" cy="1224643"/>
        </a:xfrm>
        <a:prstGeom prst="rect">
          <a:avLst/>
        </a:prstGeom>
      </xdr:spPr>
    </xdr:pic>
    <xdr:clientData/>
  </xdr:twoCellAnchor>
  <xdr:twoCellAnchor>
    <xdr:from>
      <xdr:col>3</xdr:col>
      <xdr:colOff>272143</xdr:colOff>
      <xdr:row>33</xdr:row>
      <xdr:rowOff>82384</xdr:rowOff>
    </xdr:from>
    <xdr:to>
      <xdr:col>3</xdr:col>
      <xdr:colOff>1233055</xdr:colOff>
      <xdr:row>33</xdr:row>
      <xdr:rowOff>1293533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34688" y="29467875"/>
          <a:ext cx="960912" cy="1211149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34</xdr:row>
      <xdr:rowOff>67746</xdr:rowOff>
    </xdr:from>
    <xdr:to>
      <xdr:col>3</xdr:col>
      <xdr:colOff>1197427</xdr:colOff>
      <xdr:row>34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35</xdr:row>
      <xdr:rowOff>81643</xdr:rowOff>
    </xdr:from>
    <xdr:to>
      <xdr:col>3</xdr:col>
      <xdr:colOff>1226685</xdr:colOff>
      <xdr:row>35</xdr:row>
      <xdr:rowOff>1265464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4286" y="22628679"/>
          <a:ext cx="927328" cy="1183821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36</xdr:row>
      <xdr:rowOff>54429</xdr:rowOff>
    </xdr:from>
    <xdr:to>
      <xdr:col>3</xdr:col>
      <xdr:colOff>1292678</xdr:colOff>
      <xdr:row>36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37</xdr:row>
      <xdr:rowOff>68036</xdr:rowOff>
    </xdr:from>
    <xdr:to>
      <xdr:col>3</xdr:col>
      <xdr:colOff>1306764</xdr:colOff>
      <xdr:row>37</xdr:row>
      <xdr:rowOff>1306286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0679" y="25309286"/>
          <a:ext cx="1021014" cy="123825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95</xdr:row>
      <xdr:rowOff>40821</xdr:rowOff>
    </xdr:from>
    <xdr:to>
      <xdr:col>3</xdr:col>
      <xdr:colOff>1187823</xdr:colOff>
      <xdr:row>95</xdr:row>
      <xdr:rowOff>1327267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85686" y="60149174"/>
          <a:ext cx="970108" cy="1286446"/>
        </a:xfrm>
        <a:prstGeom prst="rect">
          <a:avLst/>
        </a:prstGeom>
      </xdr:spPr>
    </xdr:pic>
    <xdr:clientData/>
  </xdr:twoCellAnchor>
  <xdr:twoCellAnchor>
    <xdr:from>
      <xdr:col>3</xdr:col>
      <xdr:colOff>204107</xdr:colOff>
      <xdr:row>96</xdr:row>
      <xdr:rowOff>40822</xdr:rowOff>
    </xdr:from>
    <xdr:to>
      <xdr:col>3</xdr:col>
      <xdr:colOff>1170214</xdr:colOff>
      <xdr:row>96</xdr:row>
      <xdr:rowOff>1311462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9036" y="45665572"/>
          <a:ext cx="966107" cy="1270640"/>
        </a:xfrm>
        <a:prstGeom prst="rect">
          <a:avLst/>
        </a:prstGeom>
      </xdr:spPr>
    </xdr:pic>
    <xdr:clientData/>
  </xdr:twoCellAnchor>
  <xdr:twoCellAnchor>
    <xdr:from>
      <xdr:col>3</xdr:col>
      <xdr:colOff>231322</xdr:colOff>
      <xdr:row>97</xdr:row>
      <xdr:rowOff>68036</xdr:rowOff>
    </xdr:from>
    <xdr:to>
      <xdr:col>3</xdr:col>
      <xdr:colOff>1143000</xdr:colOff>
      <xdr:row>97</xdr:row>
      <xdr:rowOff>1319168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251" y="47039893"/>
          <a:ext cx="911678" cy="1251132"/>
        </a:xfrm>
        <a:prstGeom prst="rect">
          <a:avLst/>
        </a:prstGeom>
      </xdr:spPr>
    </xdr:pic>
    <xdr:clientData/>
  </xdr:twoCellAnchor>
  <xdr:twoCellAnchor>
    <xdr:from>
      <xdr:col>3</xdr:col>
      <xdr:colOff>244929</xdr:colOff>
      <xdr:row>98</xdr:row>
      <xdr:rowOff>40822</xdr:rowOff>
    </xdr:from>
    <xdr:to>
      <xdr:col>3</xdr:col>
      <xdr:colOff>1156607</xdr:colOff>
      <xdr:row>98</xdr:row>
      <xdr:rowOff>1290926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48346179"/>
          <a:ext cx="911678" cy="1250104"/>
        </a:xfrm>
        <a:prstGeom prst="rect">
          <a:avLst/>
        </a:prstGeom>
      </xdr:spPr>
    </xdr:pic>
    <xdr:clientData/>
  </xdr:twoCellAnchor>
  <xdr:twoCellAnchor>
    <xdr:from>
      <xdr:col>3</xdr:col>
      <xdr:colOff>272143</xdr:colOff>
      <xdr:row>99</xdr:row>
      <xdr:rowOff>68035</xdr:rowOff>
    </xdr:from>
    <xdr:to>
      <xdr:col>3</xdr:col>
      <xdr:colOff>1211035</xdr:colOff>
      <xdr:row>99</xdr:row>
      <xdr:rowOff>1319891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9706892"/>
          <a:ext cx="938892" cy="1251856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100</xdr:row>
      <xdr:rowOff>54429</xdr:rowOff>
    </xdr:from>
    <xdr:to>
      <xdr:col>3</xdr:col>
      <xdr:colOff>1183820</xdr:colOff>
      <xdr:row>100</xdr:row>
      <xdr:rowOff>1297279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51026786"/>
          <a:ext cx="938892" cy="1242850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88</xdr:row>
      <xdr:rowOff>54429</xdr:rowOff>
    </xdr:from>
    <xdr:to>
      <xdr:col>3</xdr:col>
      <xdr:colOff>1253605</xdr:colOff>
      <xdr:row>88</xdr:row>
      <xdr:rowOff>1265465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41529000"/>
          <a:ext cx="899819" cy="1211036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89</xdr:row>
      <xdr:rowOff>13608</xdr:rowOff>
    </xdr:from>
    <xdr:to>
      <xdr:col>3</xdr:col>
      <xdr:colOff>1224642</xdr:colOff>
      <xdr:row>89</xdr:row>
      <xdr:rowOff>1292680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42821679"/>
          <a:ext cx="938892" cy="12790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90</xdr:row>
      <xdr:rowOff>27214</xdr:rowOff>
    </xdr:from>
    <xdr:to>
      <xdr:col>3</xdr:col>
      <xdr:colOff>1170213</xdr:colOff>
      <xdr:row>90</xdr:row>
      <xdr:rowOff>1310456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4182393"/>
          <a:ext cx="925285" cy="1283242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94</xdr:row>
      <xdr:rowOff>0</xdr:rowOff>
    </xdr:from>
    <xdr:to>
      <xdr:col>3</xdr:col>
      <xdr:colOff>1284516</xdr:colOff>
      <xdr:row>94</xdr:row>
      <xdr:rowOff>1615288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1886" y="61520568"/>
          <a:ext cx="1143001" cy="1620777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92</xdr:row>
      <xdr:rowOff>40822</xdr:rowOff>
    </xdr:from>
    <xdr:to>
      <xdr:col>3</xdr:col>
      <xdr:colOff>1175681</xdr:colOff>
      <xdr:row>92</xdr:row>
      <xdr:rowOff>1319893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47053501"/>
          <a:ext cx="957966" cy="1279071"/>
        </a:xfrm>
        <a:prstGeom prst="rect">
          <a:avLst/>
        </a:prstGeom>
      </xdr:spPr>
    </xdr:pic>
    <xdr:clientData/>
  </xdr:twoCellAnchor>
  <xdr:twoCellAnchor>
    <xdr:from>
      <xdr:col>3</xdr:col>
      <xdr:colOff>231320</xdr:colOff>
      <xdr:row>93</xdr:row>
      <xdr:rowOff>27214</xdr:rowOff>
    </xdr:from>
    <xdr:to>
      <xdr:col>3</xdr:col>
      <xdr:colOff>1163443</xdr:colOff>
      <xdr:row>93</xdr:row>
      <xdr:rowOff>1292678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48387000"/>
          <a:ext cx="932123" cy="1265464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91</xdr:row>
      <xdr:rowOff>54428</xdr:rowOff>
    </xdr:from>
    <xdr:to>
      <xdr:col>3</xdr:col>
      <xdr:colOff>1170214</xdr:colOff>
      <xdr:row>91</xdr:row>
      <xdr:rowOff>1302851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46862999"/>
          <a:ext cx="911678" cy="1248423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103</xdr:row>
      <xdr:rowOff>68037</xdr:rowOff>
    </xdr:from>
    <xdr:to>
      <xdr:col>3</xdr:col>
      <xdr:colOff>1200150</xdr:colOff>
      <xdr:row>103</xdr:row>
      <xdr:rowOff>1247322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510" y="69578125"/>
          <a:ext cx="884464" cy="1179285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104</xdr:row>
      <xdr:rowOff>54428</xdr:rowOff>
    </xdr:from>
    <xdr:to>
      <xdr:col>3</xdr:col>
      <xdr:colOff>1207633</xdr:colOff>
      <xdr:row>104</xdr:row>
      <xdr:rowOff>1265463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81261857"/>
          <a:ext cx="908276" cy="121103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105</xdr:row>
      <xdr:rowOff>163286</xdr:rowOff>
    </xdr:from>
    <xdr:to>
      <xdr:col>3</xdr:col>
      <xdr:colOff>1192279</xdr:colOff>
      <xdr:row>105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41</xdr:row>
      <xdr:rowOff>40821</xdr:rowOff>
    </xdr:from>
    <xdr:to>
      <xdr:col>3</xdr:col>
      <xdr:colOff>1251857</xdr:colOff>
      <xdr:row>41</xdr:row>
      <xdr:rowOff>1328963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54574" y="73898792"/>
          <a:ext cx="966107" cy="1288142"/>
        </a:xfrm>
        <a:prstGeom prst="rect">
          <a:avLst/>
        </a:prstGeom>
      </xdr:spPr>
    </xdr:pic>
    <xdr:clientData/>
  </xdr:twoCellAnchor>
  <xdr:twoCellAnchor>
    <xdr:from>
      <xdr:col>3</xdr:col>
      <xdr:colOff>272143</xdr:colOff>
      <xdr:row>42</xdr:row>
      <xdr:rowOff>40821</xdr:rowOff>
    </xdr:from>
    <xdr:to>
      <xdr:col>3</xdr:col>
      <xdr:colOff>1208492</xdr:colOff>
      <xdr:row>42</xdr:row>
      <xdr:rowOff>1292678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7072" y="84201000"/>
          <a:ext cx="936349" cy="1251857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43</xdr:row>
      <xdr:rowOff>58510</xdr:rowOff>
    </xdr:from>
    <xdr:to>
      <xdr:col>3</xdr:col>
      <xdr:colOff>1248456</xdr:colOff>
      <xdr:row>43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44</xdr:row>
      <xdr:rowOff>54429</xdr:rowOff>
    </xdr:from>
    <xdr:to>
      <xdr:col>3</xdr:col>
      <xdr:colOff>1265463</xdr:colOff>
      <xdr:row>44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45</xdr:row>
      <xdr:rowOff>27213</xdr:rowOff>
    </xdr:from>
    <xdr:to>
      <xdr:col>3</xdr:col>
      <xdr:colOff>1251858</xdr:colOff>
      <xdr:row>45</xdr:row>
      <xdr:rowOff>1378403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88351177"/>
          <a:ext cx="1020537" cy="1360715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46</xdr:row>
      <xdr:rowOff>54429</xdr:rowOff>
    </xdr:from>
    <xdr:to>
      <xdr:col>3</xdr:col>
      <xdr:colOff>1224642</xdr:colOff>
      <xdr:row>46</xdr:row>
      <xdr:rowOff>1360717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9857" y="89766322"/>
          <a:ext cx="979714" cy="1306288"/>
        </a:xfrm>
        <a:prstGeom prst="rect">
          <a:avLst/>
        </a:prstGeom>
      </xdr:spPr>
    </xdr:pic>
    <xdr:clientData/>
  </xdr:twoCellAnchor>
  <xdr:twoCellAnchor>
    <xdr:from>
      <xdr:col>3</xdr:col>
      <xdr:colOff>204107</xdr:colOff>
      <xdr:row>47</xdr:row>
      <xdr:rowOff>54429</xdr:rowOff>
    </xdr:from>
    <xdr:to>
      <xdr:col>3</xdr:col>
      <xdr:colOff>1170214</xdr:colOff>
      <xdr:row>47</xdr:row>
      <xdr:rowOff>1338249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91154250"/>
          <a:ext cx="966107" cy="1283820"/>
        </a:xfrm>
        <a:prstGeom prst="rect">
          <a:avLst/>
        </a:prstGeom>
      </xdr:spPr>
    </xdr:pic>
    <xdr:clientData/>
  </xdr:twoCellAnchor>
  <xdr:twoCellAnchor>
    <xdr:from>
      <xdr:col>3</xdr:col>
      <xdr:colOff>217714</xdr:colOff>
      <xdr:row>48</xdr:row>
      <xdr:rowOff>27214</xdr:rowOff>
    </xdr:from>
    <xdr:to>
      <xdr:col>3</xdr:col>
      <xdr:colOff>1205352</xdr:colOff>
      <xdr:row>48</xdr:row>
      <xdr:rowOff>1337968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4" y="88895464"/>
          <a:ext cx="987638" cy="1310754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69</xdr:row>
      <xdr:rowOff>54749</xdr:rowOff>
    </xdr:from>
    <xdr:to>
      <xdr:col>3</xdr:col>
      <xdr:colOff>1324536</xdr:colOff>
      <xdr:row>69</xdr:row>
      <xdr:rowOff>1502549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560" y="99137161"/>
          <a:ext cx="1066800" cy="1447800"/>
        </a:xfrm>
        <a:prstGeom prst="rect">
          <a:avLst/>
        </a:prstGeom>
      </xdr:spPr>
    </xdr:pic>
    <xdr:clientData/>
  </xdr:twoCellAnchor>
  <xdr:twoCellAnchor>
    <xdr:from>
      <xdr:col>3</xdr:col>
      <xdr:colOff>287350</xdr:colOff>
      <xdr:row>70</xdr:row>
      <xdr:rowOff>54428</xdr:rowOff>
    </xdr:from>
    <xdr:to>
      <xdr:col>3</xdr:col>
      <xdr:colOff>1335101</xdr:colOff>
      <xdr:row>70</xdr:row>
      <xdr:rowOff>1589313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174" y="100705663"/>
          <a:ext cx="1047751" cy="1534885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74</xdr:row>
      <xdr:rowOff>24654</xdr:rowOff>
    </xdr:from>
    <xdr:to>
      <xdr:col>3</xdr:col>
      <xdr:colOff>1295400</xdr:colOff>
      <xdr:row>74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326571</xdr:colOff>
      <xdr:row>71</xdr:row>
      <xdr:rowOff>51706</xdr:rowOff>
    </xdr:from>
    <xdr:to>
      <xdr:col>3</xdr:col>
      <xdr:colOff>1350788</xdr:colOff>
      <xdr:row>71</xdr:row>
      <xdr:rowOff>1524000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" y="104010277"/>
          <a:ext cx="1024217" cy="1472294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76</xdr:row>
      <xdr:rowOff>174171</xdr:rowOff>
    </xdr:from>
    <xdr:to>
      <xdr:col>3</xdr:col>
      <xdr:colOff>1251858</xdr:colOff>
      <xdr:row>76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262654</xdr:colOff>
      <xdr:row>81</xdr:row>
      <xdr:rowOff>176892</xdr:rowOff>
    </xdr:from>
    <xdr:to>
      <xdr:col>3</xdr:col>
      <xdr:colOff>1350694</xdr:colOff>
      <xdr:row>81</xdr:row>
      <xdr:rowOff>1618407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583" y="90705213"/>
          <a:ext cx="1088040" cy="1441515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75</xdr:row>
      <xdr:rowOff>63458</xdr:rowOff>
    </xdr:from>
    <xdr:to>
      <xdr:col>3</xdr:col>
      <xdr:colOff>1315572</xdr:colOff>
      <xdr:row>75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8</xdr:row>
      <xdr:rowOff>65315</xdr:rowOff>
    </xdr:from>
    <xdr:to>
      <xdr:col>3</xdr:col>
      <xdr:colOff>1284514</xdr:colOff>
      <xdr:row>8</xdr:row>
      <xdr:rowOff>1426029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55171" y="25570544"/>
          <a:ext cx="979714" cy="1360714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62</xdr:row>
      <xdr:rowOff>32656</xdr:rowOff>
    </xdr:from>
    <xdr:to>
      <xdr:col>3</xdr:col>
      <xdr:colOff>1199029</xdr:colOff>
      <xdr:row>62</xdr:row>
      <xdr:rowOff>1288341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5047332"/>
          <a:ext cx="872457" cy="1255685"/>
        </a:xfrm>
        <a:prstGeom prst="rect">
          <a:avLst/>
        </a:prstGeom>
      </xdr:spPr>
    </xdr:pic>
    <xdr:clientData/>
  </xdr:twoCellAnchor>
  <xdr:twoCellAnchor>
    <xdr:from>
      <xdr:col>3</xdr:col>
      <xdr:colOff>337458</xdr:colOff>
      <xdr:row>65</xdr:row>
      <xdr:rowOff>87085</xdr:rowOff>
    </xdr:from>
    <xdr:to>
      <xdr:col>3</xdr:col>
      <xdr:colOff>1230086</xdr:colOff>
      <xdr:row>65</xdr:row>
      <xdr:rowOff>1338943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29" y="22359256"/>
          <a:ext cx="892628" cy="1251858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64</xdr:row>
      <xdr:rowOff>43543</xdr:rowOff>
    </xdr:from>
    <xdr:to>
      <xdr:col>3</xdr:col>
      <xdr:colOff>1175658</xdr:colOff>
      <xdr:row>64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63</xdr:row>
      <xdr:rowOff>76200</xdr:rowOff>
    </xdr:from>
    <xdr:to>
      <xdr:col>3</xdr:col>
      <xdr:colOff>1113024</xdr:colOff>
      <xdr:row>63</xdr:row>
      <xdr:rowOff>1197961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19681371"/>
          <a:ext cx="786452" cy="1121761"/>
        </a:xfrm>
        <a:prstGeom prst="rect">
          <a:avLst/>
        </a:prstGeom>
      </xdr:spPr>
    </xdr:pic>
    <xdr:clientData/>
  </xdr:twoCellAnchor>
  <xdr:twoCellAnchor>
    <xdr:from>
      <xdr:col>3</xdr:col>
      <xdr:colOff>359228</xdr:colOff>
      <xdr:row>72</xdr:row>
      <xdr:rowOff>43542</xdr:rowOff>
    </xdr:from>
    <xdr:to>
      <xdr:col>3</xdr:col>
      <xdr:colOff>1338943</xdr:colOff>
      <xdr:row>72</xdr:row>
      <xdr:rowOff>1439825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09599" y="102053571"/>
          <a:ext cx="979715" cy="1396283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26</xdr:row>
      <xdr:rowOff>46808</xdr:rowOff>
    </xdr:from>
    <xdr:to>
      <xdr:col>3</xdr:col>
      <xdr:colOff>1194349</xdr:colOff>
      <xdr:row>26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304799</xdr:colOff>
      <xdr:row>25</xdr:row>
      <xdr:rowOff>79696</xdr:rowOff>
    </xdr:from>
    <xdr:to>
      <xdr:col>3</xdr:col>
      <xdr:colOff>1226856</xdr:colOff>
      <xdr:row>25</xdr:row>
      <xdr:rowOff>1306285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70" y="25127725"/>
          <a:ext cx="922057" cy="1226589"/>
        </a:xfrm>
        <a:prstGeom prst="rect">
          <a:avLst/>
        </a:prstGeom>
      </xdr:spPr>
    </xdr:pic>
    <xdr:clientData/>
  </xdr:twoCellAnchor>
  <xdr:twoCellAnchor>
    <xdr:from>
      <xdr:col>3</xdr:col>
      <xdr:colOff>326449</xdr:colOff>
      <xdr:row>78</xdr:row>
      <xdr:rowOff>185057</xdr:rowOff>
    </xdr:from>
    <xdr:to>
      <xdr:col>3</xdr:col>
      <xdr:colOff>1240971</xdr:colOff>
      <xdr:row>78</xdr:row>
      <xdr:rowOff>1447800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820" y="93987257"/>
          <a:ext cx="914522" cy="1262743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80</xdr:row>
      <xdr:rowOff>119743</xdr:rowOff>
    </xdr:from>
    <xdr:to>
      <xdr:col>3</xdr:col>
      <xdr:colOff>1273629</xdr:colOff>
      <xdr:row>80</xdr:row>
      <xdr:rowOff>1426029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186" y="112528350"/>
          <a:ext cx="957943" cy="1306286"/>
        </a:xfrm>
        <a:prstGeom prst="rect">
          <a:avLst/>
        </a:prstGeom>
      </xdr:spPr>
    </xdr:pic>
    <xdr:clientData/>
  </xdr:twoCellAnchor>
  <xdr:twoCellAnchor>
    <xdr:from>
      <xdr:col>3</xdr:col>
      <xdr:colOff>370115</xdr:colOff>
      <xdr:row>79</xdr:row>
      <xdr:rowOff>174171</xdr:rowOff>
    </xdr:from>
    <xdr:to>
      <xdr:col>3</xdr:col>
      <xdr:colOff>1306287</xdr:colOff>
      <xdr:row>79</xdr:row>
      <xdr:rowOff>1534885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6" y="95631000"/>
          <a:ext cx="936172" cy="1360714"/>
        </a:xfrm>
        <a:prstGeom prst="rect">
          <a:avLst/>
        </a:prstGeom>
      </xdr:spPr>
    </xdr:pic>
    <xdr:clientData/>
  </xdr:twoCellAnchor>
  <xdr:twoCellAnchor>
    <xdr:from>
      <xdr:col>3</xdr:col>
      <xdr:colOff>381001</xdr:colOff>
      <xdr:row>77</xdr:row>
      <xdr:rowOff>283029</xdr:rowOff>
    </xdr:from>
    <xdr:to>
      <xdr:col>3</xdr:col>
      <xdr:colOff>1284514</xdr:colOff>
      <xdr:row>77</xdr:row>
      <xdr:rowOff>1557017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372" y="95935800"/>
          <a:ext cx="903513" cy="1273988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20</xdr:row>
      <xdr:rowOff>152400</xdr:rowOff>
    </xdr:from>
    <xdr:to>
      <xdr:col>3</xdr:col>
      <xdr:colOff>1446965</xdr:colOff>
      <xdr:row>20</xdr:row>
      <xdr:rowOff>1959428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6" y="11843657"/>
          <a:ext cx="1305450" cy="1807028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55</xdr:row>
      <xdr:rowOff>32658</xdr:rowOff>
    </xdr:from>
    <xdr:to>
      <xdr:col>3</xdr:col>
      <xdr:colOff>1317172</xdr:colOff>
      <xdr:row>55</xdr:row>
      <xdr:rowOff>1367973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206829</xdr:colOff>
      <xdr:row>50</xdr:row>
      <xdr:rowOff>32657</xdr:rowOff>
    </xdr:from>
    <xdr:to>
      <xdr:col>3</xdr:col>
      <xdr:colOff>1219785</xdr:colOff>
      <xdr:row>51</xdr:row>
      <xdr:rowOff>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90079286"/>
          <a:ext cx="1012956" cy="1349828"/>
        </a:xfrm>
        <a:prstGeom prst="rect">
          <a:avLst/>
        </a:prstGeom>
      </xdr:spPr>
    </xdr:pic>
    <xdr:clientData/>
  </xdr:twoCellAnchor>
  <xdr:twoCellAnchor>
    <xdr:from>
      <xdr:col>3</xdr:col>
      <xdr:colOff>329293</xdr:colOff>
      <xdr:row>53</xdr:row>
      <xdr:rowOff>58058</xdr:rowOff>
    </xdr:from>
    <xdr:to>
      <xdr:col>3</xdr:col>
      <xdr:colOff>1273628</xdr:colOff>
      <xdr:row>53</xdr:row>
      <xdr:rowOff>1317172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79664" y="94252144"/>
          <a:ext cx="944335" cy="1259114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54</xdr:row>
      <xdr:rowOff>54430</xdr:rowOff>
    </xdr:from>
    <xdr:to>
      <xdr:col>3</xdr:col>
      <xdr:colOff>1284515</xdr:colOff>
      <xdr:row>54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51</xdr:row>
      <xdr:rowOff>54429</xdr:rowOff>
    </xdr:from>
    <xdr:to>
      <xdr:col>3</xdr:col>
      <xdr:colOff>1227365</xdr:colOff>
      <xdr:row>51</xdr:row>
      <xdr:rowOff>1371601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52</xdr:row>
      <xdr:rowOff>76202</xdr:rowOff>
    </xdr:from>
    <xdr:to>
      <xdr:col>3</xdr:col>
      <xdr:colOff>1243691</xdr:colOff>
      <xdr:row>52</xdr:row>
      <xdr:rowOff>1371600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294410</xdr:colOff>
      <xdr:row>60</xdr:row>
      <xdr:rowOff>17319</xdr:rowOff>
    </xdr:from>
    <xdr:to>
      <xdr:col>3</xdr:col>
      <xdr:colOff>1290540</xdr:colOff>
      <xdr:row>60</xdr:row>
      <xdr:rowOff>1350819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319" y="56180183"/>
          <a:ext cx="996130" cy="1333500"/>
        </a:xfrm>
        <a:prstGeom prst="rect">
          <a:avLst/>
        </a:prstGeom>
      </xdr:spPr>
    </xdr:pic>
    <xdr:clientData/>
  </xdr:twoCellAnchor>
  <xdr:twoCellAnchor>
    <xdr:from>
      <xdr:col>3</xdr:col>
      <xdr:colOff>277091</xdr:colOff>
      <xdr:row>61</xdr:row>
      <xdr:rowOff>0</xdr:rowOff>
    </xdr:from>
    <xdr:to>
      <xdr:col>3</xdr:col>
      <xdr:colOff>1306399</xdr:colOff>
      <xdr:row>61</xdr:row>
      <xdr:rowOff>1368137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7548318"/>
          <a:ext cx="1029308" cy="1368137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73</xdr:row>
      <xdr:rowOff>76200</xdr:rowOff>
    </xdr:from>
    <xdr:to>
      <xdr:col>3</xdr:col>
      <xdr:colOff>1364835</xdr:colOff>
      <xdr:row>73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468087</xdr:colOff>
      <xdr:row>102</xdr:row>
      <xdr:rowOff>71809</xdr:rowOff>
    </xdr:from>
    <xdr:to>
      <xdr:col>3</xdr:col>
      <xdr:colOff>1088573</xdr:colOff>
      <xdr:row>102</xdr:row>
      <xdr:rowOff>1280124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A31F88A-59C3-409E-842C-C9A6BCEC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4487" y="118867609"/>
          <a:ext cx="620486" cy="1208315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14</xdr:row>
      <xdr:rowOff>69273</xdr:rowOff>
    </xdr:from>
    <xdr:to>
      <xdr:col>3</xdr:col>
      <xdr:colOff>1279153</xdr:colOff>
      <xdr:row>14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16</xdr:row>
      <xdr:rowOff>60960</xdr:rowOff>
    </xdr:from>
    <xdr:to>
      <xdr:col>3</xdr:col>
      <xdr:colOff>1310640</xdr:colOff>
      <xdr:row>16</xdr:row>
      <xdr:rowOff>1522537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59</xdr:row>
      <xdr:rowOff>38100</xdr:rowOff>
    </xdr:from>
    <xdr:to>
      <xdr:col>3</xdr:col>
      <xdr:colOff>1352550</xdr:colOff>
      <xdr:row>59</xdr:row>
      <xdr:rowOff>1509827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68</xdr:row>
      <xdr:rowOff>95249</xdr:rowOff>
    </xdr:from>
    <xdr:to>
      <xdr:col>3</xdr:col>
      <xdr:colOff>1282186</xdr:colOff>
      <xdr:row>69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30</xdr:row>
      <xdr:rowOff>10990</xdr:rowOff>
    </xdr:from>
    <xdr:to>
      <xdr:col>3</xdr:col>
      <xdr:colOff>1390650</xdr:colOff>
      <xdr:row>30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29</xdr:row>
      <xdr:rowOff>19050</xdr:rowOff>
    </xdr:from>
    <xdr:to>
      <xdr:col>3</xdr:col>
      <xdr:colOff>1409700</xdr:colOff>
      <xdr:row>29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28</xdr:row>
      <xdr:rowOff>19050</xdr:rowOff>
    </xdr:from>
    <xdr:to>
      <xdr:col>3</xdr:col>
      <xdr:colOff>1395413</xdr:colOff>
      <xdr:row>28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57</xdr:row>
      <xdr:rowOff>0</xdr:rowOff>
    </xdr:from>
    <xdr:to>
      <xdr:col>3</xdr:col>
      <xdr:colOff>1352550</xdr:colOff>
      <xdr:row>57</xdr:row>
      <xdr:rowOff>1497101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A7D9EA4-2657-4B9D-A479-6EF2F4A6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4750950"/>
          <a:ext cx="1123950" cy="1497101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67</xdr:row>
      <xdr:rowOff>0</xdr:rowOff>
    </xdr:from>
    <xdr:to>
      <xdr:col>3</xdr:col>
      <xdr:colOff>1314450</xdr:colOff>
      <xdr:row>68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87</xdr:row>
      <xdr:rowOff>19050</xdr:rowOff>
    </xdr:from>
    <xdr:to>
      <xdr:col>3</xdr:col>
      <xdr:colOff>1314450</xdr:colOff>
      <xdr:row>87</xdr:row>
      <xdr:rowOff>1328825</xdr:rowOff>
    </xdr:to>
    <xdr:pic>
      <xdr:nvPicPr>
        <xdr:cNvPr id="94" name="Рисунок 93" descr="https://lh4.googleusercontent.com/ert1jodSOFRG_6PkE0lGQkbnIGYnsrcfD5vHQM4GSeDTnhfzwyqpMr-eHmL6lq9T97VM_qDMLerVNvVpDRVgzelQKRRIEWxnVEs1ZKhWGGUs7FIUAFEfFtOvPe4c3aJFdwQeRcw">
          <a:extLst>
            <a:ext uri="{FF2B5EF4-FFF2-40B4-BE49-F238E27FC236}">
              <a16:creationId xmlns:a16="http://schemas.microsoft.com/office/drawing/2014/main" id="{BCD0259B-5002-4CC8-9FF8-CA4491979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01765100"/>
          <a:ext cx="990600" cy="13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85</xdr:row>
      <xdr:rowOff>19050</xdr:rowOff>
    </xdr:from>
    <xdr:to>
      <xdr:col>3</xdr:col>
      <xdr:colOff>1276052</xdr:colOff>
      <xdr:row>86</xdr:row>
      <xdr:rowOff>4633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7EE743F-DB20-4A04-AA87-01CD6731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01765100"/>
          <a:ext cx="990302" cy="1319083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86</xdr:row>
      <xdr:rowOff>19051</xdr:rowOff>
    </xdr:from>
    <xdr:to>
      <xdr:col>3</xdr:col>
      <xdr:colOff>1305926</xdr:colOff>
      <xdr:row>87</xdr:row>
      <xdr:rowOff>19051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9F3B01DF-9FFA-4BEA-A30C-3FE27E9E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3098601"/>
          <a:ext cx="1001126" cy="1333500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19</xdr:row>
      <xdr:rowOff>57151</xdr:rowOff>
    </xdr:from>
    <xdr:to>
      <xdr:col>3</xdr:col>
      <xdr:colOff>1466850</xdr:colOff>
      <xdr:row>19</xdr:row>
      <xdr:rowOff>1909497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3B04EB2-A42A-4384-9469-8C3D1C8C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22421851"/>
          <a:ext cx="1390650" cy="1852346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21</xdr:row>
      <xdr:rowOff>19051</xdr:rowOff>
    </xdr:from>
    <xdr:to>
      <xdr:col>3</xdr:col>
      <xdr:colOff>1492021</xdr:colOff>
      <xdr:row>22</xdr:row>
      <xdr:rowOff>19051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DF262D0B-3E2D-49B7-9A4E-21AC1B94C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365201"/>
          <a:ext cx="1358671" cy="1809750"/>
        </a:xfrm>
        <a:prstGeom prst="rect">
          <a:avLst/>
        </a:prstGeom>
      </xdr:spPr>
    </xdr:pic>
    <xdr:clientData/>
  </xdr:twoCellAnchor>
  <xdr:twoCellAnchor>
    <xdr:from>
      <xdr:col>3</xdr:col>
      <xdr:colOff>190499</xdr:colOff>
      <xdr:row>22</xdr:row>
      <xdr:rowOff>38100</xdr:rowOff>
    </xdr:from>
    <xdr:to>
      <xdr:col>3</xdr:col>
      <xdr:colOff>1363246</xdr:colOff>
      <xdr:row>22</xdr:row>
      <xdr:rowOff>1600200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448E9298-7DE2-4A6B-882B-6B04396F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899" y="28194000"/>
          <a:ext cx="1172747" cy="15621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23</xdr:row>
      <xdr:rowOff>19050</xdr:rowOff>
    </xdr:from>
    <xdr:to>
      <xdr:col>3</xdr:col>
      <xdr:colOff>1395398</xdr:colOff>
      <xdr:row>24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</xdr:row>
      <xdr:rowOff>76200</xdr:rowOff>
    </xdr:from>
    <xdr:to>
      <xdr:col>4</xdr:col>
      <xdr:colOff>4361</xdr:colOff>
      <xdr:row>18</xdr:row>
      <xdr:rowOff>1881419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52163E1-4B66-4028-AD51-D11B6058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50" y="22879050"/>
          <a:ext cx="1586949" cy="1805219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84</xdr:row>
      <xdr:rowOff>0</xdr:rowOff>
    </xdr:from>
    <xdr:to>
      <xdr:col>3</xdr:col>
      <xdr:colOff>1329079</xdr:colOff>
      <xdr:row>85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8DEB5897-3753-40C4-80A1-AF7392B5273A}"/>
            </a:ext>
          </a:extLst>
        </xdr:cNvPr>
        <xdr:cNvPicPr/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108851700"/>
          <a:ext cx="1138578" cy="1524000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40</xdr:row>
      <xdr:rowOff>10714</xdr:rowOff>
    </xdr:from>
    <xdr:to>
      <xdr:col>3</xdr:col>
      <xdr:colOff>1257300</xdr:colOff>
      <xdr:row>41</xdr:row>
      <xdr:rowOff>-1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39</xdr:row>
      <xdr:rowOff>19051</xdr:rowOff>
    </xdr:from>
    <xdr:to>
      <xdr:col>3</xdr:col>
      <xdr:colOff>1200149</xdr:colOff>
      <xdr:row>39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57</xdr:row>
      <xdr:rowOff>1504951</xdr:rowOff>
    </xdr:from>
    <xdr:to>
      <xdr:col>3</xdr:col>
      <xdr:colOff>1257300</xdr:colOff>
      <xdr:row>58</xdr:row>
      <xdr:rowOff>1501089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D0548F9-FE49-4089-9B22-AA8B7709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435"/>
        <a:stretch/>
      </xdr:blipFill>
      <xdr:spPr>
        <a:xfrm>
          <a:off x="1924050" y="76542901"/>
          <a:ext cx="1009650" cy="1520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drive/folders/14SMZ4MBneqa6YeUh-hW5twsbVefoT0Ma?usp=sharing" TargetMode="External"/><Relationship Id="rId21" Type="http://schemas.openxmlformats.org/officeDocument/2006/relationships/hyperlink" Target="https://drive.google.com/drive/folders/128OCZ1UWSMPPpywLga8ccLFPey3Hc_je?usp=sharing" TargetMode="External"/><Relationship Id="rId34" Type="http://schemas.openxmlformats.org/officeDocument/2006/relationships/hyperlink" Target="https://drive.google.com/drive/folders/1904UJDH6YWBTUq7fLnOZMlHO8t7_lKuH?usp=sharing" TargetMode="External"/><Relationship Id="rId42" Type="http://schemas.openxmlformats.org/officeDocument/2006/relationships/hyperlink" Target="https://drive.google.com/drive/folders/181n31o6BSuHJFB9HMcNSUIbv8bbu7e6F?usp=sharing" TargetMode="External"/><Relationship Id="rId47" Type="http://schemas.openxmlformats.org/officeDocument/2006/relationships/hyperlink" Target="https://drive.google.com/drive/folders/1Or_H-K4CXThvftPj3nYkd51d-eGQSbvP?usp=sharing" TargetMode="External"/><Relationship Id="rId50" Type="http://schemas.openxmlformats.org/officeDocument/2006/relationships/hyperlink" Target="https://drive.google.com/drive/folders/1eN-Ll0qvkYlJm-AJat_qLDCn5x_ANpiX?usp=sharing" TargetMode="External"/><Relationship Id="rId55" Type="http://schemas.openxmlformats.org/officeDocument/2006/relationships/hyperlink" Target="https://drive.google.com/drive/folders/1RfMXJxFwNrb7tvZCpILso6gBqaPjx0_8?usp=sharing" TargetMode="External"/><Relationship Id="rId63" Type="http://schemas.openxmlformats.org/officeDocument/2006/relationships/hyperlink" Target="https://drive.google.com/drive/folders/17OEcwmmHzjJshVNS4gkU90E_dqD5cRFl?usp=sharing" TargetMode="External"/><Relationship Id="rId7" Type="http://schemas.openxmlformats.org/officeDocument/2006/relationships/hyperlink" Target="https://drive.google.com/drive/folders/16wd60TThef4klk5RrIgWwCGgMzx05yt1?usp=sharing" TargetMode="External"/><Relationship Id="rId2" Type="http://schemas.openxmlformats.org/officeDocument/2006/relationships/hyperlink" Target="https://drive.google.com/drive/folders/17Uy66kchmFyPOup3pLCgcdKcyGbqLLhj?usp=sharing" TargetMode="External"/><Relationship Id="rId16" Type="http://schemas.openxmlformats.org/officeDocument/2006/relationships/hyperlink" Target="https://drive.google.com/drive/folders/18EAgw4FQCTtYS8qkQ7tQDE266IJcSMoZ?usp=sharing" TargetMode="External"/><Relationship Id="rId29" Type="http://schemas.openxmlformats.org/officeDocument/2006/relationships/hyperlink" Target="https://drive.google.com/drive/folders/14-zcmzD3ummv6-uIO0Q4ohJhdlqBg97K?usp=sharing" TargetMode="External"/><Relationship Id="rId11" Type="http://schemas.openxmlformats.org/officeDocument/2006/relationships/hyperlink" Target="https://drive.google.com/drive/folders/16ng7Uz2ctUnsIrRMEKcSevePf6vO5kvF?usp=sharing" TargetMode="External"/><Relationship Id="rId24" Type="http://schemas.openxmlformats.org/officeDocument/2006/relationships/hyperlink" Target="https://drive.google.com/drive/folders/16bs4n71F-nXhVSVJ-LeqKYCWe5T-z1Xe?usp=sharing" TargetMode="External"/><Relationship Id="rId32" Type="http://schemas.openxmlformats.org/officeDocument/2006/relationships/hyperlink" Target="https://drive.google.com/drive/folders/14Zyf2vXtgHIUCvK0tZPUddyIBhBkbZ6e?usp=sharing" TargetMode="External"/><Relationship Id="rId37" Type="http://schemas.openxmlformats.org/officeDocument/2006/relationships/hyperlink" Target="https://drive.google.com/drive/folders/18qizMAbZKqRMxBLYWW5hSDnGne6OP4fh?usp=sharing" TargetMode="External"/><Relationship Id="rId40" Type="http://schemas.openxmlformats.org/officeDocument/2006/relationships/hyperlink" Target="https://drive.google.com/drive/folders/184MvmOEMj2mAMmhTAE6GdhxrutWRzLUm?usp=sharing" TargetMode="External"/><Relationship Id="rId45" Type="http://schemas.openxmlformats.org/officeDocument/2006/relationships/hyperlink" Target="https://drive.google.com/drive/folders/1MIm0PQNmXxvbbgvbTBNdUYZQl3DJdIZh?usp=sharing" TargetMode="External"/><Relationship Id="rId53" Type="http://schemas.openxmlformats.org/officeDocument/2006/relationships/hyperlink" Target="https://drive.google.com/drive/folders/1A28i8X-qsDFdBng0VaTjQk6MyLPzqZon?usp=sharing" TargetMode="External"/><Relationship Id="rId58" Type="http://schemas.openxmlformats.org/officeDocument/2006/relationships/hyperlink" Target="https://drive.google.com/drive/folders/115Lke_1ex71bMCRWUIGAKPSZajIyupwI?usp=sharing" TargetMode="External"/><Relationship Id="rId5" Type="http://schemas.openxmlformats.org/officeDocument/2006/relationships/hyperlink" Target="https://drive.google.com/drive/folders/1-QvZwad4wSYiyFqzYsDY71HOgk-QXKu5?usp=sharing" TargetMode="External"/><Relationship Id="rId61" Type="http://schemas.openxmlformats.org/officeDocument/2006/relationships/hyperlink" Target="https://drive.google.com/drive/folders/1gUJe2-zBpgoVUvIffvyiHI7_aLKdEPPY?usp=drive_link" TargetMode="External"/><Relationship Id="rId19" Type="http://schemas.openxmlformats.org/officeDocument/2006/relationships/hyperlink" Target="https://drive.google.com/drive/folders/12E5vz0glEw3QVKo1M42w3nfzGQFR5PR3?usp=sharing" TargetMode="External"/><Relationship Id="rId14" Type="http://schemas.openxmlformats.org/officeDocument/2006/relationships/hyperlink" Target="https://drive.google.com/drive/folders/18G2Qs4gfwhQ1fNlA9WAqdI4Wz4WXyadV?usp=sharing" TargetMode="External"/><Relationship Id="rId22" Type="http://schemas.openxmlformats.org/officeDocument/2006/relationships/hyperlink" Target="https://drive.google.com/drive/folders/1-Wg9cboUwN7Okx2Dq-0AwJ2nRNXTv4Uk?usp=sharing" TargetMode="External"/><Relationship Id="rId27" Type="http://schemas.openxmlformats.org/officeDocument/2006/relationships/hyperlink" Target="https://drive.google.com/drive/folders/143jgGeJ4zy0VHp4yY-fpnlbLl_7enL93?usp=sharing" TargetMode="External"/><Relationship Id="rId30" Type="http://schemas.openxmlformats.org/officeDocument/2006/relationships/hyperlink" Target="https://drive.google.com/drive/folders/13uD9HN-VDR840yIFoaa0Jpltm-QV1Tjr?usp=sharing" TargetMode="External"/><Relationship Id="rId35" Type="http://schemas.openxmlformats.org/officeDocument/2006/relationships/hyperlink" Target="https://drive.google.com/drive/folders/18Nbz3cpSBRBfoSqcMfrpf8hOuxTgpXJf?usp=sharing" TargetMode="External"/><Relationship Id="rId43" Type="http://schemas.openxmlformats.org/officeDocument/2006/relationships/hyperlink" Target="https://drive.google.com/drive/folders/17x68s6hW-eFyKKmY84I4wDm2zHw2-Vp9?usp=sharing" TargetMode="External"/><Relationship Id="rId48" Type="http://schemas.openxmlformats.org/officeDocument/2006/relationships/hyperlink" Target="https://drive.google.com/drive/folders/1DhLwr_JCydudjLPUceJJW5dtrXa6rJSc?usp=sharing" TargetMode="External"/><Relationship Id="rId56" Type="http://schemas.openxmlformats.org/officeDocument/2006/relationships/hyperlink" Target="https://drive.google.com/drive/folders/1UMJJCIq18aLtO-6EdclIs0IOlxzkspcf?usp=sharing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https://drive.google.com/drive/folders/16qZekokC9LUScewSLBly7HlOh95RuJPU?usp=sharing" TargetMode="External"/><Relationship Id="rId51" Type="http://schemas.openxmlformats.org/officeDocument/2006/relationships/hyperlink" Target="https://drive.google.com/drive/folders/1i36F3GtMQkYxoffCDBVHc7abR_G6wUCK?usp=sharing" TargetMode="External"/><Relationship Id="rId3" Type="http://schemas.openxmlformats.org/officeDocument/2006/relationships/hyperlink" Target="https://drive.google.com/drive/folders/17PbO2RVkZjQl-6y7leZ-stQ_w9N7EH5R?usp=sharing" TargetMode="External"/><Relationship Id="rId12" Type="http://schemas.openxmlformats.org/officeDocument/2006/relationships/hyperlink" Target="https://drive.google.com/drive/folders/18He5VT6eygjZv4zWIzu8moF7dXKA84MO?usp=sharing" TargetMode="External"/><Relationship Id="rId17" Type="http://schemas.openxmlformats.org/officeDocument/2006/relationships/hyperlink" Target="https://drive.google.com/drive/folders/18MpsI2k3vxkhJwbpcPeTh_HAXBLNMBJV?usp=sharing" TargetMode="External"/><Relationship Id="rId25" Type="http://schemas.openxmlformats.org/officeDocument/2006/relationships/hyperlink" Target="https://drive.google.com/drive/folders/14_O7hOVZWzxztUbbZZ3uFVShb0uRvUrb?usp=sharing" TargetMode="External"/><Relationship Id="rId33" Type="http://schemas.openxmlformats.org/officeDocument/2006/relationships/hyperlink" Target="https://drive.google.com/drive/folders/18gVMAS8FtgZCh4hsyqFC4j8uBgzbJJAn?usp=sharing" TargetMode="External"/><Relationship Id="rId38" Type="http://schemas.openxmlformats.org/officeDocument/2006/relationships/hyperlink" Target="https://drive.google.com/drive/folders/18hXAzfJt0_DTRmAzdXvaUXcQLuCkvgth?usp=sharing" TargetMode="External"/><Relationship Id="rId46" Type="http://schemas.openxmlformats.org/officeDocument/2006/relationships/hyperlink" Target="https://drive.google.com/drive/folders/1mgknY8xTNU81sfxenuMh4khh0mAdqvdX?usp=sharing" TargetMode="External"/><Relationship Id="rId59" Type="http://schemas.openxmlformats.org/officeDocument/2006/relationships/hyperlink" Target="https://drive.google.com/drive/folders/1S7Mdy9mj5pMtH1GTRQHIpGFYimyxn6B5?usp=sharing" TargetMode="External"/><Relationship Id="rId20" Type="http://schemas.openxmlformats.org/officeDocument/2006/relationships/hyperlink" Target="https://drive.google.com/drive/folders/12A19iRvkzzo5e7RD3EOXostAk0HErNzX?usp=sharing" TargetMode="External"/><Relationship Id="rId41" Type="http://schemas.openxmlformats.org/officeDocument/2006/relationships/hyperlink" Target="https://drive.google.com/drive/folders/183WsD6xYRMxX_iLOu3E1ZLQHBeN8-px5?usp=sharing" TargetMode="External"/><Relationship Id="rId54" Type="http://schemas.openxmlformats.org/officeDocument/2006/relationships/hyperlink" Target="https://drive.google.com/file/d/1L5Y5Apgklpm3EaKP937fnihHeiWZP9I2/view?usp=sharing" TargetMode="External"/><Relationship Id="rId62" Type="http://schemas.openxmlformats.org/officeDocument/2006/relationships/hyperlink" Target="https://drive.google.com/drive/folders/17WIZw2Bsg9oAqJqjrddTC_GCGf-Zl0AA?usp=sharing" TargetMode="External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6wzXBXmpFvyfr4j5WBLHu5SbBnEdmcZG?usp=sharing" TargetMode="External"/><Relationship Id="rId15" Type="http://schemas.openxmlformats.org/officeDocument/2006/relationships/hyperlink" Target="https://drive.google.com/drive/folders/16hYABjWDo-RP7J-_HxoVBfrsU8BRWwLn?usp=sharing" TargetMode="External"/><Relationship Id="rId23" Type="http://schemas.openxmlformats.org/officeDocument/2006/relationships/hyperlink" Target="https://drive.google.com/drive/folders/16e6NhFf1v5d_kPeMnifefQzaIw5CRzDW?usp=sharing" TargetMode="External"/><Relationship Id="rId28" Type="http://schemas.openxmlformats.org/officeDocument/2006/relationships/hyperlink" Target="https://drive.google.com/drive/folders/140AmlMGw9Pz0kHfrDq3-s9oDIpql3LTC?usp=sharing" TargetMode="External"/><Relationship Id="rId36" Type="http://schemas.openxmlformats.org/officeDocument/2006/relationships/hyperlink" Target="https://drive.google.com/drive/folders/18PALcVy8ZowFdrb_eXBom5UgBsiBTtpG?usp=sharing" TargetMode="External"/><Relationship Id="rId49" Type="http://schemas.openxmlformats.org/officeDocument/2006/relationships/hyperlink" Target="https://drive.google.com/drive/folders/1YS72mXJwk2Zj3YwNq3AX6zz5Q1YTzj5s?usp=sharing" TargetMode="External"/><Relationship Id="rId57" Type="http://schemas.openxmlformats.org/officeDocument/2006/relationships/hyperlink" Target="https://drive.google.com/drive/folders/1zYXUdBV0qw_QJVQUsZozQpdyLvdL2gsG?usp=sharing" TargetMode="External"/><Relationship Id="rId10" Type="http://schemas.openxmlformats.org/officeDocument/2006/relationships/hyperlink" Target="https://drive.google.com/drive/folders/16hp7jAijY5M1e1frKNmdcXmlwQe_zjsg?usp=sharing" TargetMode="External"/><Relationship Id="rId31" Type="http://schemas.openxmlformats.org/officeDocument/2006/relationships/hyperlink" Target="https://drive.google.com/drive/folders/13evhJuVee4VfxNPaMAKAl1jafbeXQcsP?usp=sharing" TargetMode="External"/><Relationship Id="rId44" Type="http://schemas.openxmlformats.org/officeDocument/2006/relationships/hyperlink" Target="https://drive.google.com/drive/folders/17uoit02t_qR1IqnO1Bhfd6YQ_JD3qADr?usp=sharing" TargetMode="External"/><Relationship Id="rId52" Type="http://schemas.openxmlformats.org/officeDocument/2006/relationships/hyperlink" Target="https://drive.google.com/drive/folders/1SjhdJ3SHqTQVtoSUR19x1Zq9SX8--5OA?usp=sharing" TargetMode="External"/><Relationship Id="rId60" Type="http://schemas.openxmlformats.org/officeDocument/2006/relationships/hyperlink" Target="https://drive.google.com/drive/folders/1ou0Jp-jX5W0DEIKYt8EulRLE0Og2i0JS?usp=sharing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https://drive.google.com/drive/folders/17cL-gqDD4jKdaOlwnkRzzUF7tezvZNYx?usp=sharing" TargetMode="External"/><Relationship Id="rId9" Type="http://schemas.openxmlformats.org/officeDocument/2006/relationships/hyperlink" Target="https://drive.google.com/drive/folders/16wWbjFT5eOQGENOY440h3e7B8q2U0pYp?usp=sharing" TargetMode="External"/><Relationship Id="rId13" Type="http://schemas.openxmlformats.org/officeDocument/2006/relationships/hyperlink" Target="https://drive.google.com/drive/folders/18NIJwojQ5tKsIc_HqH9BdS1Dli0Fao7y?usp=sharing" TargetMode="External"/><Relationship Id="rId18" Type="http://schemas.openxmlformats.org/officeDocument/2006/relationships/hyperlink" Target="https://drive.google.com/drive/folders/12Qkt_w2td6Bh7KSu5LW3RCSChWRR_dwQ?usp=sharing" TargetMode="External"/><Relationship Id="rId39" Type="http://schemas.openxmlformats.org/officeDocument/2006/relationships/hyperlink" Target="https://drive.google.com/drive/folders/186S8zpTqT7I_TmvsCD9X2vgnmWdbDzYg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06"/>
  <sheetViews>
    <sheetView tabSelected="1" zoomScale="53" zoomScaleNormal="53" workbookViewId="0">
      <pane xSplit="4" ySplit="2" topLeftCell="J65" activePane="bottomRight" state="frozen"/>
      <selection pane="topRight" activeCell="E1" sqref="E1"/>
      <selection pane="bottomLeft" activeCell="A7" sqref="A7"/>
      <selection pane="bottomRight" activeCell="Q88" sqref="Q88"/>
    </sheetView>
  </sheetViews>
  <sheetFormatPr baseColWidth="10" defaultColWidth="9.1640625" defaultRowHeight="29" x14ac:dyDescent="0.35"/>
  <cols>
    <col min="1" max="1" width="2.1640625" customWidth="1"/>
    <col min="2" max="2" width="20.83203125" bestFit="1" customWidth="1"/>
    <col min="3" max="3" width="1.5" customWidth="1"/>
    <col min="4" max="4" width="23.5" customWidth="1"/>
    <col min="5" max="5" width="29" style="13" bestFit="1" customWidth="1"/>
    <col min="6" max="6" width="101.5" style="13" bestFit="1" customWidth="1"/>
    <col min="7" max="7" width="31.33203125" style="39" customWidth="1"/>
    <col min="8" max="8" width="83.5" style="33" customWidth="1"/>
    <col min="9" max="9" width="38.83203125" style="13" customWidth="1"/>
    <col min="10" max="10" width="24.5" style="14" customWidth="1"/>
    <col min="11" max="11" width="102.33203125" style="13" customWidth="1"/>
    <col min="12" max="13" width="24.5" style="14" customWidth="1"/>
    <col min="14" max="14" width="15.33203125" style="13" customWidth="1"/>
    <col min="15" max="15" width="14.83203125" style="14" customWidth="1"/>
    <col min="16" max="16" width="12.83203125" style="14" customWidth="1"/>
    <col min="17" max="17" width="31" style="54" customWidth="1"/>
    <col min="18" max="20" width="26.1640625" style="15" customWidth="1"/>
    <col min="21" max="21" width="15.33203125" style="15" customWidth="1"/>
    <col min="22" max="22" width="40.1640625" style="45" bestFit="1" customWidth="1"/>
    <col min="23" max="23" width="40.1640625" style="15" bestFit="1" customWidth="1"/>
    <col min="24" max="24" width="47.6640625" style="15" customWidth="1"/>
    <col min="25" max="27" width="9.1640625" style="1" hidden="1" customWidth="1"/>
    <col min="28" max="16384" width="9.1640625" style="1"/>
  </cols>
  <sheetData>
    <row r="1" spans="1:27" ht="42" customHeight="1" x14ac:dyDescent="0.2">
      <c r="E1" s="2"/>
      <c r="F1" s="2"/>
      <c r="G1" s="36"/>
      <c r="H1" s="3"/>
      <c r="I1" s="2"/>
      <c r="J1" s="3"/>
      <c r="K1" s="2"/>
      <c r="L1" s="3"/>
      <c r="M1" s="3"/>
      <c r="N1" s="2"/>
      <c r="O1" s="3"/>
      <c r="P1" s="3"/>
      <c r="Q1" s="50"/>
      <c r="R1" s="25" t="s">
        <v>25</v>
      </c>
      <c r="S1" s="25" t="s">
        <v>24</v>
      </c>
      <c r="T1" s="25" t="s">
        <v>23</v>
      </c>
      <c r="U1"/>
      <c r="V1" s="41">
        <f>SUM(V3:V106)</f>
        <v>0</v>
      </c>
      <c r="W1" s="41">
        <f>SUM(W3:W106)</f>
        <v>0</v>
      </c>
      <c r="X1" s="41">
        <f>SUM(X3:X106)</f>
        <v>0</v>
      </c>
    </row>
    <row r="2" spans="1:27" ht="40" x14ac:dyDescent="0.2">
      <c r="A2" s="5"/>
      <c r="B2" s="16"/>
      <c r="C2" s="17"/>
      <c r="D2" s="4" t="s">
        <v>1</v>
      </c>
      <c r="E2" s="4" t="s">
        <v>233</v>
      </c>
      <c r="F2" s="4" t="s">
        <v>370</v>
      </c>
      <c r="G2" s="35" t="s">
        <v>28</v>
      </c>
      <c r="H2" s="4" t="s">
        <v>185</v>
      </c>
      <c r="I2" s="4" t="s">
        <v>33</v>
      </c>
      <c r="J2" s="4" t="s">
        <v>31</v>
      </c>
      <c r="K2" s="4" t="s">
        <v>114</v>
      </c>
      <c r="L2" s="4" t="s">
        <v>29</v>
      </c>
      <c r="M2" s="4" t="s">
        <v>30</v>
      </c>
      <c r="N2" s="4" t="s">
        <v>10</v>
      </c>
      <c r="O2" s="4" t="s">
        <v>0</v>
      </c>
      <c r="P2" s="4" t="s">
        <v>7</v>
      </c>
      <c r="Q2" s="49" t="s">
        <v>26</v>
      </c>
      <c r="R2" s="4" t="s">
        <v>461</v>
      </c>
      <c r="S2" s="4" t="s">
        <v>462</v>
      </c>
      <c r="T2" s="4" t="s">
        <v>463</v>
      </c>
      <c r="U2" s="4" t="s">
        <v>22</v>
      </c>
      <c r="V2" s="42" t="s">
        <v>458</v>
      </c>
      <c r="W2" s="4" t="s">
        <v>459</v>
      </c>
      <c r="X2" s="4" t="s">
        <v>460</v>
      </c>
      <c r="Y2" s="1">
        <f>SUM(Y3:Y106)</f>
        <v>0</v>
      </c>
      <c r="Z2" s="1">
        <f>SUM(Z3:Z106)</f>
        <v>0</v>
      </c>
      <c r="AA2" s="1">
        <f>SUM(AA3:AA106)</f>
        <v>0</v>
      </c>
    </row>
    <row r="3" spans="1:27" ht="151.25" customHeight="1" x14ac:dyDescent="0.2">
      <c r="A3" s="5"/>
      <c r="B3" s="12" t="s">
        <v>8</v>
      </c>
      <c r="C3" s="7"/>
      <c r="D3" s="7"/>
      <c r="E3" s="28" t="s">
        <v>431</v>
      </c>
      <c r="F3" s="8" t="s">
        <v>433</v>
      </c>
      <c r="G3" s="37">
        <v>4607940651062</v>
      </c>
      <c r="H3" s="34" t="s">
        <v>432</v>
      </c>
      <c r="I3" s="26" t="s">
        <v>434</v>
      </c>
      <c r="J3" s="10" t="s">
        <v>436</v>
      </c>
      <c r="K3" s="8" t="s">
        <v>435</v>
      </c>
      <c r="L3" s="10">
        <v>960</v>
      </c>
      <c r="M3" s="10" t="s">
        <v>32</v>
      </c>
      <c r="N3" s="9" t="s">
        <v>17</v>
      </c>
      <c r="O3" s="10">
        <v>160</v>
      </c>
      <c r="P3" s="10"/>
      <c r="Q3" s="51">
        <v>1390</v>
      </c>
      <c r="R3" s="11">
        <f>Q3*0.45</f>
        <v>625.5</v>
      </c>
      <c r="S3" s="11">
        <f t="shared" ref="S3:S13" si="0">Q3*0.5</f>
        <v>695</v>
      </c>
      <c r="T3" s="11">
        <f t="shared" ref="T3:T13" si="1">Q3*0.55</f>
        <v>764.50000000000011</v>
      </c>
      <c r="U3" s="18">
        <v>0.1</v>
      </c>
      <c r="V3" s="43"/>
      <c r="W3" s="11">
        <f t="shared" ref="W3:W13" si="2">V3*Q3</f>
        <v>0</v>
      </c>
      <c r="X3" s="11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25" customHeight="1" x14ac:dyDescent="0.2">
      <c r="A4" s="5"/>
      <c r="B4" s="12" t="s">
        <v>8</v>
      </c>
      <c r="C4" s="7"/>
      <c r="D4" s="7"/>
      <c r="E4" s="28" t="s">
        <v>234</v>
      </c>
      <c r="F4" s="8" t="s">
        <v>4</v>
      </c>
      <c r="G4" s="37">
        <v>4607940650188</v>
      </c>
      <c r="H4" s="34" t="s">
        <v>186</v>
      </c>
      <c r="I4" s="26" t="s">
        <v>34</v>
      </c>
      <c r="J4" s="10" t="s">
        <v>39</v>
      </c>
      <c r="K4" s="8" t="s">
        <v>115</v>
      </c>
      <c r="L4" s="10">
        <v>1160</v>
      </c>
      <c r="M4" s="10" t="s">
        <v>32</v>
      </c>
      <c r="N4" s="9" t="s">
        <v>17</v>
      </c>
      <c r="O4" s="10">
        <v>256</v>
      </c>
      <c r="P4" s="10">
        <v>6</v>
      </c>
      <c r="Q4" s="51">
        <v>1590</v>
      </c>
      <c r="R4" s="11">
        <f>Q4*0.45</f>
        <v>715.5</v>
      </c>
      <c r="S4" s="11">
        <f t="shared" si="0"/>
        <v>795</v>
      </c>
      <c r="T4" s="11">
        <f t="shared" si="1"/>
        <v>874.50000000000011</v>
      </c>
      <c r="U4" s="18">
        <v>0.1</v>
      </c>
      <c r="V4" s="43"/>
      <c r="W4" s="11">
        <f t="shared" si="2"/>
        <v>0</v>
      </c>
      <c r="X4" s="11" t="str">
        <f t="shared" ref="X4:X71" si="3">IF(W$1&lt;60000,"сумма меньше мин заказа",IF(W$1&lt;200000,AA4,IF(W$1&lt;600000,Z4,Y4)))</f>
        <v>сумма меньше мин заказа</v>
      </c>
      <c r="Y4" s="1">
        <f t="shared" ref="Y4:Y71" si="4">R4*V4</f>
        <v>0</v>
      </c>
      <c r="Z4" s="1">
        <f t="shared" ref="Z4:Z71" si="5">V4*S4</f>
        <v>0</v>
      </c>
      <c r="AA4" s="1">
        <f t="shared" ref="AA4:AA71" si="6">V4*T4</f>
        <v>0</v>
      </c>
    </row>
    <row r="5" spans="1:27" ht="151.25" customHeight="1" x14ac:dyDescent="0.2">
      <c r="A5" s="5"/>
      <c r="B5" s="12" t="s">
        <v>8</v>
      </c>
      <c r="C5" s="7"/>
      <c r="D5" s="7"/>
      <c r="E5" s="28" t="s">
        <v>236</v>
      </c>
      <c r="F5" s="8" t="s">
        <v>235</v>
      </c>
      <c r="G5" s="37">
        <v>4607940650164</v>
      </c>
      <c r="H5" s="34" t="s">
        <v>187</v>
      </c>
      <c r="I5" s="26" t="s">
        <v>35</v>
      </c>
      <c r="J5" s="10" t="s">
        <v>40</v>
      </c>
      <c r="K5" s="8" t="s">
        <v>116</v>
      </c>
      <c r="L5" s="10">
        <v>450</v>
      </c>
      <c r="M5" s="10" t="s">
        <v>32</v>
      </c>
      <c r="N5" s="9" t="s">
        <v>12</v>
      </c>
      <c r="O5" s="10">
        <v>60</v>
      </c>
      <c r="P5" s="10">
        <v>12</v>
      </c>
      <c r="Q5" s="51">
        <v>850</v>
      </c>
      <c r="R5" s="11">
        <f t="shared" ref="R5:R13" si="7">Q5*0.45</f>
        <v>382.5</v>
      </c>
      <c r="S5" s="11">
        <f t="shared" si="0"/>
        <v>425</v>
      </c>
      <c r="T5" s="11">
        <f t="shared" si="1"/>
        <v>467.50000000000006</v>
      </c>
      <c r="U5" s="18">
        <v>0.1</v>
      </c>
      <c r="V5" s="43"/>
      <c r="W5" s="11">
        <f t="shared" si="2"/>
        <v>0</v>
      </c>
      <c r="X5" s="11" t="str">
        <f t="shared" si="3"/>
        <v>сумма меньше мин заказа</v>
      </c>
      <c r="Y5" s="1">
        <f t="shared" si="4"/>
        <v>0</v>
      </c>
      <c r="Z5" s="1">
        <f t="shared" si="5"/>
        <v>0</v>
      </c>
      <c r="AA5" s="1">
        <f t="shared" si="6"/>
        <v>0</v>
      </c>
    </row>
    <row r="6" spans="1:27" ht="151.25" customHeight="1" x14ac:dyDescent="0.2">
      <c r="A6" s="5"/>
      <c r="B6" s="12" t="s">
        <v>8</v>
      </c>
      <c r="C6" s="7"/>
      <c r="D6" s="7"/>
      <c r="E6" s="28" t="s">
        <v>238</v>
      </c>
      <c r="F6" s="8" t="s">
        <v>237</v>
      </c>
      <c r="G6" s="37">
        <v>4607940650034</v>
      </c>
      <c r="H6" s="34" t="s">
        <v>188</v>
      </c>
      <c r="I6" s="26" t="s">
        <v>36</v>
      </c>
      <c r="J6" s="10" t="s">
        <v>40</v>
      </c>
      <c r="K6" s="8" t="s">
        <v>117</v>
      </c>
      <c r="L6" s="10">
        <v>520</v>
      </c>
      <c r="M6" s="10" t="s">
        <v>32</v>
      </c>
      <c r="N6" s="9" t="s">
        <v>17</v>
      </c>
      <c r="O6" s="10">
        <v>80</v>
      </c>
      <c r="P6" s="10">
        <v>10</v>
      </c>
      <c r="Q6" s="51">
        <v>850</v>
      </c>
      <c r="R6" s="11">
        <f t="shared" si="7"/>
        <v>382.5</v>
      </c>
      <c r="S6" s="11">
        <f t="shared" si="0"/>
        <v>425</v>
      </c>
      <c r="T6" s="11">
        <f t="shared" si="1"/>
        <v>467.50000000000006</v>
      </c>
      <c r="U6" s="18">
        <v>0.1</v>
      </c>
      <c r="V6" s="43"/>
      <c r="W6" s="11">
        <f t="shared" si="2"/>
        <v>0</v>
      </c>
      <c r="X6" s="11" t="str">
        <f t="shared" si="3"/>
        <v>сумма меньше мин заказа</v>
      </c>
      <c r="Y6" s="1">
        <f t="shared" si="4"/>
        <v>0</v>
      </c>
      <c r="Z6" s="1">
        <f t="shared" si="5"/>
        <v>0</v>
      </c>
      <c r="AA6" s="1">
        <f t="shared" si="6"/>
        <v>0</v>
      </c>
    </row>
    <row r="7" spans="1:27" ht="151.25" customHeight="1" x14ac:dyDescent="0.2">
      <c r="A7" s="5"/>
      <c r="B7" s="12" t="s">
        <v>8</v>
      </c>
      <c r="C7" s="7"/>
      <c r="D7" s="7"/>
      <c r="E7" s="28" t="s">
        <v>240</v>
      </c>
      <c r="F7" s="8" t="s">
        <v>239</v>
      </c>
      <c r="G7" s="37">
        <v>4607940650041</v>
      </c>
      <c r="H7" s="34" t="s">
        <v>189</v>
      </c>
      <c r="I7" s="26" t="s">
        <v>37</v>
      </c>
      <c r="J7" s="10" t="s">
        <v>40</v>
      </c>
      <c r="K7" s="8" t="s">
        <v>118</v>
      </c>
      <c r="L7" s="10">
        <v>380</v>
      </c>
      <c r="M7" s="10" t="s">
        <v>32</v>
      </c>
      <c r="N7" s="9" t="s">
        <v>17</v>
      </c>
      <c r="O7" s="10">
        <v>52</v>
      </c>
      <c r="P7" s="10">
        <v>12</v>
      </c>
      <c r="Q7" s="51">
        <v>850</v>
      </c>
      <c r="R7" s="11">
        <f t="shared" si="7"/>
        <v>382.5</v>
      </c>
      <c r="S7" s="11">
        <f t="shared" si="0"/>
        <v>425</v>
      </c>
      <c r="T7" s="11">
        <f t="shared" si="1"/>
        <v>467.50000000000006</v>
      </c>
      <c r="U7" s="18">
        <v>0.1</v>
      </c>
      <c r="V7" s="43"/>
      <c r="W7" s="11">
        <f t="shared" si="2"/>
        <v>0</v>
      </c>
      <c r="X7" s="11" t="str">
        <f t="shared" si="3"/>
        <v>сумма меньше мин заказа</v>
      </c>
      <c r="Y7" s="1">
        <f t="shared" si="4"/>
        <v>0</v>
      </c>
      <c r="Z7" s="1">
        <f t="shared" si="5"/>
        <v>0</v>
      </c>
      <c r="AA7" s="1">
        <f t="shared" si="6"/>
        <v>0</v>
      </c>
    </row>
    <row r="8" spans="1:27" ht="151.25" customHeight="1" x14ac:dyDescent="0.2">
      <c r="A8" s="5"/>
      <c r="B8" s="12" t="s">
        <v>8</v>
      </c>
      <c r="C8" s="7"/>
      <c r="D8" s="7"/>
      <c r="E8" s="28" t="s">
        <v>242</v>
      </c>
      <c r="F8" s="8" t="s">
        <v>241</v>
      </c>
      <c r="G8" s="37">
        <v>4607940650010</v>
      </c>
      <c r="H8" s="34" t="s">
        <v>190</v>
      </c>
      <c r="I8" s="26" t="s">
        <v>38</v>
      </c>
      <c r="J8" s="10" t="s">
        <v>40</v>
      </c>
      <c r="K8" s="8" t="s">
        <v>119</v>
      </c>
      <c r="L8" s="10">
        <v>590</v>
      </c>
      <c r="M8" s="10" t="s">
        <v>32</v>
      </c>
      <c r="N8" s="9" t="s">
        <v>17</v>
      </c>
      <c r="O8" s="10">
        <v>80</v>
      </c>
      <c r="P8" s="10">
        <v>12</v>
      </c>
      <c r="Q8" s="51">
        <v>850</v>
      </c>
      <c r="R8" s="11">
        <f t="shared" si="7"/>
        <v>382.5</v>
      </c>
      <c r="S8" s="11">
        <f t="shared" si="0"/>
        <v>425</v>
      </c>
      <c r="T8" s="11">
        <f t="shared" si="1"/>
        <v>467.50000000000006</v>
      </c>
      <c r="U8" s="18">
        <v>0.1</v>
      </c>
      <c r="V8" s="43"/>
      <c r="W8" s="11">
        <f t="shared" si="2"/>
        <v>0</v>
      </c>
      <c r="X8" s="11" t="str">
        <f t="shared" si="3"/>
        <v>сумма меньше мин заказа</v>
      </c>
      <c r="Y8" s="1">
        <f t="shared" si="4"/>
        <v>0</v>
      </c>
      <c r="Z8" s="1">
        <f t="shared" si="5"/>
        <v>0</v>
      </c>
      <c r="AA8" s="1">
        <f t="shared" si="6"/>
        <v>0</v>
      </c>
    </row>
    <row r="9" spans="1:27" ht="151.25" customHeight="1" x14ac:dyDescent="0.2">
      <c r="A9" s="5"/>
      <c r="B9" s="12" t="s">
        <v>8</v>
      </c>
      <c r="C9" s="7"/>
      <c r="D9" s="7"/>
      <c r="E9" s="28" t="s">
        <v>244</v>
      </c>
      <c r="F9" s="8" t="s">
        <v>243</v>
      </c>
      <c r="G9" s="37">
        <v>4607940650171</v>
      </c>
      <c r="H9" s="34" t="s">
        <v>191</v>
      </c>
      <c r="I9" s="26" t="s">
        <v>41</v>
      </c>
      <c r="J9" s="10" t="s">
        <v>40</v>
      </c>
      <c r="K9" s="8" t="s">
        <v>120</v>
      </c>
      <c r="L9" s="10">
        <v>380</v>
      </c>
      <c r="M9" s="10" t="s">
        <v>32</v>
      </c>
      <c r="N9" s="9" t="s">
        <v>12</v>
      </c>
      <c r="O9" s="10">
        <v>48</v>
      </c>
      <c r="P9" s="10">
        <v>12</v>
      </c>
      <c r="Q9" s="51">
        <v>850</v>
      </c>
      <c r="R9" s="11">
        <f t="shared" si="7"/>
        <v>382.5</v>
      </c>
      <c r="S9" s="11">
        <f t="shared" si="0"/>
        <v>425</v>
      </c>
      <c r="T9" s="11">
        <f t="shared" si="1"/>
        <v>467.50000000000006</v>
      </c>
      <c r="U9" s="18">
        <v>0.1</v>
      </c>
      <c r="V9" s="43"/>
      <c r="W9" s="11">
        <f t="shared" si="2"/>
        <v>0</v>
      </c>
      <c r="X9" s="11" t="str">
        <f t="shared" si="3"/>
        <v>сумма меньше мин заказа</v>
      </c>
      <c r="Y9" s="1">
        <f t="shared" si="4"/>
        <v>0</v>
      </c>
      <c r="Z9" s="1">
        <f t="shared" si="5"/>
        <v>0</v>
      </c>
      <c r="AA9" s="1">
        <f t="shared" si="6"/>
        <v>0</v>
      </c>
    </row>
    <row r="10" spans="1:27" ht="131.5" customHeight="1" x14ac:dyDescent="0.2">
      <c r="A10" s="5"/>
      <c r="B10" s="12" t="s">
        <v>8</v>
      </c>
      <c r="C10" s="5"/>
      <c r="D10" s="5"/>
      <c r="E10" s="28" t="s">
        <v>246</v>
      </c>
      <c r="F10" s="28" t="s">
        <v>245</v>
      </c>
      <c r="G10" s="46">
        <v>4607940650065</v>
      </c>
      <c r="H10" s="48" t="s">
        <v>192</v>
      </c>
      <c r="I10" s="29" t="s">
        <v>51</v>
      </c>
      <c r="J10" s="9" t="s">
        <v>40</v>
      </c>
      <c r="K10" s="28" t="s">
        <v>121</v>
      </c>
      <c r="L10" s="9">
        <v>430</v>
      </c>
      <c r="M10" s="9" t="s">
        <v>32</v>
      </c>
      <c r="N10" s="9" t="s">
        <v>17</v>
      </c>
      <c r="O10" s="9">
        <v>52</v>
      </c>
      <c r="P10" s="9">
        <v>12</v>
      </c>
      <c r="Q10" s="52">
        <v>850</v>
      </c>
      <c r="R10" s="11">
        <f t="shared" si="7"/>
        <v>382.5</v>
      </c>
      <c r="S10" s="11">
        <f t="shared" si="0"/>
        <v>425</v>
      </c>
      <c r="T10" s="11">
        <f t="shared" si="1"/>
        <v>467.50000000000006</v>
      </c>
      <c r="U10" s="18">
        <v>0.1</v>
      </c>
      <c r="V10" s="43"/>
      <c r="W10" s="11">
        <f t="shared" si="2"/>
        <v>0</v>
      </c>
      <c r="X10" s="11" t="str">
        <f t="shared" si="3"/>
        <v>сумма меньше мин заказа</v>
      </c>
      <c r="Y10" s="1">
        <f t="shared" si="4"/>
        <v>0</v>
      </c>
      <c r="Z10" s="1">
        <f t="shared" si="5"/>
        <v>0</v>
      </c>
      <c r="AA10" s="1">
        <f t="shared" si="6"/>
        <v>0</v>
      </c>
    </row>
    <row r="11" spans="1:27" ht="121.25" customHeight="1" x14ac:dyDescent="0.2">
      <c r="A11" s="5"/>
      <c r="B11" s="12" t="s">
        <v>8</v>
      </c>
      <c r="C11" s="5"/>
      <c r="D11" s="5"/>
      <c r="E11" s="28" t="s">
        <v>248</v>
      </c>
      <c r="F11" s="28" t="s">
        <v>247</v>
      </c>
      <c r="G11" s="46">
        <v>4607940650089</v>
      </c>
      <c r="H11" s="48" t="s">
        <v>193</v>
      </c>
      <c r="I11" s="29" t="s">
        <v>42</v>
      </c>
      <c r="J11" s="9" t="s">
        <v>40</v>
      </c>
      <c r="K11" s="28" t="s">
        <v>118</v>
      </c>
      <c r="L11" s="9">
        <v>430</v>
      </c>
      <c r="M11" s="9" t="s">
        <v>32</v>
      </c>
      <c r="N11" s="9" t="s">
        <v>17</v>
      </c>
      <c r="O11" s="9">
        <v>48</v>
      </c>
      <c r="P11" s="9">
        <v>12</v>
      </c>
      <c r="Q11" s="52">
        <v>850</v>
      </c>
      <c r="R11" s="11">
        <f t="shared" si="7"/>
        <v>382.5</v>
      </c>
      <c r="S11" s="11">
        <f t="shared" si="0"/>
        <v>425</v>
      </c>
      <c r="T11" s="11">
        <f t="shared" si="1"/>
        <v>467.50000000000006</v>
      </c>
      <c r="U11" s="18">
        <v>0.1</v>
      </c>
      <c r="V11" s="43"/>
      <c r="W11" s="11">
        <f t="shared" si="2"/>
        <v>0</v>
      </c>
      <c r="X11" s="11" t="str">
        <f t="shared" si="3"/>
        <v>сумма меньше мин заказа</v>
      </c>
      <c r="Y11" s="1">
        <f t="shared" si="4"/>
        <v>0</v>
      </c>
      <c r="Z11" s="1">
        <f t="shared" si="5"/>
        <v>0</v>
      </c>
      <c r="AA11" s="1">
        <f t="shared" si="6"/>
        <v>0</v>
      </c>
    </row>
    <row r="12" spans="1:27" ht="105" customHeight="1" x14ac:dyDescent="0.2">
      <c r="A12" s="5"/>
      <c r="B12" s="5"/>
      <c r="C12" s="5"/>
      <c r="D12" s="5"/>
      <c r="E12" s="28" t="s">
        <v>250</v>
      </c>
      <c r="F12" s="28" t="s">
        <v>249</v>
      </c>
      <c r="G12" s="46">
        <v>4607940650515</v>
      </c>
      <c r="H12" s="9"/>
      <c r="I12" s="29" t="s">
        <v>52</v>
      </c>
      <c r="J12" s="9" t="s">
        <v>40</v>
      </c>
      <c r="K12" s="28" t="s">
        <v>156</v>
      </c>
      <c r="L12" s="9">
        <v>470</v>
      </c>
      <c r="M12" s="9" t="s">
        <v>32</v>
      </c>
      <c r="N12" s="9" t="s">
        <v>17</v>
      </c>
      <c r="O12" s="9">
        <v>60</v>
      </c>
      <c r="P12" s="9">
        <v>12</v>
      </c>
      <c r="Q12" s="52">
        <v>850</v>
      </c>
      <c r="R12" s="11">
        <f t="shared" si="7"/>
        <v>382.5</v>
      </c>
      <c r="S12" s="11">
        <f t="shared" si="0"/>
        <v>425</v>
      </c>
      <c r="T12" s="11">
        <f t="shared" si="1"/>
        <v>467.50000000000006</v>
      </c>
      <c r="U12" s="18">
        <v>0.1</v>
      </c>
      <c r="V12" s="43"/>
      <c r="W12" s="11">
        <f t="shared" si="2"/>
        <v>0</v>
      </c>
      <c r="X12" s="11" t="str">
        <f t="shared" si="3"/>
        <v>сумма меньше мин заказа</v>
      </c>
      <c r="Y12" s="1">
        <f t="shared" si="4"/>
        <v>0</v>
      </c>
      <c r="Z12" s="1">
        <f t="shared" si="5"/>
        <v>0</v>
      </c>
      <c r="AA12" s="1">
        <f t="shared" si="6"/>
        <v>0</v>
      </c>
    </row>
    <row r="13" spans="1:27" ht="119.5" customHeight="1" x14ac:dyDescent="0.2">
      <c r="A13" s="5"/>
      <c r="B13" s="5"/>
      <c r="C13" s="7"/>
      <c r="D13" s="7"/>
      <c r="E13" s="28" t="s">
        <v>252</v>
      </c>
      <c r="F13" s="8" t="s">
        <v>251</v>
      </c>
      <c r="G13" s="37">
        <v>9785604056752</v>
      </c>
      <c r="H13" s="10"/>
      <c r="I13" s="26" t="s">
        <v>43</v>
      </c>
      <c r="J13" s="10" t="s">
        <v>40</v>
      </c>
      <c r="K13" s="8" t="s">
        <v>157</v>
      </c>
      <c r="L13" s="10">
        <v>420</v>
      </c>
      <c r="M13" s="10" t="s">
        <v>32</v>
      </c>
      <c r="N13" s="9" t="s">
        <v>13</v>
      </c>
      <c r="O13" s="10">
        <v>44</v>
      </c>
      <c r="P13" s="10">
        <v>12</v>
      </c>
      <c r="Q13" s="51">
        <v>850</v>
      </c>
      <c r="R13" s="11">
        <f t="shared" si="7"/>
        <v>382.5</v>
      </c>
      <c r="S13" s="11">
        <f t="shared" si="0"/>
        <v>425</v>
      </c>
      <c r="T13" s="11">
        <f t="shared" si="1"/>
        <v>467.50000000000006</v>
      </c>
      <c r="U13" s="18">
        <v>0.1</v>
      </c>
      <c r="V13" s="43"/>
      <c r="W13" s="11">
        <f t="shared" si="2"/>
        <v>0</v>
      </c>
      <c r="X13" s="11" t="str">
        <f t="shared" si="3"/>
        <v>сумма меньше мин заказа</v>
      </c>
      <c r="Y13" s="1">
        <f t="shared" si="4"/>
        <v>0</v>
      </c>
      <c r="Z13" s="1">
        <f t="shared" si="5"/>
        <v>0</v>
      </c>
      <c r="AA13" s="1">
        <f t="shared" si="6"/>
        <v>0</v>
      </c>
    </row>
    <row r="14" spans="1:27" x14ac:dyDescent="0.35">
      <c r="A14" s="5"/>
      <c r="B14" s="16"/>
      <c r="C14" s="16"/>
      <c r="D14" s="16"/>
      <c r="E14" s="19"/>
      <c r="F14" s="19" t="s">
        <v>375</v>
      </c>
      <c r="G14" s="38"/>
      <c r="H14" s="32"/>
      <c r="I14" s="19"/>
      <c r="J14" s="27"/>
      <c r="K14" s="19"/>
      <c r="L14" s="27"/>
      <c r="M14" s="27"/>
      <c r="N14" s="19"/>
      <c r="O14" s="20"/>
      <c r="P14" s="20"/>
      <c r="Q14" s="53"/>
      <c r="R14" s="24"/>
      <c r="S14" s="24"/>
      <c r="T14" s="24"/>
      <c r="U14" s="21"/>
      <c r="V14" s="44"/>
      <c r="W14" s="23"/>
      <c r="X14" s="23"/>
      <c r="Y14" s="1">
        <f t="shared" si="4"/>
        <v>0</v>
      </c>
      <c r="Z14" s="1">
        <f t="shared" si="5"/>
        <v>0</v>
      </c>
      <c r="AA14" s="1">
        <f t="shared" si="6"/>
        <v>0</v>
      </c>
    </row>
    <row r="15" spans="1:27" ht="119.5" customHeight="1" x14ac:dyDescent="0.2">
      <c r="A15" s="5"/>
      <c r="B15" s="5"/>
      <c r="C15" s="7"/>
      <c r="D15" s="7"/>
      <c r="E15" s="8" t="s">
        <v>393</v>
      </c>
      <c r="F15" s="8" t="s">
        <v>376</v>
      </c>
      <c r="G15" s="37">
        <v>4607940650843</v>
      </c>
      <c r="H15" s="31" t="s">
        <v>380</v>
      </c>
      <c r="I15" s="26" t="s">
        <v>379</v>
      </c>
      <c r="J15" s="10" t="s">
        <v>377</v>
      </c>
      <c r="K15" s="8" t="s">
        <v>378</v>
      </c>
      <c r="L15" s="10">
        <v>250</v>
      </c>
      <c r="M15" s="10" t="s">
        <v>32</v>
      </c>
      <c r="N15" s="9" t="s">
        <v>13</v>
      </c>
      <c r="O15" s="10">
        <v>64</v>
      </c>
      <c r="P15" s="10"/>
      <c r="Q15" s="51">
        <v>390</v>
      </c>
      <c r="R15" s="11">
        <f>Q15*0.45</f>
        <v>175.5</v>
      </c>
      <c r="S15" s="11">
        <f>Q15*0.5</f>
        <v>195</v>
      </c>
      <c r="T15" s="11">
        <f>Q15*0.55</f>
        <v>214.50000000000003</v>
      </c>
      <c r="U15" s="18">
        <v>0.1</v>
      </c>
      <c r="V15" s="43"/>
      <c r="W15" s="11">
        <f>V15*Q15</f>
        <v>0</v>
      </c>
      <c r="X15" s="11" t="str">
        <f t="shared" si="3"/>
        <v>сумма меньше мин заказа</v>
      </c>
      <c r="Y15" s="1">
        <f t="shared" si="4"/>
        <v>0</v>
      </c>
      <c r="Z15" s="1">
        <f t="shared" si="5"/>
        <v>0</v>
      </c>
      <c r="AA15" s="1">
        <f t="shared" si="6"/>
        <v>0</v>
      </c>
    </row>
    <row r="16" spans="1:27" x14ac:dyDescent="0.35">
      <c r="A16" s="5"/>
      <c r="B16" s="16"/>
      <c r="C16" s="16"/>
      <c r="D16" s="16"/>
      <c r="E16" s="19"/>
      <c r="F16" s="19" t="s">
        <v>381</v>
      </c>
      <c r="G16" s="38"/>
      <c r="H16" s="32"/>
      <c r="I16" s="19"/>
      <c r="J16" s="27"/>
      <c r="K16" s="19"/>
      <c r="L16" s="27"/>
      <c r="M16" s="27"/>
      <c r="N16" s="19"/>
      <c r="O16" s="20"/>
      <c r="P16" s="20"/>
      <c r="Q16" s="53"/>
      <c r="R16" s="24"/>
      <c r="S16" s="24"/>
      <c r="T16" s="24"/>
      <c r="U16" s="21"/>
      <c r="V16" s="44"/>
      <c r="W16" s="23"/>
      <c r="X16" s="23"/>
      <c r="Y16" s="1">
        <f t="shared" si="4"/>
        <v>0</v>
      </c>
      <c r="Z16" s="1">
        <f t="shared" si="5"/>
        <v>0</v>
      </c>
      <c r="AA16" s="1">
        <f t="shared" si="6"/>
        <v>0</v>
      </c>
    </row>
    <row r="17" spans="1:27" ht="119.5" customHeight="1" x14ac:dyDescent="0.2">
      <c r="A17" s="5"/>
      <c r="B17" s="5"/>
      <c r="C17" s="7"/>
      <c r="D17" s="7"/>
      <c r="E17" s="28" t="s">
        <v>394</v>
      </c>
      <c r="F17" s="8" t="s">
        <v>382</v>
      </c>
      <c r="G17" s="37">
        <v>4607940650775</v>
      </c>
      <c r="H17" s="31" t="s">
        <v>386</v>
      </c>
      <c r="I17" s="26" t="s">
        <v>383</v>
      </c>
      <c r="J17" s="10" t="s">
        <v>384</v>
      </c>
      <c r="K17" s="8" t="s">
        <v>385</v>
      </c>
      <c r="L17" s="10">
        <v>400</v>
      </c>
      <c r="M17" s="10" t="s">
        <v>32</v>
      </c>
      <c r="N17" s="9" t="s">
        <v>12</v>
      </c>
      <c r="O17" s="10">
        <v>32</v>
      </c>
      <c r="P17" s="10"/>
      <c r="Q17" s="51">
        <v>690</v>
      </c>
      <c r="R17" s="11">
        <f>Q17*0.45</f>
        <v>310.5</v>
      </c>
      <c r="S17" s="11">
        <f>Q17*0.5</f>
        <v>345</v>
      </c>
      <c r="T17" s="11">
        <f>Q17*0.55</f>
        <v>379.50000000000006</v>
      </c>
      <c r="U17" s="18">
        <v>0.1</v>
      </c>
      <c r="V17" s="43"/>
      <c r="W17" s="11">
        <f>V17*Q17</f>
        <v>0</v>
      </c>
      <c r="X17" s="11" t="str">
        <f t="shared" si="3"/>
        <v>сумма меньше мин заказа</v>
      </c>
      <c r="Y17" s="1">
        <f t="shared" si="4"/>
        <v>0</v>
      </c>
      <c r="Z17" s="1">
        <f t="shared" si="5"/>
        <v>0</v>
      </c>
      <c r="AA17" s="1">
        <f t="shared" si="6"/>
        <v>0</v>
      </c>
    </row>
    <row r="18" spans="1:27" x14ac:dyDescent="0.35">
      <c r="A18" s="5"/>
      <c r="B18" s="16"/>
      <c r="C18" s="16"/>
      <c r="D18" s="16"/>
      <c r="E18" s="19"/>
      <c r="F18" s="19" t="s">
        <v>18</v>
      </c>
      <c r="G18" s="38"/>
      <c r="H18" s="32"/>
      <c r="I18" s="19"/>
      <c r="J18" s="27"/>
      <c r="K18" s="19"/>
      <c r="L18" s="27"/>
      <c r="M18" s="27"/>
      <c r="N18" s="19"/>
      <c r="O18" s="20"/>
      <c r="P18" s="20"/>
      <c r="Q18" s="53"/>
      <c r="R18" s="24"/>
      <c r="S18" s="24"/>
      <c r="T18" s="24"/>
      <c r="U18" s="21"/>
      <c r="V18" s="44"/>
      <c r="W18" s="23"/>
      <c r="X18" s="23"/>
      <c r="Y18" s="1">
        <f t="shared" si="4"/>
        <v>0</v>
      </c>
      <c r="Z18" s="1">
        <f t="shared" si="5"/>
        <v>0</v>
      </c>
      <c r="AA18" s="1">
        <f t="shared" si="6"/>
        <v>0</v>
      </c>
    </row>
    <row r="19" spans="1:27" ht="151.25" customHeight="1" x14ac:dyDescent="0.2">
      <c r="A19" s="5"/>
      <c r="B19" s="12" t="s">
        <v>8</v>
      </c>
      <c r="C19" s="7"/>
      <c r="D19" s="7"/>
      <c r="E19" s="8" t="s">
        <v>464</v>
      </c>
      <c r="F19" s="8" t="s">
        <v>465</v>
      </c>
      <c r="G19" s="37">
        <v>4607940651079</v>
      </c>
      <c r="H19" s="34" t="s">
        <v>466</v>
      </c>
      <c r="I19" s="26" t="s">
        <v>467</v>
      </c>
      <c r="J19" s="10" t="s">
        <v>44</v>
      </c>
      <c r="K19" s="8" t="s">
        <v>468</v>
      </c>
      <c r="L19" s="10">
        <v>540</v>
      </c>
      <c r="M19" s="10" t="s">
        <v>32</v>
      </c>
      <c r="N19" s="9" t="s">
        <v>17</v>
      </c>
      <c r="O19" s="10">
        <v>60</v>
      </c>
      <c r="P19" s="10"/>
      <c r="Q19" s="51">
        <v>850</v>
      </c>
      <c r="R19" s="11">
        <f t="shared" ref="R19:R24" si="8">Q19*0.45</f>
        <v>382.5</v>
      </c>
      <c r="S19" s="11">
        <f t="shared" ref="S19:S24" si="9">Q19*0.5</f>
        <v>425</v>
      </c>
      <c r="T19" s="11">
        <f t="shared" ref="T19:T24" si="10">Q19*0.55</f>
        <v>467.50000000000006</v>
      </c>
      <c r="U19" s="18">
        <v>0.1</v>
      </c>
      <c r="V19" s="43"/>
      <c r="W19" s="11">
        <f t="shared" ref="W19:W24" si="11">V19*Q19</f>
        <v>0</v>
      </c>
      <c r="X19" s="11" t="str">
        <f t="shared" ref="X19" si="12">IF(W$1&lt;60000,"сумма меньше мин заказа",IF(W$1&lt;200000,AA19,IF(W$1&lt;600000,Z19,Y19)))</f>
        <v>сумма меньше мин заказа</v>
      </c>
    </row>
    <row r="20" spans="1:27" ht="151.25" customHeight="1" x14ac:dyDescent="0.2">
      <c r="A20" s="5"/>
      <c r="B20" s="12" t="s">
        <v>8</v>
      </c>
      <c r="C20" s="7"/>
      <c r="D20" s="7"/>
      <c r="E20" s="28" t="s">
        <v>453</v>
      </c>
      <c r="F20" s="8" t="s">
        <v>454</v>
      </c>
      <c r="G20" s="37">
        <v>4607940651093</v>
      </c>
      <c r="H20" s="34" t="s">
        <v>455</v>
      </c>
      <c r="I20" s="26" t="s">
        <v>456</v>
      </c>
      <c r="J20" s="10" t="s">
        <v>44</v>
      </c>
      <c r="K20" s="8" t="s">
        <v>457</v>
      </c>
      <c r="L20" s="10">
        <v>540</v>
      </c>
      <c r="M20" s="10" t="s">
        <v>32</v>
      </c>
      <c r="N20" s="9" t="s">
        <v>17</v>
      </c>
      <c r="O20" s="10">
        <v>60</v>
      </c>
      <c r="P20" s="10"/>
      <c r="Q20" s="51">
        <v>850</v>
      </c>
      <c r="R20" s="11">
        <f t="shared" si="8"/>
        <v>382.5</v>
      </c>
      <c r="S20" s="11">
        <f t="shared" si="9"/>
        <v>425</v>
      </c>
      <c r="T20" s="11">
        <f t="shared" si="10"/>
        <v>467.50000000000006</v>
      </c>
      <c r="U20" s="18">
        <v>0.1</v>
      </c>
      <c r="V20" s="43"/>
      <c r="W20" s="11">
        <f t="shared" si="11"/>
        <v>0</v>
      </c>
      <c r="X20" s="11" t="str">
        <f t="shared" si="3"/>
        <v>сумма меньше мин заказа</v>
      </c>
      <c r="Y20" s="1">
        <f t="shared" si="4"/>
        <v>0</v>
      </c>
      <c r="Z20" s="1">
        <f t="shared" si="5"/>
        <v>0</v>
      </c>
      <c r="AA20" s="1">
        <f t="shared" si="6"/>
        <v>0</v>
      </c>
    </row>
    <row r="21" spans="1:27" ht="162.5" customHeight="1" x14ac:dyDescent="0.2">
      <c r="A21" s="5"/>
      <c r="B21" s="12" t="s">
        <v>8</v>
      </c>
      <c r="C21" s="7"/>
      <c r="D21" s="7"/>
      <c r="E21" s="28" t="s">
        <v>254</v>
      </c>
      <c r="F21" s="8" t="s">
        <v>253</v>
      </c>
      <c r="G21" s="37">
        <v>4607940650102</v>
      </c>
      <c r="H21" s="31" t="s">
        <v>194</v>
      </c>
      <c r="I21" s="26" t="s">
        <v>53</v>
      </c>
      <c r="J21" s="10" t="s">
        <v>44</v>
      </c>
      <c r="K21" s="8" t="s">
        <v>122</v>
      </c>
      <c r="L21" s="10">
        <v>530</v>
      </c>
      <c r="M21" s="10" t="s">
        <v>32</v>
      </c>
      <c r="N21" s="9" t="s">
        <v>17</v>
      </c>
      <c r="O21" s="10">
        <v>56</v>
      </c>
      <c r="P21" s="10">
        <v>12</v>
      </c>
      <c r="Q21" s="51">
        <v>850</v>
      </c>
      <c r="R21" s="11">
        <f t="shared" si="8"/>
        <v>382.5</v>
      </c>
      <c r="S21" s="11">
        <f t="shared" si="9"/>
        <v>425</v>
      </c>
      <c r="T21" s="11">
        <f t="shared" si="10"/>
        <v>467.50000000000006</v>
      </c>
      <c r="U21" s="18">
        <v>0.1</v>
      </c>
      <c r="V21" s="43"/>
      <c r="W21" s="11">
        <f t="shared" si="11"/>
        <v>0</v>
      </c>
      <c r="X21" s="11" t="str">
        <f t="shared" si="3"/>
        <v>сумма меньше мин заказа</v>
      </c>
      <c r="Y21" s="1">
        <f t="shared" si="4"/>
        <v>0</v>
      </c>
      <c r="Z21" s="1">
        <f t="shared" si="5"/>
        <v>0</v>
      </c>
      <c r="AA21" s="1">
        <f t="shared" si="6"/>
        <v>0</v>
      </c>
    </row>
    <row r="22" spans="1:27" ht="143" customHeight="1" x14ac:dyDescent="0.2">
      <c r="A22" s="5"/>
      <c r="B22" s="12" t="s">
        <v>8</v>
      </c>
      <c r="C22" s="7"/>
      <c r="D22" s="7"/>
      <c r="E22" s="28" t="s">
        <v>256</v>
      </c>
      <c r="F22" s="8" t="s">
        <v>255</v>
      </c>
      <c r="G22" s="37">
        <v>4607940650096</v>
      </c>
      <c r="H22" s="31" t="s">
        <v>195</v>
      </c>
      <c r="I22" s="26" t="s">
        <v>45</v>
      </c>
      <c r="J22" s="10" t="s">
        <v>44</v>
      </c>
      <c r="K22" s="8" t="s">
        <v>123</v>
      </c>
      <c r="L22" s="10">
        <v>540</v>
      </c>
      <c r="M22" s="10" t="s">
        <v>32</v>
      </c>
      <c r="N22" s="9" t="s">
        <v>17</v>
      </c>
      <c r="O22" s="10">
        <v>68</v>
      </c>
      <c r="P22" s="10">
        <v>10</v>
      </c>
      <c r="Q22" s="51">
        <v>850</v>
      </c>
      <c r="R22" s="11">
        <f t="shared" si="8"/>
        <v>382.5</v>
      </c>
      <c r="S22" s="11">
        <f t="shared" si="9"/>
        <v>425</v>
      </c>
      <c r="T22" s="11">
        <f t="shared" si="10"/>
        <v>467.50000000000006</v>
      </c>
      <c r="U22" s="18">
        <v>0.1</v>
      </c>
      <c r="V22" s="43"/>
      <c r="W22" s="11">
        <f t="shared" si="11"/>
        <v>0</v>
      </c>
      <c r="X22" s="11" t="str">
        <f t="shared" si="3"/>
        <v>сумма меньше мин заказа</v>
      </c>
      <c r="Y22" s="1">
        <f t="shared" si="4"/>
        <v>0</v>
      </c>
      <c r="Z22" s="1">
        <f t="shared" si="5"/>
        <v>0</v>
      </c>
      <c r="AA22" s="1">
        <f t="shared" si="6"/>
        <v>0</v>
      </c>
    </row>
    <row r="23" spans="1:27" ht="127.25" customHeight="1" x14ac:dyDescent="0.2">
      <c r="A23" s="5"/>
      <c r="B23" s="5"/>
      <c r="C23" s="5"/>
      <c r="D23" s="5"/>
      <c r="E23" s="28" t="s">
        <v>258</v>
      </c>
      <c r="F23" s="28" t="s">
        <v>257</v>
      </c>
      <c r="G23" s="46">
        <v>4607940650119</v>
      </c>
      <c r="H23" s="48" t="s">
        <v>196</v>
      </c>
      <c r="I23" s="29" t="s">
        <v>54</v>
      </c>
      <c r="J23" s="9" t="s">
        <v>44</v>
      </c>
      <c r="K23" s="28" t="s">
        <v>124</v>
      </c>
      <c r="L23" s="9">
        <v>470</v>
      </c>
      <c r="M23" s="9" t="s">
        <v>32</v>
      </c>
      <c r="N23" s="9" t="s">
        <v>17</v>
      </c>
      <c r="O23" s="9">
        <v>52</v>
      </c>
      <c r="P23" s="9">
        <v>12</v>
      </c>
      <c r="Q23" s="52">
        <v>850</v>
      </c>
      <c r="R23" s="11">
        <f t="shared" si="8"/>
        <v>382.5</v>
      </c>
      <c r="S23" s="11">
        <f t="shared" si="9"/>
        <v>425</v>
      </c>
      <c r="T23" s="11">
        <f t="shared" si="10"/>
        <v>467.50000000000006</v>
      </c>
      <c r="U23" s="18">
        <v>0.1</v>
      </c>
      <c r="V23" s="43"/>
      <c r="W23" s="11">
        <f t="shared" si="11"/>
        <v>0</v>
      </c>
      <c r="X23" s="11" t="str">
        <f t="shared" si="3"/>
        <v>сумма меньше мин заказа</v>
      </c>
      <c r="Y23" s="1">
        <f t="shared" si="4"/>
        <v>0</v>
      </c>
      <c r="Z23" s="1">
        <f t="shared" si="5"/>
        <v>0</v>
      </c>
      <c r="AA23" s="1">
        <f t="shared" si="6"/>
        <v>0</v>
      </c>
    </row>
    <row r="24" spans="1:27" ht="132" customHeight="1" x14ac:dyDescent="0.2">
      <c r="A24" s="5"/>
      <c r="B24" s="5"/>
      <c r="C24" s="5"/>
      <c r="D24" s="5"/>
      <c r="E24" s="28" t="s">
        <v>260</v>
      </c>
      <c r="F24" s="28" t="s">
        <v>259</v>
      </c>
      <c r="G24" s="46">
        <v>4607940650126</v>
      </c>
      <c r="H24" s="48" t="s">
        <v>197</v>
      </c>
      <c r="I24" s="29" t="s">
        <v>46</v>
      </c>
      <c r="J24" s="9" t="s">
        <v>44</v>
      </c>
      <c r="K24" s="28" t="s">
        <v>125</v>
      </c>
      <c r="L24" s="9">
        <v>520</v>
      </c>
      <c r="M24" s="9" t="s">
        <v>32</v>
      </c>
      <c r="N24" s="9" t="s">
        <v>17</v>
      </c>
      <c r="O24" s="9">
        <v>72</v>
      </c>
      <c r="P24" s="9">
        <v>12</v>
      </c>
      <c r="Q24" s="52">
        <v>850</v>
      </c>
      <c r="R24" s="11">
        <f t="shared" si="8"/>
        <v>382.5</v>
      </c>
      <c r="S24" s="11">
        <f t="shared" si="9"/>
        <v>425</v>
      </c>
      <c r="T24" s="11">
        <f t="shared" si="10"/>
        <v>467.50000000000006</v>
      </c>
      <c r="U24" s="18">
        <v>0.1</v>
      </c>
      <c r="V24" s="43"/>
      <c r="W24" s="11">
        <f t="shared" si="11"/>
        <v>0</v>
      </c>
      <c r="X24" s="11" t="str">
        <f t="shared" si="3"/>
        <v>сумма меньше мин заказа</v>
      </c>
      <c r="Y24" s="1">
        <f t="shared" si="4"/>
        <v>0</v>
      </c>
      <c r="Z24" s="1">
        <f t="shared" si="5"/>
        <v>0</v>
      </c>
      <c r="AA24" s="1">
        <f t="shared" si="6"/>
        <v>0</v>
      </c>
    </row>
    <row r="25" spans="1:27" x14ac:dyDescent="0.2">
      <c r="A25" s="5"/>
      <c r="B25" s="16"/>
      <c r="C25" s="17"/>
      <c r="D25" s="4"/>
      <c r="E25" s="4"/>
      <c r="F25" s="4" t="s">
        <v>21</v>
      </c>
      <c r="G25" s="35"/>
      <c r="H25" s="4"/>
      <c r="I25" s="4"/>
      <c r="J25" s="4"/>
      <c r="K25" s="4"/>
      <c r="L25" s="4"/>
      <c r="M25" s="4"/>
      <c r="N25" s="4"/>
      <c r="O25" s="4"/>
      <c r="P25" s="4"/>
      <c r="Q25" s="49"/>
      <c r="R25" s="4"/>
      <c r="S25" s="4"/>
      <c r="T25" s="4"/>
      <c r="U25" s="4"/>
      <c r="V25" s="42"/>
      <c r="W25" s="4"/>
      <c r="X25" s="4"/>
      <c r="Y25" s="1">
        <f t="shared" si="4"/>
        <v>0</v>
      </c>
      <c r="Z25" s="1">
        <f t="shared" si="5"/>
        <v>0</v>
      </c>
      <c r="AA25" s="1">
        <f t="shared" si="6"/>
        <v>0</v>
      </c>
    </row>
    <row r="26" spans="1:27" ht="105" customHeight="1" x14ac:dyDescent="0.2">
      <c r="A26" s="5"/>
      <c r="B26" s="12" t="s">
        <v>8</v>
      </c>
      <c r="C26" s="5"/>
      <c r="D26" s="5"/>
      <c r="E26" s="28" t="s">
        <v>261</v>
      </c>
      <c r="F26" s="28" t="s">
        <v>5</v>
      </c>
      <c r="G26" s="46">
        <v>9785604444382</v>
      </c>
      <c r="H26" s="48" t="s">
        <v>198</v>
      </c>
      <c r="I26" s="29" t="s">
        <v>48</v>
      </c>
      <c r="J26" s="9" t="s">
        <v>47</v>
      </c>
      <c r="K26" s="28" t="s">
        <v>158</v>
      </c>
      <c r="L26" s="9">
        <v>110</v>
      </c>
      <c r="M26" s="9" t="s">
        <v>32</v>
      </c>
      <c r="N26" s="9" t="s">
        <v>12</v>
      </c>
      <c r="O26" s="9">
        <v>24</v>
      </c>
      <c r="P26" s="9">
        <v>50</v>
      </c>
      <c r="Q26" s="52">
        <v>350</v>
      </c>
      <c r="R26" s="11">
        <f>Q26*0.45</f>
        <v>157.5</v>
      </c>
      <c r="S26" s="11">
        <f>Q26*0.5</f>
        <v>175</v>
      </c>
      <c r="T26" s="11">
        <f>Q26*0.55</f>
        <v>192.50000000000003</v>
      </c>
      <c r="U26" s="18">
        <v>0.2</v>
      </c>
      <c r="V26" s="22"/>
      <c r="W26" s="11">
        <f>V26*Q26</f>
        <v>0</v>
      </c>
      <c r="X26" s="11" t="str">
        <f t="shared" si="3"/>
        <v>сумма меньше мин заказа</v>
      </c>
      <c r="Y26" s="1">
        <f t="shared" si="4"/>
        <v>0</v>
      </c>
      <c r="Z26" s="1">
        <f t="shared" si="5"/>
        <v>0</v>
      </c>
      <c r="AA26" s="1">
        <f t="shared" si="6"/>
        <v>0</v>
      </c>
    </row>
    <row r="27" spans="1:27" ht="105" customHeight="1" x14ac:dyDescent="0.2">
      <c r="A27" s="5"/>
      <c r="B27" s="5"/>
      <c r="C27" s="5"/>
      <c r="D27" s="5"/>
      <c r="E27" s="28" t="s">
        <v>262</v>
      </c>
      <c r="F27" s="28" t="s">
        <v>6</v>
      </c>
      <c r="G27" s="46">
        <v>9785604444375</v>
      </c>
      <c r="H27" s="48" t="s">
        <v>199</v>
      </c>
      <c r="I27" s="29" t="s">
        <v>49</v>
      </c>
      <c r="J27" s="9" t="s">
        <v>47</v>
      </c>
      <c r="K27" s="28" t="s">
        <v>159</v>
      </c>
      <c r="L27" s="9">
        <v>110</v>
      </c>
      <c r="M27" s="9" t="s">
        <v>32</v>
      </c>
      <c r="N27" s="9" t="s">
        <v>12</v>
      </c>
      <c r="O27" s="9">
        <v>24</v>
      </c>
      <c r="P27" s="9">
        <v>50</v>
      </c>
      <c r="Q27" s="52">
        <v>350</v>
      </c>
      <c r="R27" s="11">
        <f>Q27*0.45</f>
        <v>157.5</v>
      </c>
      <c r="S27" s="11">
        <f>Q27*0.5</f>
        <v>175</v>
      </c>
      <c r="T27" s="11">
        <f>Q27*0.55</f>
        <v>192.50000000000003</v>
      </c>
      <c r="U27" s="18">
        <v>0.2</v>
      </c>
      <c r="V27" s="22"/>
      <c r="W27" s="11">
        <f>V27*Q27</f>
        <v>0</v>
      </c>
      <c r="X27" s="11" t="str">
        <f t="shared" si="3"/>
        <v>сумма меньше мин заказа</v>
      </c>
      <c r="Y27" s="1">
        <f t="shared" si="4"/>
        <v>0</v>
      </c>
      <c r="Z27" s="1">
        <f t="shared" si="5"/>
        <v>0</v>
      </c>
      <c r="AA27" s="1">
        <f t="shared" si="6"/>
        <v>0</v>
      </c>
    </row>
    <row r="28" spans="1:27" x14ac:dyDescent="0.2">
      <c r="A28" s="5"/>
      <c r="B28" s="16"/>
      <c r="C28" s="17"/>
      <c r="D28" s="4"/>
      <c r="E28" s="4"/>
      <c r="F28" s="4" t="s">
        <v>400</v>
      </c>
      <c r="G28" s="35"/>
      <c r="H28" s="4"/>
      <c r="I28" s="4"/>
      <c r="J28" s="4"/>
      <c r="K28" s="4"/>
      <c r="L28" s="4"/>
      <c r="M28" s="4"/>
      <c r="N28" s="4"/>
      <c r="O28" s="4"/>
      <c r="P28" s="4"/>
      <c r="Q28" s="49"/>
      <c r="R28" s="4"/>
      <c r="S28" s="4"/>
      <c r="T28" s="4"/>
      <c r="U28" s="4"/>
      <c r="V28" s="42"/>
      <c r="W28" s="4"/>
      <c r="X28" s="4"/>
      <c r="Y28" s="1">
        <f t="shared" si="4"/>
        <v>0</v>
      </c>
      <c r="Z28" s="1">
        <f t="shared" si="5"/>
        <v>0</v>
      </c>
      <c r="AA28" s="1">
        <f t="shared" si="6"/>
        <v>0</v>
      </c>
    </row>
    <row r="29" spans="1:27" ht="119.5" customHeight="1" x14ac:dyDescent="0.2">
      <c r="A29" s="5"/>
      <c r="B29" s="5"/>
      <c r="C29" s="5"/>
      <c r="E29" s="28" t="s">
        <v>428</v>
      </c>
      <c r="F29" s="28" t="s">
        <v>401</v>
      </c>
      <c r="G29" s="46">
        <v>4607940650928</v>
      </c>
      <c r="H29" s="48" t="s">
        <v>410</v>
      </c>
      <c r="I29" s="29" t="s">
        <v>404</v>
      </c>
      <c r="J29" s="9" t="s">
        <v>407</v>
      </c>
      <c r="K29" s="28" t="s">
        <v>415</v>
      </c>
      <c r="L29" s="9">
        <v>465</v>
      </c>
      <c r="M29" s="9" t="s">
        <v>32</v>
      </c>
      <c r="N29" s="9" t="s">
        <v>409</v>
      </c>
      <c r="O29" s="9">
        <v>48</v>
      </c>
      <c r="P29" s="9"/>
      <c r="Q29" s="52">
        <v>690</v>
      </c>
      <c r="R29" s="11">
        <f>Q29*0.45</f>
        <v>310.5</v>
      </c>
      <c r="S29" s="11">
        <f>Q29*0.5</f>
        <v>345</v>
      </c>
      <c r="T29" s="11">
        <f>Q29*0.55</f>
        <v>379.50000000000006</v>
      </c>
      <c r="U29" s="18">
        <v>0.1</v>
      </c>
      <c r="V29" s="22"/>
      <c r="W29" s="11">
        <f>V29*Q29</f>
        <v>0</v>
      </c>
      <c r="X29" s="11" t="str">
        <f t="shared" si="3"/>
        <v>сумма меньше мин заказа</v>
      </c>
      <c r="Y29" s="1">
        <f t="shared" si="4"/>
        <v>0</v>
      </c>
      <c r="Z29" s="1">
        <f t="shared" si="5"/>
        <v>0</v>
      </c>
      <c r="AA29" s="1">
        <f t="shared" si="6"/>
        <v>0</v>
      </c>
    </row>
    <row r="30" spans="1:27" ht="119.5" customHeight="1" x14ac:dyDescent="0.2">
      <c r="A30" s="5"/>
      <c r="B30" s="5"/>
      <c r="C30" s="7"/>
      <c r="E30" s="8" t="s">
        <v>429</v>
      </c>
      <c r="F30" s="8" t="s">
        <v>402</v>
      </c>
      <c r="G30" s="37">
        <v>4607940650881</v>
      </c>
      <c r="H30" s="31" t="s">
        <v>411</v>
      </c>
      <c r="I30" s="26" t="s">
        <v>405</v>
      </c>
      <c r="J30" s="10" t="s">
        <v>408</v>
      </c>
      <c r="K30" s="8" t="s">
        <v>414</v>
      </c>
      <c r="L30" s="10">
        <v>110</v>
      </c>
      <c r="M30" s="10" t="s">
        <v>32</v>
      </c>
      <c r="N30" s="9" t="s">
        <v>409</v>
      </c>
      <c r="O30" s="10">
        <v>16</v>
      </c>
      <c r="P30" s="10"/>
      <c r="Q30" s="51">
        <v>250</v>
      </c>
      <c r="R30" s="11">
        <f>Q30*0.45</f>
        <v>112.5</v>
      </c>
      <c r="S30" s="11">
        <f>Q30*0.5</f>
        <v>125</v>
      </c>
      <c r="T30" s="11">
        <f>Q30*0.55</f>
        <v>137.5</v>
      </c>
      <c r="U30" s="18">
        <v>0.1</v>
      </c>
      <c r="V30" s="22"/>
      <c r="W30" s="11">
        <f>V30*Q30</f>
        <v>0</v>
      </c>
      <c r="X30" s="11" t="str">
        <f t="shared" si="3"/>
        <v>сумма меньше мин заказа</v>
      </c>
      <c r="Y30" s="1">
        <f t="shared" si="4"/>
        <v>0</v>
      </c>
      <c r="Z30" s="1">
        <f t="shared" si="5"/>
        <v>0</v>
      </c>
      <c r="AA30" s="1">
        <f t="shared" si="6"/>
        <v>0</v>
      </c>
    </row>
    <row r="31" spans="1:27" ht="119.5" customHeight="1" x14ac:dyDescent="0.2">
      <c r="A31" s="5"/>
      <c r="B31" s="5"/>
      <c r="C31" s="7"/>
      <c r="E31" s="8" t="s">
        <v>430</v>
      </c>
      <c r="F31" s="8" t="s">
        <v>403</v>
      </c>
      <c r="G31" s="37">
        <v>4607940650911</v>
      </c>
      <c r="H31" s="31" t="s">
        <v>412</v>
      </c>
      <c r="I31" s="26" t="s">
        <v>406</v>
      </c>
      <c r="J31" s="10" t="s">
        <v>408</v>
      </c>
      <c r="K31" s="8" t="s">
        <v>413</v>
      </c>
      <c r="L31" s="10">
        <v>110</v>
      </c>
      <c r="M31" s="10" t="s">
        <v>32</v>
      </c>
      <c r="N31" s="9" t="s">
        <v>409</v>
      </c>
      <c r="O31" s="10">
        <v>16</v>
      </c>
      <c r="P31" s="10"/>
      <c r="Q31" s="51">
        <v>250</v>
      </c>
      <c r="R31" s="11">
        <f>Q31*0.45</f>
        <v>112.5</v>
      </c>
      <c r="S31" s="11">
        <f>Q31*0.5</f>
        <v>125</v>
      </c>
      <c r="T31" s="11">
        <f>Q31*0.55</f>
        <v>137.5</v>
      </c>
      <c r="U31" s="18">
        <v>0.1</v>
      </c>
      <c r="V31" s="22"/>
      <c r="W31" s="11">
        <f>V31*Q31</f>
        <v>0</v>
      </c>
      <c r="X31" s="11" t="str">
        <f t="shared" si="3"/>
        <v>сумма меньше мин заказа</v>
      </c>
      <c r="Y31" s="1">
        <f t="shared" si="4"/>
        <v>0</v>
      </c>
      <c r="Z31" s="1">
        <f t="shared" si="5"/>
        <v>0</v>
      </c>
      <c r="AA31" s="1">
        <f t="shared" si="6"/>
        <v>0</v>
      </c>
    </row>
    <row r="32" spans="1:27" x14ac:dyDescent="0.35">
      <c r="A32" s="5"/>
      <c r="B32" s="16"/>
      <c r="C32" s="16"/>
      <c r="D32" s="16"/>
      <c r="E32" s="19"/>
      <c r="F32" s="19" t="s">
        <v>19</v>
      </c>
      <c r="G32" s="38"/>
      <c r="H32" s="32"/>
      <c r="I32" s="19"/>
      <c r="J32" s="27"/>
      <c r="K32" s="19"/>
      <c r="L32" s="27"/>
      <c r="M32" s="27"/>
      <c r="N32" s="19"/>
      <c r="O32" s="20"/>
      <c r="P32" s="20"/>
      <c r="Q32" s="53"/>
      <c r="R32" s="24"/>
      <c r="S32" s="24"/>
      <c r="T32" s="24"/>
      <c r="U32" s="21"/>
      <c r="V32" s="44"/>
      <c r="W32" s="23"/>
      <c r="X32" s="23"/>
      <c r="Y32" s="1">
        <f t="shared" si="4"/>
        <v>0</v>
      </c>
      <c r="Z32" s="1">
        <f t="shared" si="5"/>
        <v>0</v>
      </c>
      <c r="AA32" s="1">
        <f t="shared" si="6"/>
        <v>0</v>
      </c>
    </row>
    <row r="33" spans="1:27" ht="105.75" customHeight="1" x14ac:dyDescent="0.2">
      <c r="A33" s="5"/>
      <c r="B33" s="12" t="s">
        <v>8</v>
      </c>
      <c r="C33" s="5"/>
      <c r="D33" s="5"/>
      <c r="E33" s="28" t="s">
        <v>264</v>
      </c>
      <c r="F33" s="28" t="s">
        <v>263</v>
      </c>
      <c r="G33" s="46">
        <v>9785604056622</v>
      </c>
      <c r="H33" s="9"/>
      <c r="I33" s="29" t="s">
        <v>55</v>
      </c>
      <c r="J33" s="9" t="s">
        <v>50</v>
      </c>
      <c r="K33" s="28" t="s">
        <v>160</v>
      </c>
      <c r="L33" s="9">
        <v>160</v>
      </c>
      <c r="M33" s="9" t="s">
        <v>32</v>
      </c>
      <c r="N33" s="9" t="s">
        <v>17</v>
      </c>
      <c r="O33" s="9">
        <v>56</v>
      </c>
      <c r="P33" s="9">
        <v>50</v>
      </c>
      <c r="Q33" s="52">
        <v>350</v>
      </c>
      <c r="R33" s="11">
        <f t="shared" ref="R33:R38" si="13">Q33*0.45</f>
        <v>157.5</v>
      </c>
      <c r="S33" s="11">
        <f t="shared" ref="S33:S38" si="14">Q33*0.5</f>
        <v>175</v>
      </c>
      <c r="T33" s="11">
        <f t="shared" ref="T33:T38" si="15">Q33*0.55</f>
        <v>192.50000000000003</v>
      </c>
      <c r="U33" s="18">
        <v>0.1</v>
      </c>
      <c r="V33" s="22"/>
      <c r="W33" s="11">
        <f t="shared" ref="W33:W38" si="16">V33*Q33</f>
        <v>0</v>
      </c>
      <c r="X33" s="11" t="str">
        <f t="shared" si="3"/>
        <v>сумма меньше мин заказа</v>
      </c>
      <c r="Y33" s="1">
        <f t="shared" si="4"/>
        <v>0</v>
      </c>
      <c r="Z33" s="1">
        <f t="shared" si="5"/>
        <v>0</v>
      </c>
      <c r="AA33" s="1">
        <f t="shared" si="6"/>
        <v>0</v>
      </c>
    </row>
    <row r="34" spans="1:27" ht="105.75" customHeight="1" x14ac:dyDescent="0.2">
      <c r="A34" s="5"/>
      <c r="B34" s="12" t="s">
        <v>8</v>
      </c>
      <c r="C34" s="5"/>
      <c r="D34" s="5"/>
      <c r="E34" s="28" t="s">
        <v>266</v>
      </c>
      <c r="F34" s="28" t="s">
        <v>265</v>
      </c>
      <c r="G34" s="46">
        <v>9785604056615</v>
      </c>
      <c r="H34" s="9"/>
      <c r="I34" s="29" t="s">
        <v>56</v>
      </c>
      <c r="J34" s="9" t="s">
        <v>50</v>
      </c>
      <c r="K34" s="28" t="s">
        <v>161</v>
      </c>
      <c r="L34" s="9">
        <v>160</v>
      </c>
      <c r="M34" s="9" t="s">
        <v>32</v>
      </c>
      <c r="N34" s="9" t="s">
        <v>17</v>
      </c>
      <c r="O34" s="9">
        <v>56</v>
      </c>
      <c r="P34" s="9">
        <v>50</v>
      </c>
      <c r="Q34" s="52">
        <v>350</v>
      </c>
      <c r="R34" s="11">
        <f t="shared" si="13"/>
        <v>157.5</v>
      </c>
      <c r="S34" s="11">
        <f t="shared" si="14"/>
        <v>175</v>
      </c>
      <c r="T34" s="11">
        <f t="shared" si="15"/>
        <v>192.50000000000003</v>
      </c>
      <c r="U34" s="18">
        <v>0.1</v>
      </c>
      <c r="V34" s="22"/>
      <c r="W34" s="11">
        <f t="shared" si="16"/>
        <v>0</v>
      </c>
      <c r="X34" s="11" t="str">
        <f t="shared" si="3"/>
        <v>сумма меньше мин заказа</v>
      </c>
      <c r="Y34" s="1">
        <f t="shared" si="4"/>
        <v>0</v>
      </c>
      <c r="Z34" s="1">
        <f t="shared" si="5"/>
        <v>0</v>
      </c>
      <c r="AA34" s="1">
        <f t="shared" si="6"/>
        <v>0</v>
      </c>
    </row>
    <row r="35" spans="1:27" ht="105.75" customHeight="1" x14ac:dyDescent="0.2">
      <c r="A35" s="5"/>
      <c r="B35" s="12" t="s">
        <v>8</v>
      </c>
      <c r="C35" s="7"/>
      <c r="D35" s="7"/>
      <c r="E35" s="8" t="s">
        <v>268</v>
      </c>
      <c r="F35" s="8" t="s">
        <v>267</v>
      </c>
      <c r="G35" s="37">
        <v>9785604056653</v>
      </c>
      <c r="H35" s="10"/>
      <c r="I35" s="26" t="s">
        <v>57</v>
      </c>
      <c r="J35" s="10" t="s">
        <v>50</v>
      </c>
      <c r="K35" s="8" t="s">
        <v>162</v>
      </c>
      <c r="L35" s="10">
        <v>170</v>
      </c>
      <c r="M35" s="10" t="s">
        <v>32</v>
      </c>
      <c r="N35" s="9" t="s">
        <v>17</v>
      </c>
      <c r="O35" s="10">
        <v>56</v>
      </c>
      <c r="P35" s="10">
        <v>50</v>
      </c>
      <c r="Q35" s="51">
        <v>350</v>
      </c>
      <c r="R35" s="11">
        <f t="shared" si="13"/>
        <v>157.5</v>
      </c>
      <c r="S35" s="11">
        <f t="shared" si="14"/>
        <v>175</v>
      </c>
      <c r="T35" s="11">
        <f t="shared" si="15"/>
        <v>192.50000000000003</v>
      </c>
      <c r="U35" s="18">
        <v>0.1</v>
      </c>
      <c r="V35" s="22"/>
      <c r="W35" s="11">
        <f t="shared" si="16"/>
        <v>0</v>
      </c>
      <c r="X35" s="11" t="str">
        <f t="shared" si="3"/>
        <v>сумма меньше мин заказа</v>
      </c>
      <c r="Y35" s="1">
        <f t="shared" si="4"/>
        <v>0</v>
      </c>
      <c r="Z35" s="1">
        <f t="shared" si="5"/>
        <v>0</v>
      </c>
      <c r="AA35" s="1">
        <f t="shared" si="6"/>
        <v>0</v>
      </c>
    </row>
    <row r="36" spans="1:27" ht="105.75" customHeight="1" x14ac:dyDescent="0.2">
      <c r="A36" s="5"/>
      <c r="B36" s="12" t="s">
        <v>8</v>
      </c>
      <c r="C36" s="7"/>
      <c r="D36" s="7"/>
      <c r="E36" s="8" t="s">
        <v>270</v>
      </c>
      <c r="F36" s="8" t="s">
        <v>269</v>
      </c>
      <c r="G36" s="37">
        <v>4607940651048</v>
      </c>
      <c r="H36" s="10"/>
      <c r="I36" s="26" t="s">
        <v>58</v>
      </c>
      <c r="J36" s="10" t="s">
        <v>50</v>
      </c>
      <c r="K36" s="8" t="s">
        <v>163</v>
      </c>
      <c r="L36" s="10">
        <v>140</v>
      </c>
      <c r="M36" s="10" t="s">
        <v>32</v>
      </c>
      <c r="N36" s="9" t="s">
        <v>17</v>
      </c>
      <c r="O36" s="10">
        <v>48</v>
      </c>
      <c r="P36" s="10">
        <v>50</v>
      </c>
      <c r="Q36" s="51">
        <v>350</v>
      </c>
      <c r="R36" s="11">
        <f t="shared" si="13"/>
        <v>157.5</v>
      </c>
      <c r="S36" s="11">
        <f t="shared" si="14"/>
        <v>175</v>
      </c>
      <c r="T36" s="11">
        <f t="shared" si="15"/>
        <v>192.50000000000003</v>
      </c>
      <c r="U36" s="18">
        <v>0.1</v>
      </c>
      <c r="V36" s="22"/>
      <c r="W36" s="11">
        <f t="shared" si="16"/>
        <v>0</v>
      </c>
      <c r="X36" s="11" t="str">
        <f t="shared" si="3"/>
        <v>сумма меньше мин заказа</v>
      </c>
      <c r="Y36" s="1">
        <f t="shared" si="4"/>
        <v>0</v>
      </c>
      <c r="Z36" s="1">
        <f t="shared" si="5"/>
        <v>0</v>
      </c>
      <c r="AA36" s="1">
        <f t="shared" si="6"/>
        <v>0</v>
      </c>
    </row>
    <row r="37" spans="1:27" ht="105.75" customHeight="1" x14ac:dyDescent="0.2">
      <c r="A37" s="5"/>
      <c r="B37" s="5"/>
      <c r="C37" s="7"/>
      <c r="D37" s="7"/>
      <c r="E37" s="8" t="s">
        <v>272</v>
      </c>
      <c r="F37" s="8" t="s">
        <v>271</v>
      </c>
      <c r="G37" s="37">
        <v>9785604056691</v>
      </c>
      <c r="H37" s="10"/>
      <c r="I37" s="26" t="s">
        <v>60</v>
      </c>
      <c r="J37" s="10" t="s">
        <v>50</v>
      </c>
      <c r="K37" s="8" t="s">
        <v>165</v>
      </c>
      <c r="L37" s="10">
        <v>150</v>
      </c>
      <c r="M37" s="10" t="s">
        <v>59</v>
      </c>
      <c r="N37" s="9" t="s">
        <v>17</v>
      </c>
      <c r="O37" s="10">
        <v>48</v>
      </c>
      <c r="P37" s="10">
        <v>120</v>
      </c>
      <c r="Q37" s="51">
        <v>350</v>
      </c>
      <c r="R37" s="11">
        <f t="shared" si="13"/>
        <v>157.5</v>
      </c>
      <c r="S37" s="11">
        <f t="shared" si="14"/>
        <v>175</v>
      </c>
      <c r="T37" s="11">
        <f t="shared" si="15"/>
        <v>192.50000000000003</v>
      </c>
      <c r="U37" s="18">
        <v>0.1</v>
      </c>
      <c r="V37" s="22"/>
      <c r="W37" s="11">
        <f t="shared" si="16"/>
        <v>0</v>
      </c>
      <c r="X37" s="11" t="str">
        <f t="shared" si="3"/>
        <v>сумма меньше мин заказа</v>
      </c>
      <c r="Y37" s="1">
        <f t="shared" si="4"/>
        <v>0</v>
      </c>
      <c r="Z37" s="1">
        <f t="shared" si="5"/>
        <v>0</v>
      </c>
      <c r="AA37" s="1">
        <f t="shared" si="6"/>
        <v>0</v>
      </c>
    </row>
    <row r="38" spans="1:27" ht="105.75" customHeight="1" x14ac:dyDescent="0.2">
      <c r="A38" s="5"/>
      <c r="B38" s="5"/>
      <c r="C38" s="7"/>
      <c r="D38" s="7"/>
      <c r="E38" s="8" t="s">
        <v>274</v>
      </c>
      <c r="F38" s="8" t="s">
        <v>273</v>
      </c>
      <c r="G38" s="37">
        <v>9785604056684</v>
      </c>
      <c r="H38" s="10"/>
      <c r="I38" s="26" t="s">
        <v>61</v>
      </c>
      <c r="J38" s="10" t="s">
        <v>50</v>
      </c>
      <c r="K38" s="8" t="s">
        <v>164</v>
      </c>
      <c r="L38" s="10">
        <v>140</v>
      </c>
      <c r="M38" s="10" t="s">
        <v>59</v>
      </c>
      <c r="N38" s="9" t="s">
        <v>17</v>
      </c>
      <c r="O38" s="10">
        <v>48</v>
      </c>
      <c r="P38" s="10">
        <v>120</v>
      </c>
      <c r="Q38" s="51">
        <v>350</v>
      </c>
      <c r="R38" s="11">
        <f t="shared" si="13"/>
        <v>157.5</v>
      </c>
      <c r="S38" s="11">
        <f t="shared" si="14"/>
        <v>175</v>
      </c>
      <c r="T38" s="11">
        <f t="shared" si="15"/>
        <v>192.50000000000003</v>
      </c>
      <c r="U38" s="18">
        <v>0.1</v>
      </c>
      <c r="V38" s="22"/>
      <c r="W38" s="11">
        <f t="shared" si="16"/>
        <v>0</v>
      </c>
      <c r="X38" s="11" t="str">
        <f t="shared" si="3"/>
        <v>сумма меньше мин заказа</v>
      </c>
      <c r="Y38" s="1">
        <f t="shared" si="4"/>
        <v>0</v>
      </c>
      <c r="Z38" s="1">
        <f t="shared" si="5"/>
        <v>0</v>
      </c>
      <c r="AA38" s="1">
        <f t="shared" si="6"/>
        <v>0</v>
      </c>
    </row>
    <row r="39" spans="1:27" x14ac:dyDescent="0.35">
      <c r="A39" s="5"/>
      <c r="B39" s="16"/>
      <c r="C39" s="16"/>
      <c r="D39" s="16"/>
      <c r="E39" s="19"/>
      <c r="F39" s="19" t="s">
        <v>9</v>
      </c>
      <c r="G39" s="38"/>
      <c r="H39" s="32"/>
      <c r="I39" s="19"/>
      <c r="J39" s="27"/>
      <c r="K39" s="19"/>
      <c r="L39" s="27"/>
      <c r="M39" s="27"/>
      <c r="N39" s="19"/>
      <c r="O39" s="20"/>
      <c r="P39" s="20"/>
      <c r="Q39" s="53"/>
      <c r="R39" s="24"/>
      <c r="S39" s="24"/>
      <c r="T39" s="24"/>
      <c r="U39" s="21"/>
      <c r="V39" s="44"/>
      <c r="W39" s="23"/>
      <c r="X39" s="23"/>
      <c r="Y39" s="1">
        <f t="shared" si="4"/>
        <v>0</v>
      </c>
      <c r="Z39" s="1">
        <f t="shared" si="5"/>
        <v>0</v>
      </c>
      <c r="AA39" s="1">
        <f t="shared" si="6"/>
        <v>0</v>
      </c>
    </row>
    <row r="40" spans="1:27" ht="108.75" customHeight="1" x14ac:dyDescent="0.2">
      <c r="A40" s="5"/>
      <c r="B40" s="12" t="s">
        <v>8</v>
      </c>
      <c r="C40" s="5"/>
      <c r="D40" s="5"/>
      <c r="E40" s="8"/>
      <c r="F40" s="8" t="s">
        <v>474</v>
      </c>
      <c r="G40" s="37">
        <v>4607940651123</v>
      </c>
      <c r="H40" s="31"/>
      <c r="I40" s="26"/>
      <c r="J40" s="10" t="s">
        <v>50</v>
      </c>
      <c r="K40" s="8" t="s">
        <v>477</v>
      </c>
      <c r="L40" s="10">
        <v>150</v>
      </c>
      <c r="M40" s="10" t="s">
        <v>32</v>
      </c>
      <c r="N40" s="9" t="s">
        <v>17</v>
      </c>
      <c r="O40" s="10">
        <v>32</v>
      </c>
      <c r="P40" s="10">
        <v>50</v>
      </c>
      <c r="Q40" s="51">
        <v>280</v>
      </c>
      <c r="R40" s="11">
        <f t="shared" ref="R40" si="17">Q40*0.45</f>
        <v>126</v>
      </c>
      <c r="S40" s="11">
        <f t="shared" ref="S40" si="18">Q40*0.5</f>
        <v>140</v>
      </c>
      <c r="T40" s="11">
        <f t="shared" ref="T40" si="19">Q40*0.55</f>
        <v>154</v>
      </c>
      <c r="U40" s="18">
        <v>0.1</v>
      </c>
      <c r="V40" s="43"/>
      <c r="W40" s="11">
        <f t="shared" ref="W40" si="20">V40*Q40</f>
        <v>0</v>
      </c>
      <c r="X40" s="11" t="str">
        <f t="shared" ref="X40" si="21">IF(W$1&lt;60000,"сумма меньше мин заказа",IF(W$1&lt;200000,AA40,IF(W$1&lt;600000,Z40,Y40)))</f>
        <v>сумма меньше мин заказа</v>
      </c>
    </row>
    <row r="41" spans="1:27" ht="108.75" customHeight="1" x14ac:dyDescent="0.2">
      <c r="A41" s="5"/>
      <c r="B41" s="12" t="s">
        <v>8</v>
      </c>
      <c r="C41" s="5"/>
      <c r="D41" s="5"/>
      <c r="E41" s="8"/>
      <c r="F41" s="8" t="s">
        <v>475</v>
      </c>
      <c r="G41" s="37">
        <v>4607940651130</v>
      </c>
      <c r="H41" s="31"/>
      <c r="I41" s="26"/>
      <c r="J41" s="10" t="s">
        <v>50</v>
      </c>
      <c r="K41" s="8" t="s">
        <v>476</v>
      </c>
      <c r="L41" s="10">
        <v>150</v>
      </c>
      <c r="M41" s="10" t="s">
        <v>32</v>
      </c>
      <c r="N41" s="9" t="s">
        <v>17</v>
      </c>
      <c r="O41" s="10">
        <v>32</v>
      </c>
      <c r="P41" s="10">
        <v>50</v>
      </c>
      <c r="Q41" s="51">
        <v>280</v>
      </c>
      <c r="R41" s="11">
        <f t="shared" ref="R41" si="22">Q41*0.45</f>
        <v>126</v>
      </c>
      <c r="S41" s="11">
        <f t="shared" ref="S41" si="23">Q41*0.5</f>
        <v>140</v>
      </c>
      <c r="T41" s="11">
        <f t="shared" ref="T41" si="24">Q41*0.55</f>
        <v>154</v>
      </c>
      <c r="U41" s="18">
        <v>0.1</v>
      </c>
      <c r="V41" s="43"/>
      <c r="W41" s="11">
        <f t="shared" ref="W41" si="25">V41*Q41</f>
        <v>0</v>
      </c>
      <c r="X41" s="11" t="str">
        <f t="shared" ref="X41" si="26">IF(W$1&lt;60000,"сумма меньше мин заказа",IF(W$1&lt;200000,AA41,IF(W$1&lt;600000,Z41,Y41)))</f>
        <v>сумма меньше мин заказа</v>
      </c>
    </row>
    <row r="42" spans="1:27" ht="108.75" customHeight="1" x14ac:dyDescent="0.2">
      <c r="A42" s="5"/>
      <c r="B42" s="12" t="s">
        <v>8</v>
      </c>
      <c r="C42" s="5"/>
      <c r="D42" s="5"/>
      <c r="E42" s="8" t="s">
        <v>276</v>
      </c>
      <c r="F42" s="8" t="s">
        <v>275</v>
      </c>
      <c r="G42" s="37">
        <v>4607940650348</v>
      </c>
      <c r="H42" s="31" t="s">
        <v>200</v>
      </c>
      <c r="I42" s="26" t="s">
        <v>62</v>
      </c>
      <c r="J42" s="10" t="s">
        <v>50</v>
      </c>
      <c r="K42" s="8" t="s">
        <v>126</v>
      </c>
      <c r="L42" s="10">
        <v>150</v>
      </c>
      <c r="M42" s="10" t="s">
        <v>32</v>
      </c>
      <c r="N42" s="9" t="s">
        <v>17</v>
      </c>
      <c r="O42" s="10">
        <v>32</v>
      </c>
      <c r="P42" s="10">
        <v>50</v>
      </c>
      <c r="Q42" s="51">
        <v>280</v>
      </c>
      <c r="R42" s="11">
        <f t="shared" ref="R42:R49" si="27">Q42*0.45</f>
        <v>126</v>
      </c>
      <c r="S42" s="11">
        <f t="shared" ref="S42:S49" si="28">Q42*0.5</f>
        <v>140</v>
      </c>
      <c r="T42" s="11">
        <f t="shared" ref="T42:T49" si="29">Q42*0.55</f>
        <v>154</v>
      </c>
      <c r="U42" s="18">
        <v>0.1</v>
      </c>
      <c r="V42" s="43"/>
      <c r="W42" s="11">
        <f t="shared" ref="W42:W49" si="30">V42*Q42</f>
        <v>0</v>
      </c>
      <c r="X42" s="11" t="str">
        <f t="shared" si="3"/>
        <v>сумма меньше мин заказа</v>
      </c>
      <c r="Y42" s="1">
        <f t="shared" si="4"/>
        <v>0</v>
      </c>
      <c r="Z42" s="1">
        <f t="shared" si="5"/>
        <v>0</v>
      </c>
      <c r="AA42" s="1">
        <f t="shared" si="6"/>
        <v>0</v>
      </c>
    </row>
    <row r="43" spans="1:27" ht="108.75" customHeight="1" x14ac:dyDescent="0.2">
      <c r="A43" s="5"/>
      <c r="B43" s="12" t="s">
        <v>8</v>
      </c>
      <c r="C43" s="5"/>
      <c r="D43" s="5"/>
      <c r="E43" s="8" t="s">
        <v>278</v>
      </c>
      <c r="F43" s="8" t="s">
        <v>277</v>
      </c>
      <c r="G43" s="37">
        <v>4607940650324</v>
      </c>
      <c r="H43" s="31" t="s">
        <v>201</v>
      </c>
      <c r="I43" s="26" t="s">
        <v>63</v>
      </c>
      <c r="J43" s="10" t="s">
        <v>50</v>
      </c>
      <c r="K43" s="8" t="s">
        <v>127</v>
      </c>
      <c r="L43" s="10">
        <v>150</v>
      </c>
      <c r="M43" s="10" t="s">
        <v>32</v>
      </c>
      <c r="N43" s="9" t="s">
        <v>17</v>
      </c>
      <c r="O43" s="10">
        <v>32</v>
      </c>
      <c r="P43" s="10">
        <v>50</v>
      </c>
      <c r="Q43" s="51">
        <v>280</v>
      </c>
      <c r="R43" s="11">
        <f t="shared" si="27"/>
        <v>126</v>
      </c>
      <c r="S43" s="11">
        <f t="shared" si="28"/>
        <v>140</v>
      </c>
      <c r="T43" s="11">
        <f t="shared" si="29"/>
        <v>154</v>
      </c>
      <c r="U43" s="18">
        <v>0.1</v>
      </c>
      <c r="V43" s="43"/>
      <c r="W43" s="11">
        <f t="shared" si="30"/>
        <v>0</v>
      </c>
      <c r="X43" s="11" t="str">
        <f t="shared" si="3"/>
        <v>сумма меньше мин заказа</v>
      </c>
      <c r="Y43" s="1">
        <f t="shared" si="4"/>
        <v>0</v>
      </c>
      <c r="Z43" s="1">
        <f t="shared" si="5"/>
        <v>0</v>
      </c>
      <c r="AA43" s="1">
        <f t="shared" si="6"/>
        <v>0</v>
      </c>
    </row>
    <row r="44" spans="1:27" ht="108.75" customHeight="1" x14ac:dyDescent="0.2">
      <c r="A44" s="5"/>
      <c r="B44" s="12" t="s">
        <v>8</v>
      </c>
      <c r="C44" s="5"/>
      <c r="D44" s="5"/>
      <c r="E44" s="28" t="s">
        <v>280</v>
      </c>
      <c r="F44" s="8" t="s">
        <v>279</v>
      </c>
      <c r="G44" s="37">
        <v>4607940650355</v>
      </c>
      <c r="H44" s="31" t="s">
        <v>202</v>
      </c>
      <c r="I44" s="26" t="s">
        <v>64</v>
      </c>
      <c r="J44" s="10" t="s">
        <v>50</v>
      </c>
      <c r="K44" s="8" t="s">
        <v>128</v>
      </c>
      <c r="L44" s="10">
        <v>150</v>
      </c>
      <c r="M44" s="10" t="s">
        <v>32</v>
      </c>
      <c r="N44" s="9" t="s">
        <v>17</v>
      </c>
      <c r="O44" s="10">
        <v>32</v>
      </c>
      <c r="P44" s="10">
        <v>50</v>
      </c>
      <c r="Q44" s="51">
        <v>280</v>
      </c>
      <c r="R44" s="11">
        <f t="shared" si="27"/>
        <v>126</v>
      </c>
      <c r="S44" s="11">
        <f t="shared" si="28"/>
        <v>140</v>
      </c>
      <c r="T44" s="11">
        <f t="shared" si="29"/>
        <v>154</v>
      </c>
      <c r="U44" s="18">
        <v>0.1</v>
      </c>
      <c r="V44" s="43"/>
      <c r="W44" s="11">
        <f t="shared" si="30"/>
        <v>0</v>
      </c>
      <c r="X44" s="11" t="str">
        <f t="shared" si="3"/>
        <v>сумма меньше мин заказа</v>
      </c>
      <c r="Y44" s="1">
        <f t="shared" si="4"/>
        <v>0</v>
      </c>
      <c r="Z44" s="1">
        <f t="shared" si="5"/>
        <v>0</v>
      </c>
      <c r="AA44" s="1">
        <f t="shared" si="6"/>
        <v>0</v>
      </c>
    </row>
    <row r="45" spans="1:27" ht="108.75" customHeight="1" x14ac:dyDescent="0.2">
      <c r="A45" s="5"/>
      <c r="B45" s="12" t="s">
        <v>8</v>
      </c>
      <c r="C45" s="5"/>
      <c r="D45" s="5"/>
      <c r="E45" s="28" t="s">
        <v>282</v>
      </c>
      <c r="F45" s="28" t="s">
        <v>281</v>
      </c>
      <c r="G45" s="46">
        <v>9785604309254</v>
      </c>
      <c r="H45" s="48" t="s">
        <v>203</v>
      </c>
      <c r="I45" s="29" t="s">
        <v>65</v>
      </c>
      <c r="J45" s="9" t="s">
        <v>50</v>
      </c>
      <c r="K45" s="28" t="s">
        <v>129</v>
      </c>
      <c r="L45" s="9">
        <v>150</v>
      </c>
      <c r="M45" s="9" t="s">
        <v>32</v>
      </c>
      <c r="N45" s="9" t="s">
        <v>17</v>
      </c>
      <c r="O45" s="9">
        <v>32</v>
      </c>
      <c r="P45" s="9">
        <v>50</v>
      </c>
      <c r="Q45" s="52">
        <v>280</v>
      </c>
      <c r="R45" s="11">
        <f t="shared" si="27"/>
        <v>126</v>
      </c>
      <c r="S45" s="11">
        <f t="shared" si="28"/>
        <v>140</v>
      </c>
      <c r="T45" s="11">
        <f t="shared" si="29"/>
        <v>154</v>
      </c>
      <c r="U45" s="18">
        <v>0.1</v>
      </c>
      <c r="V45" s="43"/>
      <c r="W45" s="11">
        <f t="shared" si="30"/>
        <v>0</v>
      </c>
      <c r="X45" s="11" t="str">
        <f t="shared" si="3"/>
        <v>сумма меньше мин заказа</v>
      </c>
      <c r="Y45" s="1">
        <f t="shared" si="4"/>
        <v>0</v>
      </c>
      <c r="Z45" s="1">
        <f t="shared" si="5"/>
        <v>0</v>
      </c>
      <c r="AA45" s="1">
        <f t="shared" si="6"/>
        <v>0</v>
      </c>
    </row>
    <row r="46" spans="1:27" ht="108.75" customHeight="1" x14ac:dyDescent="0.2">
      <c r="A46" s="5"/>
      <c r="B46" s="12" t="s">
        <v>8</v>
      </c>
      <c r="C46" s="5"/>
      <c r="D46" s="5"/>
      <c r="E46" s="28" t="s">
        <v>284</v>
      </c>
      <c r="F46" s="28" t="s">
        <v>283</v>
      </c>
      <c r="G46" s="46">
        <v>9785604309278</v>
      </c>
      <c r="H46" s="48" t="s">
        <v>204</v>
      </c>
      <c r="I46" s="29" t="s">
        <v>66</v>
      </c>
      <c r="J46" s="9" t="s">
        <v>50</v>
      </c>
      <c r="K46" s="28" t="s">
        <v>130</v>
      </c>
      <c r="L46" s="9">
        <v>150</v>
      </c>
      <c r="M46" s="9" t="s">
        <v>32</v>
      </c>
      <c r="N46" s="9" t="s">
        <v>17</v>
      </c>
      <c r="O46" s="9">
        <v>32</v>
      </c>
      <c r="P46" s="9">
        <v>50</v>
      </c>
      <c r="Q46" s="52">
        <v>280</v>
      </c>
      <c r="R46" s="11">
        <f t="shared" si="27"/>
        <v>126</v>
      </c>
      <c r="S46" s="11">
        <f t="shared" si="28"/>
        <v>140</v>
      </c>
      <c r="T46" s="11">
        <f t="shared" si="29"/>
        <v>154</v>
      </c>
      <c r="U46" s="18">
        <v>0.1</v>
      </c>
      <c r="V46" s="43"/>
      <c r="W46" s="11">
        <f t="shared" si="30"/>
        <v>0</v>
      </c>
      <c r="X46" s="11" t="str">
        <f t="shared" si="3"/>
        <v>сумма меньше мин заказа</v>
      </c>
      <c r="Y46" s="1">
        <f t="shared" si="4"/>
        <v>0</v>
      </c>
      <c r="Z46" s="1">
        <f t="shared" si="5"/>
        <v>0</v>
      </c>
      <c r="AA46" s="1">
        <f t="shared" si="6"/>
        <v>0</v>
      </c>
    </row>
    <row r="47" spans="1:27" ht="108.75" customHeight="1" x14ac:dyDescent="0.2">
      <c r="A47" s="5"/>
      <c r="B47" s="12" t="s">
        <v>8</v>
      </c>
      <c r="C47" s="5"/>
      <c r="D47" s="5"/>
      <c r="E47" s="28" t="s">
        <v>286</v>
      </c>
      <c r="F47" s="8" t="s">
        <v>285</v>
      </c>
      <c r="G47" s="46">
        <v>4607940650744</v>
      </c>
      <c r="H47" s="31" t="s">
        <v>205</v>
      </c>
      <c r="I47" s="26" t="s">
        <v>67</v>
      </c>
      <c r="J47" s="10" t="s">
        <v>50</v>
      </c>
      <c r="K47" s="8" t="s">
        <v>131</v>
      </c>
      <c r="L47" s="10">
        <v>150</v>
      </c>
      <c r="M47" s="10" t="s">
        <v>32</v>
      </c>
      <c r="N47" s="9" t="s">
        <v>17</v>
      </c>
      <c r="O47" s="10">
        <v>32</v>
      </c>
      <c r="P47" s="10">
        <v>50</v>
      </c>
      <c r="Q47" s="51">
        <v>280</v>
      </c>
      <c r="R47" s="11">
        <f t="shared" si="27"/>
        <v>126</v>
      </c>
      <c r="S47" s="11">
        <f t="shared" si="28"/>
        <v>140</v>
      </c>
      <c r="T47" s="11">
        <f t="shared" si="29"/>
        <v>154</v>
      </c>
      <c r="U47" s="18">
        <v>0.1</v>
      </c>
      <c r="V47" s="43"/>
      <c r="W47" s="11">
        <f t="shared" si="30"/>
        <v>0</v>
      </c>
      <c r="X47" s="11" t="str">
        <f t="shared" si="3"/>
        <v>сумма меньше мин заказа</v>
      </c>
      <c r="Y47" s="1">
        <f t="shared" si="4"/>
        <v>0</v>
      </c>
      <c r="Z47" s="1">
        <f t="shared" si="5"/>
        <v>0</v>
      </c>
      <c r="AA47" s="1">
        <f t="shared" si="6"/>
        <v>0</v>
      </c>
    </row>
    <row r="48" spans="1:27" ht="108.75" customHeight="1" x14ac:dyDescent="0.2">
      <c r="A48" s="5"/>
      <c r="B48" s="12" t="s">
        <v>8</v>
      </c>
      <c r="C48" s="5"/>
      <c r="D48" s="5"/>
      <c r="E48" s="28" t="s">
        <v>288</v>
      </c>
      <c r="F48" s="8" t="s">
        <v>287</v>
      </c>
      <c r="G48" s="46">
        <v>4607940650799</v>
      </c>
      <c r="H48" s="31" t="s">
        <v>206</v>
      </c>
      <c r="I48" s="26" t="s">
        <v>68</v>
      </c>
      <c r="J48" s="10" t="s">
        <v>50</v>
      </c>
      <c r="K48" s="8" t="s">
        <v>132</v>
      </c>
      <c r="L48" s="10">
        <v>150</v>
      </c>
      <c r="M48" s="10" t="s">
        <v>32</v>
      </c>
      <c r="N48" s="9" t="s">
        <v>17</v>
      </c>
      <c r="O48" s="10">
        <v>32</v>
      </c>
      <c r="P48" s="10">
        <v>50</v>
      </c>
      <c r="Q48" s="51">
        <v>280</v>
      </c>
      <c r="R48" s="11">
        <f>Q48*0.45</f>
        <v>126</v>
      </c>
      <c r="S48" s="11">
        <f t="shared" si="28"/>
        <v>140</v>
      </c>
      <c r="T48" s="11">
        <f>Q48*0.55</f>
        <v>154</v>
      </c>
      <c r="U48" s="18">
        <v>0.1</v>
      </c>
      <c r="V48" s="43"/>
      <c r="W48" s="11">
        <f t="shared" si="30"/>
        <v>0</v>
      </c>
      <c r="X48" s="11" t="str">
        <f t="shared" si="3"/>
        <v>сумма меньше мин заказа</v>
      </c>
      <c r="Y48" s="1">
        <f t="shared" si="4"/>
        <v>0</v>
      </c>
      <c r="Z48" s="1">
        <f t="shared" si="5"/>
        <v>0</v>
      </c>
      <c r="AA48" s="1">
        <f t="shared" si="6"/>
        <v>0</v>
      </c>
    </row>
    <row r="49" spans="1:27" ht="108.75" customHeight="1" x14ac:dyDescent="0.2">
      <c r="A49" s="5"/>
      <c r="B49" s="12" t="s">
        <v>8</v>
      </c>
      <c r="C49" s="5"/>
      <c r="D49" s="5"/>
      <c r="E49" s="28" t="s">
        <v>290</v>
      </c>
      <c r="F49" s="8" t="s">
        <v>289</v>
      </c>
      <c r="G49" s="46">
        <v>4607940650782</v>
      </c>
      <c r="H49" s="31" t="s">
        <v>207</v>
      </c>
      <c r="I49" s="26" t="s">
        <v>69</v>
      </c>
      <c r="J49" s="10" t="s">
        <v>50</v>
      </c>
      <c r="K49" s="8" t="s">
        <v>133</v>
      </c>
      <c r="L49" s="10">
        <v>150</v>
      </c>
      <c r="M49" s="10" t="s">
        <v>32</v>
      </c>
      <c r="N49" s="9" t="s">
        <v>17</v>
      </c>
      <c r="O49" s="10">
        <v>32</v>
      </c>
      <c r="P49" s="10">
        <v>50</v>
      </c>
      <c r="Q49" s="51">
        <v>280</v>
      </c>
      <c r="R49" s="11">
        <f t="shared" si="27"/>
        <v>126</v>
      </c>
      <c r="S49" s="11">
        <f t="shared" si="28"/>
        <v>140</v>
      </c>
      <c r="T49" s="11">
        <f t="shared" si="29"/>
        <v>154</v>
      </c>
      <c r="U49" s="18">
        <v>0.1</v>
      </c>
      <c r="V49" s="43"/>
      <c r="W49" s="11">
        <f t="shared" si="30"/>
        <v>0</v>
      </c>
      <c r="X49" s="11" t="str">
        <f t="shared" si="3"/>
        <v>сумма меньше мин заказа</v>
      </c>
      <c r="Y49" s="1">
        <f t="shared" si="4"/>
        <v>0</v>
      </c>
      <c r="Z49" s="1">
        <f t="shared" si="5"/>
        <v>0</v>
      </c>
      <c r="AA49" s="1">
        <f t="shared" si="6"/>
        <v>0</v>
      </c>
    </row>
    <row r="50" spans="1:27" x14ac:dyDescent="0.35">
      <c r="A50" s="5"/>
      <c r="B50" s="16"/>
      <c r="C50" s="16"/>
      <c r="D50" s="16"/>
      <c r="E50" s="19"/>
      <c r="F50" s="19" t="s">
        <v>14</v>
      </c>
      <c r="G50" s="38"/>
      <c r="H50" s="32"/>
      <c r="I50" s="19"/>
      <c r="J50" s="27"/>
      <c r="K50" s="19"/>
      <c r="L50" s="27"/>
      <c r="M50" s="27"/>
      <c r="N50" s="19"/>
      <c r="O50" s="20"/>
      <c r="P50" s="20"/>
      <c r="Q50" s="53"/>
      <c r="R50" s="24"/>
      <c r="S50" s="24"/>
      <c r="T50" s="24"/>
      <c r="U50" s="21"/>
      <c r="V50" s="44"/>
      <c r="W50" s="23"/>
      <c r="X50" s="23"/>
      <c r="Y50" s="1">
        <f t="shared" si="4"/>
        <v>0</v>
      </c>
      <c r="Z50" s="1">
        <f t="shared" si="5"/>
        <v>0</v>
      </c>
      <c r="AA50" s="1">
        <f t="shared" si="6"/>
        <v>0</v>
      </c>
    </row>
    <row r="51" spans="1:27" ht="108.75" customHeight="1" x14ac:dyDescent="0.2">
      <c r="A51" s="5"/>
      <c r="B51" s="5"/>
      <c r="C51" s="5"/>
      <c r="D51" s="5"/>
      <c r="E51" s="28" t="s">
        <v>292</v>
      </c>
      <c r="F51" s="28" t="s">
        <v>291</v>
      </c>
      <c r="G51" s="46">
        <v>4607940650256</v>
      </c>
      <c r="H51" s="48" t="s">
        <v>227</v>
      </c>
      <c r="I51" s="29" t="s">
        <v>70</v>
      </c>
      <c r="J51" s="9" t="s">
        <v>47</v>
      </c>
      <c r="K51" s="28" t="s">
        <v>134</v>
      </c>
      <c r="L51" s="9">
        <v>90</v>
      </c>
      <c r="M51" s="9" t="s">
        <v>32</v>
      </c>
      <c r="N51" s="9" t="s">
        <v>12</v>
      </c>
      <c r="O51" s="9">
        <v>24</v>
      </c>
      <c r="P51" s="9">
        <v>50</v>
      </c>
      <c r="Q51" s="52">
        <v>170</v>
      </c>
      <c r="R51" s="11">
        <v>65</v>
      </c>
      <c r="S51" s="11">
        <v>70</v>
      </c>
      <c r="T51" s="11">
        <v>75</v>
      </c>
      <c r="U51" s="18">
        <v>0.1</v>
      </c>
      <c r="V51" s="22"/>
      <c r="W51" s="11">
        <f t="shared" ref="W51:W56" si="31">V51*Q51</f>
        <v>0</v>
      </c>
      <c r="X51" s="11" t="str">
        <f t="shared" si="3"/>
        <v>сумма меньше мин заказа</v>
      </c>
      <c r="Y51" s="1">
        <f t="shared" si="4"/>
        <v>0</v>
      </c>
      <c r="Z51" s="1">
        <f t="shared" si="5"/>
        <v>0</v>
      </c>
      <c r="AA51" s="1">
        <f t="shared" si="6"/>
        <v>0</v>
      </c>
    </row>
    <row r="52" spans="1:27" ht="108.75" customHeight="1" x14ac:dyDescent="0.2">
      <c r="A52" s="5"/>
      <c r="B52" s="5"/>
      <c r="C52" s="5"/>
      <c r="D52" s="5"/>
      <c r="E52" s="28" t="s">
        <v>294</v>
      </c>
      <c r="F52" s="28" t="s">
        <v>293</v>
      </c>
      <c r="G52" s="46">
        <v>4607940650263</v>
      </c>
      <c r="H52" s="48" t="s">
        <v>228</v>
      </c>
      <c r="I52" s="29" t="s">
        <v>71</v>
      </c>
      <c r="J52" s="9" t="s">
        <v>47</v>
      </c>
      <c r="K52" s="28" t="s">
        <v>135</v>
      </c>
      <c r="L52" s="9">
        <v>90</v>
      </c>
      <c r="M52" s="9" t="s">
        <v>32</v>
      </c>
      <c r="N52" s="9" t="s">
        <v>12</v>
      </c>
      <c r="O52" s="9">
        <v>24</v>
      </c>
      <c r="P52" s="9">
        <v>50</v>
      </c>
      <c r="Q52" s="52">
        <v>170</v>
      </c>
      <c r="R52" s="11">
        <v>65</v>
      </c>
      <c r="S52" s="11">
        <v>70</v>
      </c>
      <c r="T52" s="11">
        <v>75</v>
      </c>
      <c r="U52" s="18">
        <v>0.1</v>
      </c>
      <c r="V52" s="22"/>
      <c r="W52" s="11">
        <f t="shared" si="31"/>
        <v>0</v>
      </c>
      <c r="X52" s="11" t="str">
        <f t="shared" si="3"/>
        <v>сумма меньше мин заказа</v>
      </c>
      <c r="Y52" s="1">
        <f t="shared" si="4"/>
        <v>0</v>
      </c>
      <c r="Z52" s="1">
        <f t="shared" si="5"/>
        <v>0</v>
      </c>
      <c r="AA52" s="1">
        <f t="shared" si="6"/>
        <v>0</v>
      </c>
    </row>
    <row r="53" spans="1:27" ht="108.75" customHeight="1" x14ac:dyDescent="0.2">
      <c r="A53" s="5"/>
      <c r="B53" s="5"/>
      <c r="C53" s="5"/>
      <c r="D53" s="5"/>
      <c r="E53" s="28" t="s">
        <v>296</v>
      </c>
      <c r="F53" s="28" t="s">
        <v>295</v>
      </c>
      <c r="G53" s="46">
        <v>4607940650300</v>
      </c>
      <c r="H53" s="48" t="s">
        <v>229</v>
      </c>
      <c r="I53" s="29" t="s">
        <v>72</v>
      </c>
      <c r="J53" s="9" t="s">
        <v>47</v>
      </c>
      <c r="K53" s="28" t="s">
        <v>136</v>
      </c>
      <c r="L53" s="9">
        <v>90</v>
      </c>
      <c r="M53" s="9" t="s">
        <v>32</v>
      </c>
      <c r="N53" s="9" t="s">
        <v>12</v>
      </c>
      <c r="O53" s="9">
        <v>24</v>
      </c>
      <c r="P53" s="9">
        <v>50</v>
      </c>
      <c r="Q53" s="52">
        <v>170</v>
      </c>
      <c r="R53" s="11">
        <v>65</v>
      </c>
      <c r="S53" s="11">
        <v>70</v>
      </c>
      <c r="T53" s="11">
        <v>75</v>
      </c>
      <c r="U53" s="18">
        <v>0.1</v>
      </c>
      <c r="V53" s="22"/>
      <c r="W53" s="11">
        <f t="shared" si="31"/>
        <v>0</v>
      </c>
      <c r="X53" s="11" t="str">
        <f t="shared" si="3"/>
        <v>сумма меньше мин заказа</v>
      </c>
      <c r="Y53" s="1">
        <f t="shared" si="4"/>
        <v>0</v>
      </c>
      <c r="Z53" s="1">
        <f t="shared" si="5"/>
        <v>0</v>
      </c>
      <c r="AA53" s="1">
        <f t="shared" si="6"/>
        <v>0</v>
      </c>
    </row>
    <row r="54" spans="1:27" ht="108.75" customHeight="1" x14ac:dyDescent="0.2">
      <c r="A54" s="5"/>
      <c r="B54" s="5"/>
      <c r="C54" s="5"/>
      <c r="D54" s="5"/>
      <c r="E54" s="28" t="s">
        <v>298</v>
      </c>
      <c r="F54" s="28" t="s">
        <v>297</v>
      </c>
      <c r="G54" s="46">
        <v>4607940650270</v>
      </c>
      <c r="H54" s="48" t="s">
        <v>230</v>
      </c>
      <c r="I54" s="29" t="s">
        <v>73</v>
      </c>
      <c r="J54" s="9" t="s">
        <v>47</v>
      </c>
      <c r="K54" s="28" t="s">
        <v>137</v>
      </c>
      <c r="L54" s="9">
        <v>90</v>
      </c>
      <c r="M54" s="9" t="s">
        <v>32</v>
      </c>
      <c r="N54" s="9" t="s">
        <v>12</v>
      </c>
      <c r="O54" s="9">
        <v>24</v>
      </c>
      <c r="P54" s="9">
        <v>50</v>
      </c>
      <c r="Q54" s="52">
        <v>170</v>
      </c>
      <c r="R54" s="11">
        <v>65</v>
      </c>
      <c r="S54" s="11">
        <v>70</v>
      </c>
      <c r="T54" s="11">
        <v>75</v>
      </c>
      <c r="U54" s="18">
        <v>0.1</v>
      </c>
      <c r="V54" s="22"/>
      <c r="W54" s="11">
        <f t="shared" si="31"/>
        <v>0</v>
      </c>
      <c r="X54" s="11" t="str">
        <f t="shared" si="3"/>
        <v>сумма меньше мин заказа</v>
      </c>
      <c r="Y54" s="1">
        <f t="shared" si="4"/>
        <v>0</v>
      </c>
      <c r="Z54" s="1">
        <f t="shared" si="5"/>
        <v>0</v>
      </c>
      <c r="AA54" s="1">
        <f t="shared" si="6"/>
        <v>0</v>
      </c>
    </row>
    <row r="55" spans="1:27" ht="108.75" customHeight="1" x14ac:dyDescent="0.2">
      <c r="A55" s="5"/>
      <c r="B55" s="5"/>
      <c r="C55" s="5"/>
      <c r="D55" s="5"/>
      <c r="E55" s="28" t="s">
        <v>300</v>
      </c>
      <c r="F55" s="28" t="s">
        <v>299</v>
      </c>
      <c r="G55" s="46">
        <v>4607940650287</v>
      </c>
      <c r="H55" s="48" t="s">
        <v>232</v>
      </c>
      <c r="I55" s="29" t="s">
        <v>74</v>
      </c>
      <c r="J55" s="9" t="s">
        <v>47</v>
      </c>
      <c r="K55" s="28" t="s">
        <v>138</v>
      </c>
      <c r="L55" s="9">
        <v>90</v>
      </c>
      <c r="M55" s="9" t="s">
        <v>32</v>
      </c>
      <c r="N55" s="9" t="s">
        <v>12</v>
      </c>
      <c r="O55" s="9">
        <v>24</v>
      </c>
      <c r="P55" s="9">
        <v>50</v>
      </c>
      <c r="Q55" s="52">
        <v>170</v>
      </c>
      <c r="R55" s="11">
        <v>65</v>
      </c>
      <c r="S55" s="11">
        <v>70</v>
      </c>
      <c r="T55" s="11">
        <v>75</v>
      </c>
      <c r="U55" s="18">
        <v>0.1</v>
      </c>
      <c r="V55" s="22"/>
      <c r="W55" s="11">
        <f t="shared" si="31"/>
        <v>0</v>
      </c>
      <c r="X55" s="11" t="str">
        <f t="shared" si="3"/>
        <v>сумма меньше мин заказа</v>
      </c>
      <c r="Y55" s="1">
        <f t="shared" si="4"/>
        <v>0</v>
      </c>
      <c r="Z55" s="1">
        <f t="shared" si="5"/>
        <v>0</v>
      </c>
      <c r="AA55" s="1">
        <f t="shared" si="6"/>
        <v>0</v>
      </c>
    </row>
    <row r="56" spans="1:27" ht="108.75" customHeight="1" x14ac:dyDescent="0.2">
      <c r="A56" s="5"/>
      <c r="B56" s="5"/>
      <c r="C56" s="5"/>
      <c r="D56" s="5"/>
      <c r="E56" s="28" t="s">
        <v>302</v>
      </c>
      <c r="F56" s="28" t="s">
        <v>301</v>
      </c>
      <c r="G56" s="46">
        <v>4607940650294</v>
      </c>
      <c r="H56" s="48" t="s">
        <v>231</v>
      </c>
      <c r="I56" s="29" t="s">
        <v>75</v>
      </c>
      <c r="J56" s="9" t="s">
        <v>47</v>
      </c>
      <c r="K56" s="28" t="s">
        <v>139</v>
      </c>
      <c r="L56" s="9">
        <v>90</v>
      </c>
      <c r="M56" s="9" t="s">
        <v>32</v>
      </c>
      <c r="N56" s="9" t="s">
        <v>12</v>
      </c>
      <c r="O56" s="9">
        <v>24</v>
      </c>
      <c r="P56" s="9">
        <v>50</v>
      </c>
      <c r="Q56" s="52">
        <v>170</v>
      </c>
      <c r="R56" s="11">
        <v>65</v>
      </c>
      <c r="S56" s="11">
        <v>70</v>
      </c>
      <c r="T56" s="11">
        <v>75</v>
      </c>
      <c r="U56" s="18">
        <v>0.1</v>
      </c>
      <c r="V56" s="22"/>
      <c r="W56" s="11">
        <f t="shared" si="31"/>
        <v>0</v>
      </c>
      <c r="X56" s="11" t="str">
        <f t="shared" si="3"/>
        <v>сумма меньше мин заказа</v>
      </c>
      <c r="Y56" s="1">
        <f t="shared" si="4"/>
        <v>0</v>
      </c>
      <c r="Z56" s="1">
        <f t="shared" si="5"/>
        <v>0</v>
      </c>
      <c r="AA56" s="1">
        <f t="shared" si="6"/>
        <v>0</v>
      </c>
    </row>
    <row r="57" spans="1:27" x14ac:dyDescent="0.3">
      <c r="A57" s="5"/>
      <c r="B57" s="16"/>
      <c r="C57" s="17"/>
      <c r="D57" s="4"/>
      <c r="E57" s="19"/>
      <c r="F57" s="19" t="s">
        <v>27</v>
      </c>
      <c r="G57" s="38"/>
      <c r="H57" s="32"/>
      <c r="I57" s="19"/>
      <c r="J57" s="27"/>
      <c r="K57" s="19"/>
      <c r="L57" s="27"/>
      <c r="M57" s="27"/>
      <c r="N57" s="4"/>
      <c r="O57" s="4"/>
      <c r="P57" s="4"/>
      <c r="Q57" s="49"/>
      <c r="R57" s="4"/>
      <c r="S57" s="4"/>
      <c r="T57" s="4"/>
      <c r="U57" s="4"/>
      <c r="V57" s="42"/>
      <c r="W57" s="23"/>
      <c r="X57" s="23"/>
      <c r="Y57" s="1">
        <f t="shared" si="4"/>
        <v>0</v>
      </c>
      <c r="Z57" s="1">
        <f t="shared" si="5"/>
        <v>0</v>
      </c>
      <c r="AA57" s="1">
        <f t="shared" si="6"/>
        <v>0</v>
      </c>
    </row>
    <row r="58" spans="1:27" ht="119.5" customHeight="1" x14ac:dyDescent="0.2">
      <c r="A58" s="5"/>
      <c r="B58" s="12" t="s">
        <v>8</v>
      </c>
      <c r="C58" s="7"/>
      <c r="D58" s="7"/>
      <c r="E58" s="28" t="s">
        <v>421</v>
      </c>
      <c r="F58" s="8" t="s">
        <v>416</v>
      </c>
      <c r="G58" s="37">
        <v>4607940650904</v>
      </c>
      <c r="H58" s="31" t="s">
        <v>420</v>
      </c>
      <c r="I58" s="26" t="s">
        <v>417</v>
      </c>
      <c r="J58" s="10" t="s">
        <v>418</v>
      </c>
      <c r="K58" s="8" t="s">
        <v>419</v>
      </c>
      <c r="L58" s="10">
        <v>830</v>
      </c>
      <c r="M58" s="10" t="s">
        <v>32</v>
      </c>
      <c r="N58" s="9" t="s">
        <v>17</v>
      </c>
      <c r="O58" s="10">
        <v>240</v>
      </c>
      <c r="P58" s="10">
        <v>7</v>
      </c>
      <c r="Q58" s="51">
        <v>1390</v>
      </c>
      <c r="R58" s="11">
        <f>Q58*0.45</f>
        <v>625.5</v>
      </c>
      <c r="S58" s="11">
        <f t="shared" ref="S58" si="32">Q58*0.5</f>
        <v>695</v>
      </c>
      <c r="T58" s="11">
        <f t="shared" ref="T58" si="33">Q58*0.55</f>
        <v>764.50000000000011</v>
      </c>
      <c r="U58" s="18">
        <v>0.1</v>
      </c>
      <c r="V58" s="43"/>
      <c r="W58" s="11">
        <f t="shared" ref="W58:W66" si="34">V58*Q58</f>
        <v>0</v>
      </c>
      <c r="X58" s="11" t="str">
        <f t="shared" si="3"/>
        <v>сумма меньше мин заказа</v>
      </c>
      <c r="Y58" s="1">
        <f t="shared" si="4"/>
        <v>0</v>
      </c>
      <c r="Z58" s="1">
        <f t="shared" si="5"/>
        <v>0</v>
      </c>
      <c r="AA58" s="1">
        <f t="shared" si="6"/>
        <v>0</v>
      </c>
    </row>
    <row r="59" spans="1:27" ht="119.5" customHeight="1" x14ac:dyDescent="0.2">
      <c r="A59" s="5"/>
      <c r="B59" s="56" t="s">
        <v>11</v>
      </c>
      <c r="C59" s="7"/>
      <c r="D59" s="7"/>
      <c r="E59" s="28" t="s">
        <v>473</v>
      </c>
      <c r="F59" s="28" t="s">
        <v>478</v>
      </c>
      <c r="G59" s="37">
        <v>4607940651215</v>
      </c>
      <c r="H59" s="31" t="s">
        <v>480</v>
      </c>
      <c r="I59" s="26" t="s">
        <v>479</v>
      </c>
      <c r="J59" s="10" t="s">
        <v>77</v>
      </c>
      <c r="K59" s="8" t="s">
        <v>481</v>
      </c>
      <c r="L59" s="10">
        <v>270</v>
      </c>
      <c r="M59" s="10" t="s">
        <v>32</v>
      </c>
      <c r="N59" s="9" t="s">
        <v>12</v>
      </c>
      <c r="O59" s="10">
        <v>48</v>
      </c>
      <c r="P59" s="10">
        <v>12</v>
      </c>
      <c r="Q59" s="51">
        <v>500</v>
      </c>
      <c r="R59" s="11">
        <v>240</v>
      </c>
      <c r="S59" s="11">
        <v>250</v>
      </c>
      <c r="T59" s="11">
        <v>270</v>
      </c>
      <c r="U59" s="18">
        <v>0.1</v>
      </c>
      <c r="V59" s="43"/>
      <c r="W59" s="11">
        <f t="shared" ref="W59" si="35">V59*Q59</f>
        <v>0</v>
      </c>
      <c r="X59" s="11" t="str">
        <f t="shared" ref="X59" si="36">IF(W$1&lt;60000,"сумма меньше мин заказа",IF(W$1&lt;200000,AA59,IF(W$1&lt;600000,Z59,Y59)))</f>
        <v>сумма меньше мин заказа</v>
      </c>
      <c r="Y59" s="1">
        <f>R59*V59</f>
        <v>0</v>
      </c>
      <c r="Z59" s="1">
        <f>V59*S59</f>
        <v>0</v>
      </c>
      <c r="AA59" s="1">
        <f>V59*T59</f>
        <v>0</v>
      </c>
    </row>
    <row r="60" spans="1:27" ht="119.5" customHeight="1" x14ac:dyDescent="0.2">
      <c r="A60" s="5"/>
      <c r="B60" s="5"/>
      <c r="C60" s="7"/>
      <c r="D60" s="7"/>
      <c r="E60" s="28" t="s">
        <v>395</v>
      </c>
      <c r="F60" s="8" t="s">
        <v>389</v>
      </c>
      <c r="G60" s="37">
        <v>4607940650713</v>
      </c>
      <c r="H60" s="31" t="s">
        <v>388</v>
      </c>
      <c r="I60" s="26" t="s">
        <v>397</v>
      </c>
      <c r="J60" s="10" t="s">
        <v>77</v>
      </c>
      <c r="K60" s="8" t="s">
        <v>387</v>
      </c>
      <c r="L60" s="10">
        <v>270</v>
      </c>
      <c r="M60" s="10" t="s">
        <v>32</v>
      </c>
      <c r="N60" s="9" t="s">
        <v>12</v>
      </c>
      <c r="O60" s="10">
        <v>48</v>
      </c>
      <c r="P60" s="10">
        <v>12</v>
      </c>
      <c r="Q60" s="51">
        <v>500</v>
      </c>
      <c r="R60" s="11">
        <v>240</v>
      </c>
      <c r="S60" s="11">
        <v>250</v>
      </c>
      <c r="T60" s="11">
        <v>270</v>
      </c>
      <c r="U60" s="18">
        <v>0.1</v>
      </c>
      <c r="V60" s="43"/>
      <c r="W60" s="11">
        <f t="shared" si="34"/>
        <v>0</v>
      </c>
      <c r="X60" s="11" t="str">
        <f t="shared" si="3"/>
        <v>сумма меньше мин заказа</v>
      </c>
      <c r="Y60" s="1">
        <f t="shared" si="4"/>
        <v>0</v>
      </c>
      <c r="Z60" s="1">
        <f t="shared" si="5"/>
        <v>0</v>
      </c>
      <c r="AA60" s="1">
        <f t="shared" si="6"/>
        <v>0</v>
      </c>
    </row>
    <row r="61" spans="1:27" ht="108.75" customHeight="1" x14ac:dyDescent="0.2">
      <c r="A61" s="5"/>
      <c r="B61" s="5"/>
      <c r="C61" s="5"/>
      <c r="D61" s="5"/>
      <c r="E61" s="28" t="s">
        <v>304</v>
      </c>
      <c r="F61" s="28" t="s">
        <v>303</v>
      </c>
      <c r="G61" s="46">
        <v>4607940650201</v>
      </c>
      <c r="H61" s="48" t="s">
        <v>223</v>
      </c>
      <c r="I61" s="29" t="s">
        <v>76</v>
      </c>
      <c r="J61" s="9" t="s">
        <v>77</v>
      </c>
      <c r="K61" s="28" t="s">
        <v>140</v>
      </c>
      <c r="L61" s="9">
        <v>270</v>
      </c>
      <c r="M61" s="9" t="s">
        <v>32</v>
      </c>
      <c r="N61" s="9" t="s">
        <v>12</v>
      </c>
      <c r="O61" s="9">
        <v>48</v>
      </c>
      <c r="P61" s="9">
        <v>12</v>
      </c>
      <c r="Q61" s="52">
        <v>500</v>
      </c>
      <c r="R61" s="11">
        <v>240</v>
      </c>
      <c r="S61" s="11">
        <v>250</v>
      </c>
      <c r="T61" s="11">
        <v>270</v>
      </c>
      <c r="U61" s="18">
        <v>0.1</v>
      </c>
      <c r="V61" s="43"/>
      <c r="W61" s="11">
        <f t="shared" si="34"/>
        <v>0</v>
      </c>
      <c r="X61" s="11" t="str">
        <f t="shared" si="3"/>
        <v>сумма меньше мин заказа</v>
      </c>
      <c r="Y61" s="1">
        <f t="shared" si="4"/>
        <v>0</v>
      </c>
      <c r="Z61" s="1">
        <f t="shared" si="5"/>
        <v>0</v>
      </c>
      <c r="AA61" s="1">
        <f t="shared" si="6"/>
        <v>0</v>
      </c>
    </row>
    <row r="62" spans="1:27" ht="104.25" customHeight="1" x14ac:dyDescent="0.2">
      <c r="A62" s="5"/>
      <c r="B62" s="12" t="s">
        <v>8</v>
      </c>
      <c r="C62" s="7"/>
      <c r="D62" s="7"/>
      <c r="E62" s="28" t="s">
        <v>306</v>
      </c>
      <c r="F62" s="8" t="s">
        <v>305</v>
      </c>
      <c r="G62" s="46">
        <v>4607940650195</v>
      </c>
      <c r="H62" s="31" t="s">
        <v>224</v>
      </c>
      <c r="I62" s="26" t="s">
        <v>78</v>
      </c>
      <c r="J62" s="10" t="s">
        <v>77</v>
      </c>
      <c r="K62" s="8" t="s">
        <v>141</v>
      </c>
      <c r="L62" s="10">
        <v>270</v>
      </c>
      <c r="M62" s="10" t="s">
        <v>32</v>
      </c>
      <c r="N62" s="9" t="s">
        <v>12</v>
      </c>
      <c r="O62" s="10">
        <v>48</v>
      </c>
      <c r="P62" s="10">
        <v>12</v>
      </c>
      <c r="Q62" s="51">
        <v>500</v>
      </c>
      <c r="R62" s="11">
        <v>240</v>
      </c>
      <c r="S62" s="11">
        <v>250</v>
      </c>
      <c r="T62" s="11">
        <v>270</v>
      </c>
      <c r="U62" s="18">
        <v>0.1</v>
      </c>
      <c r="V62" s="43"/>
      <c r="W62" s="11">
        <f t="shared" si="34"/>
        <v>0</v>
      </c>
      <c r="X62" s="11" t="str">
        <f t="shared" si="3"/>
        <v>сумма меньше мин заказа</v>
      </c>
      <c r="Y62" s="1">
        <f t="shared" si="4"/>
        <v>0</v>
      </c>
      <c r="Z62" s="1">
        <f t="shared" si="5"/>
        <v>0</v>
      </c>
      <c r="AA62" s="1">
        <f t="shared" si="6"/>
        <v>0</v>
      </c>
    </row>
    <row r="63" spans="1:27" ht="104.25" customHeight="1" x14ac:dyDescent="0.2">
      <c r="A63" s="5"/>
      <c r="B63" s="12" t="s">
        <v>8</v>
      </c>
      <c r="C63" s="7"/>
      <c r="D63" s="7"/>
      <c r="E63" s="28" t="s">
        <v>308</v>
      </c>
      <c r="F63" s="8" t="s">
        <v>307</v>
      </c>
      <c r="G63" s="46">
        <v>4607940650812</v>
      </c>
      <c r="H63" s="31" t="s">
        <v>221</v>
      </c>
      <c r="I63" s="26" t="s">
        <v>79</v>
      </c>
      <c r="J63" s="10" t="s">
        <v>77</v>
      </c>
      <c r="K63" s="8" t="s">
        <v>142</v>
      </c>
      <c r="L63" s="10">
        <v>270</v>
      </c>
      <c r="M63" s="10" t="s">
        <v>32</v>
      </c>
      <c r="N63" s="9" t="s">
        <v>12</v>
      </c>
      <c r="O63" s="10">
        <v>48</v>
      </c>
      <c r="P63" s="10">
        <v>12</v>
      </c>
      <c r="Q63" s="51">
        <v>500</v>
      </c>
      <c r="R63" s="11">
        <v>240</v>
      </c>
      <c r="S63" s="11">
        <v>250</v>
      </c>
      <c r="T63" s="11">
        <v>270</v>
      </c>
      <c r="U63" s="18">
        <v>0.1</v>
      </c>
      <c r="V63" s="43"/>
      <c r="W63" s="11">
        <f t="shared" si="34"/>
        <v>0</v>
      </c>
      <c r="X63" s="11" t="str">
        <f t="shared" si="3"/>
        <v>сумма меньше мин заказа</v>
      </c>
      <c r="Y63" s="1">
        <f t="shared" si="4"/>
        <v>0</v>
      </c>
      <c r="Z63" s="1">
        <f t="shared" si="5"/>
        <v>0</v>
      </c>
      <c r="AA63" s="1">
        <f t="shared" si="6"/>
        <v>0</v>
      </c>
    </row>
    <row r="64" spans="1:27" ht="104.25" customHeight="1" x14ac:dyDescent="0.2">
      <c r="A64" s="5"/>
      <c r="B64" s="5"/>
      <c r="C64" s="7"/>
      <c r="D64" s="7"/>
      <c r="E64" s="28" t="s">
        <v>310</v>
      </c>
      <c r="F64" s="8" t="s">
        <v>309</v>
      </c>
      <c r="G64" s="46">
        <v>9785604410776</v>
      </c>
      <c r="H64" s="31" t="s">
        <v>225</v>
      </c>
      <c r="I64" s="26" t="s">
        <v>80</v>
      </c>
      <c r="J64" s="10" t="s">
        <v>77</v>
      </c>
      <c r="K64" s="8" t="s">
        <v>143</v>
      </c>
      <c r="L64" s="10">
        <v>270</v>
      </c>
      <c r="M64" s="10" t="s">
        <v>32</v>
      </c>
      <c r="N64" s="9" t="s">
        <v>12</v>
      </c>
      <c r="O64" s="10">
        <v>48</v>
      </c>
      <c r="P64" s="10">
        <v>12</v>
      </c>
      <c r="Q64" s="51">
        <v>500</v>
      </c>
      <c r="R64" s="11">
        <v>240</v>
      </c>
      <c r="S64" s="11">
        <v>250</v>
      </c>
      <c r="T64" s="11">
        <v>270</v>
      </c>
      <c r="U64" s="18">
        <v>0.1</v>
      </c>
      <c r="V64" s="43"/>
      <c r="W64" s="11">
        <f t="shared" si="34"/>
        <v>0</v>
      </c>
      <c r="X64" s="11" t="str">
        <f t="shared" si="3"/>
        <v>сумма меньше мин заказа</v>
      </c>
      <c r="Y64" s="1">
        <f t="shared" si="4"/>
        <v>0</v>
      </c>
      <c r="Z64" s="1">
        <f t="shared" si="5"/>
        <v>0</v>
      </c>
      <c r="AA64" s="1">
        <f t="shared" si="6"/>
        <v>0</v>
      </c>
    </row>
    <row r="65" spans="1:27" ht="104.25" customHeight="1" x14ac:dyDescent="0.2">
      <c r="A65" s="5"/>
      <c r="B65" s="12" t="s">
        <v>8</v>
      </c>
      <c r="C65" s="7"/>
      <c r="D65" s="7"/>
      <c r="E65" s="28" t="s">
        <v>312</v>
      </c>
      <c r="F65" s="8" t="s">
        <v>311</v>
      </c>
      <c r="G65" s="46">
        <v>4607940650836</v>
      </c>
      <c r="H65" s="31" t="s">
        <v>222</v>
      </c>
      <c r="I65" s="26" t="s">
        <v>81</v>
      </c>
      <c r="J65" s="10" t="s">
        <v>77</v>
      </c>
      <c r="K65" s="8" t="s">
        <v>144</v>
      </c>
      <c r="L65" s="10">
        <v>270</v>
      </c>
      <c r="M65" s="10" t="s">
        <v>32</v>
      </c>
      <c r="N65" s="9" t="s">
        <v>12</v>
      </c>
      <c r="O65" s="10">
        <v>48</v>
      </c>
      <c r="P65" s="10">
        <v>12</v>
      </c>
      <c r="Q65" s="51">
        <v>500</v>
      </c>
      <c r="R65" s="11">
        <v>240</v>
      </c>
      <c r="S65" s="11">
        <v>250</v>
      </c>
      <c r="T65" s="11">
        <v>270</v>
      </c>
      <c r="U65" s="18">
        <v>0.1</v>
      </c>
      <c r="V65" s="43"/>
      <c r="W65" s="11">
        <f t="shared" si="34"/>
        <v>0</v>
      </c>
      <c r="X65" s="11" t="str">
        <f t="shared" si="3"/>
        <v>сумма меньше мин заказа</v>
      </c>
      <c r="Y65" s="1">
        <f t="shared" si="4"/>
        <v>0</v>
      </c>
      <c r="Z65" s="1">
        <f t="shared" si="5"/>
        <v>0</v>
      </c>
      <c r="AA65" s="1">
        <f t="shared" si="6"/>
        <v>0</v>
      </c>
    </row>
    <row r="66" spans="1:27" ht="109.25" customHeight="1" x14ac:dyDescent="0.2">
      <c r="A66" s="5"/>
      <c r="B66" s="5"/>
      <c r="C66" s="7"/>
      <c r="D66" s="7"/>
      <c r="E66" s="28" t="s">
        <v>314</v>
      </c>
      <c r="F66" s="8" t="s">
        <v>313</v>
      </c>
      <c r="G66" s="46">
        <v>9785604410790</v>
      </c>
      <c r="H66" s="31" t="s">
        <v>226</v>
      </c>
      <c r="I66" s="26" t="s">
        <v>82</v>
      </c>
      <c r="J66" s="10" t="s">
        <v>77</v>
      </c>
      <c r="K66" s="8" t="s">
        <v>145</v>
      </c>
      <c r="L66" s="10">
        <v>270</v>
      </c>
      <c r="M66" s="10" t="s">
        <v>32</v>
      </c>
      <c r="N66" s="9" t="s">
        <v>12</v>
      </c>
      <c r="O66" s="10">
        <v>48</v>
      </c>
      <c r="P66" s="10">
        <v>12</v>
      </c>
      <c r="Q66" s="51">
        <v>500</v>
      </c>
      <c r="R66" s="11">
        <v>240</v>
      </c>
      <c r="S66" s="11">
        <v>250</v>
      </c>
      <c r="T66" s="11">
        <v>270</v>
      </c>
      <c r="U66" s="18">
        <v>0.1</v>
      </c>
      <c r="V66" s="43"/>
      <c r="W66" s="11">
        <f t="shared" si="34"/>
        <v>0</v>
      </c>
      <c r="X66" s="11" t="str">
        <f t="shared" si="3"/>
        <v>сумма меньше мин заказа</v>
      </c>
      <c r="Y66" s="1">
        <f t="shared" si="4"/>
        <v>0</v>
      </c>
      <c r="Z66" s="1">
        <f t="shared" si="5"/>
        <v>0</v>
      </c>
      <c r="AA66" s="1">
        <f t="shared" si="6"/>
        <v>0</v>
      </c>
    </row>
    <row r="67" spans="1:27" x14ac:dyDescent="0.35">
      <c r="A67" s="5"/>
      <c r="B67" s="16"/>
      <c r="C67" s="16"/>
      <c r="D67" s="16"/>
      <c r="E67" s="19"/>
      <c r="F67" s="19" t="s">
        <v>15</v>
      </c>
      <c r="G67" s="38"/>
      <c r="H67" s="32"/>
      <c r="I67" s="19"/>
      <c r="J67" s="27"/>
      <c r="K67" s="19"/>
      <c r="L67" s="27"/>
      <c r="M67" s="27"/>
      <c r="N67" s="19"/>
      <c r="O67" s="20"/>
      <c r="P67" s="20"/>
      <c r="Q67" s="53"/>
      <c r="R67" s="24"/>
      <c r="S67" s="24"/>
      <c r="T67" s="24"/>
      <c r="U67" s="21"/>
      <c r="V67" s="44"/>
      <c r="W67" s="23"/>
      <c r="X67" s="23"/>
      <c r="Y67" s="1">
        <f t="shared" si="4"/>
        <v>0</v>
      </c>
      <c r="Z67" s="1">
        <f t="shared" si="5"/>
        <v>0</v>
      </c>
      <c r="AA67" s="1">
        <f t="shared" si="6"/>
        <v>0</v>
      </c>
    </row>
    <row r="68" spans="1:27" ht="119.5" customHeight="1" x14ac:dyDescent="0.2">
      <c r="A68" s="5"/>
      <c r="B68" s="12" t="s">
        <v>8</v>
      </c>
      <c r="C68" s="7"/>
      <c r="D68" s="7"/>
      <c r="E68" s="8" t="s">
        <v>427</v>
      </c>
      <c r="F68" s="8" t="s">
        <v>422</v>
      </c>
      <c r="G68" s="37">
        <v>4607940650898</v>
      </c>
      <c r="H68" s="31" t="s">
        <v>424</v>
      </c>
      <c r="I68" s="26" t="s">
        <v>423</v>
      </c>
      <c r="J68" s="10" t="s">
        <v>425</v>
      </c>
      <c r="K68" s="8" t="s">
        <v>426</v>
      </c>
      <c r="L68" s="10">
        <v>1000</v>
      </c>
      <c r="M68" s="10" t="s">
        <v>32</v>
      </c>
      <c r="N68" s="9" t="s">
        <v>13</v>
      </c>
      <c r="O68" s="10">
        <v>208</v>
      </c>
      <c r="P68" s="10">
        <v>7</v>
      </c>
      <c r="Q68" s="51">
        <v>1390</v>
      </c>
      <c r="R68" s="11">
        <f>Q68*0.45</f>
        <v>625.5</v>
      </c>
      <c r="S68" s="11">
        <f t="shared" ref="S68:S74" si="37">Q68*0.5</f>
        <v>695</v>
      </c>
      <c r="T68" s="11">
        <f t="shared" ref="T68:T74" si="38">Q68*0.55</f>
        <v>764.50000000000011</v>
      </c>
      <c r="U68" s="18">
        <v>0.1</v>
      </c>
      <c r="V68" s="43"/>
      <c r="W68" s="11">
        <f t="shared" ref="W68:W82" si="39">V68*Q68</f>
        <v>0</v>
      </c>
      <c r="X68" s="11" t="str">
        <f t="shared" si="3"/>
        <v>сумма меньше мин заказа</v>
      </c>
      <c r="Y68" s="1">
        <f t="shared" si="4"/>
        <v>0</v>
      </c>
      <c r="Z68" s="1">
        <f t="shared" si="5"/>
        <v>0</v>
      </c>
      <c r="AA68" s="1">
        <f t="shared" si="6"/>
        <v>0</v>
      </c>
    </row>
    <row r="69" spans="1:27" ht="119.5" customHeight="1" x14ac:dyDescent="0.2">
      <c r="A69" s="5"/>
      <c r="B69" s="12" t="s">
        <v>8</v>
      </c>
      <c r="C69" s="5"/>
      <c r="D69" s="5"/>
      <c r="E69" s="28" t="s">
        <v>396</v>
      </c>
      <c r="F69" s="28" t="s">
        <v>391</v>
      </c>
      <c r="G69" s="46">
        <v>4607940650874</v>
      </c>
      <c r="H69" s="48" t="s">
        <v>390</v>
      </c>
      <c r="I69" s="29" t="s">
        <v>398</v>
      </c>
      <c r="J69" s="9" t="s">
        <v>392</v>
      </c>
      <c r="K69" s="28" t="s">
        <v>399</v>
      </c>
      <c r="L69" s="9">
        <v>520</v>
      </c>
      <c r="M69" s="9" t="s">
        <v>32</v>
      </c>
      <c r="N69" s="9" t="s">
        <v>13</v>
      </c>
      <c r="O69" s="9">
        <v>80</v>
      </c>
      <c r="P69" s="9"/>
      <c r="Q69" s="52">
        <v>790</v>
      </c>
      <c r="R69" s="11">
        <f t="shared" ref="R69:R74" si="40">Q69*0.45</f>
        <v>355.5</v>
      </c>
      <c r="S69" s="11">
        <f t="shared" si="37"/>
        <v>395</v>
      </c>
      <c r="T69" s="11">
        <f t="shared" si="38"/>
        <v>434.50000000000006</v>
      </c>
      <c r="U69" s="18">
        <v>0.1</v>
      </c>
      <c r="V69" s="43"/>
      <c r="W69" s="11">
        <f t="shared" si="39"/>
        <v>0</v>
      </c>
      <c r="X69" s="11" t="str">
        <f t="shared" si="3"/>
        <v>сумма меньше мин заказа</v>
      </c>
      <c r="Y69" s="1">
        <f t="shared" si="4"/>
        <v>0</v>
      </c>
      <c r="Z69" s="1">
        <f t="shared" si="5"/>
        <v>0</v>
      </c>
      <c r="AA69" s="1">
        <f t="shared" si="6"/>
        <v>0</v>
      </c>
    </row>
    <row r="70" spans="1:27" ht="124.25" customHeight="1" x14ac:dyDescent="0.2">
      <c r="A70" s="5"/>
      <c r="B70" s="5"/>
      <c r="C70" s="5"/>
      <c r="D70" s="5"/>
      <c r="E70" s="28" t="s">
        <v>316</v>
      </c>
      <c r="F70" s="8" t="s">
        <v>315</v>
      </c>
      <c r="G70" s="37">
        <v>4607940650218</v>
      </c>
      <c r="H70" s="31" t="s">
        <v>208</v>
      </c>
      <c r="I70" s="26" t="s">
        <v>83</v>
      </c>
      <c r="J70" s="10" t="s">
        <v>40</v>
      </c>
      <c r="K70" s="8" t="s">
        <v>146</v>
      </c>
      <c r="L70" s="10">
        <v>380</v>
      </c>
      <c r="M70" s="10" t="s">
        <v>32</v>
      </c>
      <c r="N70" s="9" t="s">
        <v>13</v>
      </c>
      <c r="O70" s="10">
        <v>32</v>
      </c>
      <c r="P70" s="10">
        <v>12</v>
      </c>
      <c r="Q70" s="51">
        <v>590</v>
      </c>
      <c r="R70" s="11">
        <v>280</v>
      </c>
      <c r="S70" s="11">
        <v>290</v>
      </c>
      <c r="T70" s="11">
        <v>315</v>
      </c>
      <c r="U70" s="18">
        <v>0.1</v>
      </c>
      <c r="V70" s="43"/>
      <c r="W70" s="11">
        <f t="shared" si="39"/>
        <v>0</v>
      </c>
      <c r="X70" s="11" t="str">
        <f t="shared" si="3"/>
        <v>сумма меньше мин заказа</v>
      </c>
      <c r="Y70" s="1">
        <f t="shared" si="4"/>
        <v>0</v>
      </c>
      <c r="Z70" s="1">
        <f t="shared" si="5"/>
        <v>0</v>
      </c>
      <c r="AA70" s="1">
        <f t="shared" si="6"/>
        <v>0</v>
      </c>
    </row>
    <row r="71" spans="1:27" ht="133.25" customHeight="1" x14ac:dyDescent="0.2">
      <c r="A71" s="5"/>
      <c r="B71" s="5"/>
      <c r="C71" s="5"/>
      <c r="D71" s="5"/>
      <c r="E71" s="28" t="s">
        <v>318</v>
      </c>
      <c r="F71" s="8" t="s">
        <v>317</v>
      </c>
      <c r="G71" s="37">
        <v>4607940650225</v>
      </c>
      <c r="H71" s="31" t="s">
        <v>209</v>
      </c>
      <c r="I71" s="26" t="s">
        <v>84</v>
      </c>
      <c r="J71" s="10" t="s">
        <v>40</v>
      </c>
      <c r="K71" s="8" t="s">
        <v>147</v>
      </c>
      <c r="L71" s="10">
        <v>380</v>
      </c>
      <c r="M71" s="10" t="s">
        <v>32</v>
      </c>
      <c r="N71" s="9" t="s">
        <v>13</v>
      </c>
      <c r="O71" s="10">
        <v>32</v>
      </c>
      <c r="P71" s="10">
        <v>12</v>
      </c>
      <c r="Q71" s="51">
        <v>590</v>
      </c>
      <c r="R71" s="11">
        <v>280</v>
      </c>
      <c r="S71" s="11">
        <v>290</v>
      </c>
      <c r="T71" s="11">
        <v>315</v>
      </c>
      <c r="U71" s="18">
        <v>0.1</v>
      </c>
      <c r="V71" s="43"/>
      <c r="W71" s="11">
        <f t="shared" si="39"/>
        <v>0</v>
      </c>
      <c r="X71" s="11" t="str">
        <f t="shared" si="3"/>
        <v>сумма меньше мин заказа</v>
      </c>
      <c r="Y71" s="1">
        <f t="shared" si="4"/>
        <v>0</v>
      </c>
      <c r="Z71" s="1">
        <f t="shared" si="5"/>
        <v>0</v>
      </c>
      <c r="AA71" s="1">
        <f t="shared" si="6"/>
        <v>0</v>
      </c>
    </row>
    <row r="72" spans="1:27" ht="122.5" customHeight="1" x14ac:dyDescent="0.2">
      <c r="A72" s="5"/>
      <c r="B72" s="12" t="s">
        <v>8</v>
      </c>
      <c r="C72" s="5"/>
      <c r="D72" s="5"/>
      <c r="E72" s="28" t="s">
        <v>319</v>
      </c>
      <c r="F72" s="8" t="s">
        <v>2</v>
      </c>
      <c r="G72" s="37">
        <v>4607940650133</v>
      </c>
      <c r="H72" s="31" t="s">
        <v>210</v>
      </c>
      <c r="I72" s="26" t="s">
        <v>85</v>
      </c>
      <c r="J72" s="10" t="s">
        <v>40</v>
      </c>
      <c r="K72" s="8" t="s">
        <v>148</v>
      </c>
      <c r="L72" s="10">
        <v>490</v>
      </c>
      <c r="M72" s="10" t="s">
        <v>32</v>
      </c>
      <c r="N72" s="9" t="s">
        <v>13</v>
      </c>
      <c r="O72" s="10">
        <v>64</v>
      </c>
      <c r="P72" s="10">
        <v>50</v>
      </c>
      <c r="Q72" s="51">
        <v>850</v>
      </c>
      <c r="R72" s="11">
        <f t="shared" si="40"/>
        <v>382.5</v>
      </c>
      <c r="S72" s="11">
        <f t="shared" si="37"/>
        <v>425</v>
      </c>
      <c r="T72" s="11">
        <f t="shared" si="38"/>
        <v>467.50000000000006</v>
      </c>
      <c r="U72" s="18">
        <v>0.1</v>
      </c>
      <c r="V72" s="43"/>
      <c r="W72" s="11">
        <f t="shared" si="39"/>
        <v>0</v>
      </c>
      <c r="X72" s="11" t="str">
        <f t="shared" ref="X72:X106" si="41">IF(W$1&lt;60000,"сумма меньше мин заказа",IF(W$1&lt;200000,AA72,IF(W$1&lt;600000,Z72,Y72)))</f>
        <v>сумма меньше мин заказа</v>
      </c>
      <c r="Y72" s="1">
        <f t="shared" ref="Y72:Y106" si="42">R72*V72</f>
        <v>0</v>
      </c>
      <c r="Z72" s="1">
        <f t="shared" ref="Z72:Z106" si="43">V72*S72</f>
        <v>0</v>
      </c>
      <c r="AA72" s="1">
        <f t="shared" ref="AA72:AA106" si="44">V72*T72</f>
        <v>0</v>
      </c>
    </row>
    <row r="73" spans="1:27" ht="120.5" customHeight="1" x14ac:dyDescent="0.2">
      <c r="A73" s="5"/>
      <c r="B73" s="12" t="s">
        <v>8</v>
      </c>
      <c r="C73" s="5"/>
      <c r="D73" s="5"/>
      <c r="E73" s="8" t="s">
        <v>320</v>
      </c>
      <c r="F73" s="8" t="s">
        <v>3</v>
      </c>
      <c r="G73" s="37">
        <v>4607940650140</v>
      </c>
      <c r="H73" s="31" t="s">
        <v>211</v>
      </c>
      <c r="I73" s="26" t="s">
        <v>86</v>
      </c>
      <c r="J73" s="10" t="s">
        <v>40</v>
      </c>
      <c r="K73" s="8" t="s">
        <v>149</v>
      </c>
      <c r="L73" s="10">
        <v>490</v>
      </c>
      <c r="M73" s="10" t="s">
        <v>32</v>
      </c>
      <c r="N73" s="9" t="s">
        <v>13</v>
      </c>
      <c r="O73" s="10">
        <v>64</v>
      </c>
      <c r="P73" s="10">
        <v>50</v>
      </c>
      <c r="Q73" s="51">
        <v>850</v>
      </c>
      <c r="R73" s="11">
        <f t="shared" si="40"/>
        <v>382.5</v>
      </c>
      <c r="S73" s="11">
        <f t="shared" si="37"/>
        <v>425</v>
      </c>
      <c r="T73" s="11">
        <f t="shared" si="38"/>
        <v>467.50000000000006</v>
      </c>
      <c r="U73" s="18">
        <v>0.1</v>
      </c>
      <c r="V73" s="43"/>
      <c r="W73" s="11">
        <f t="shared" si="39"/>
        <v>0</v>
      </c>
      <c r="X73" s="11" t="str">
        <f t="shared" si="41"/>
        <v>сумма меньше мин заказа</v>
      </c>
      <c r="Y73" s="1">
        <f t="shared" si="42"/>
        <v>0</v>
      </c>
      <c r="Z73" s="1">
        <f t="shared" si="43"/>
        <v>0</v>
      </c>
      <c r="AA73" s="1">
        <f t="shared" si="44"/>
        <v>0</v>
      </c>
    </row>
    <row r="74" spans="1:27" ht="120.5" customHeight="1" x14ac:dyDescent="0.2">
      <c r="A74" s="5"/>
      <c r="B74" s="12" t="s">
        <v>8</v>
      </c>
      <c r="C74" s="5"/>
      <c r="D74" s="5"/>
      <c r="E74" s="8" t="s">
        <v>321</v>
      </c>
      <c r="F74" s="8" t="s">
        <v>113</v>
      </c>
      <c r="G74" s="37">
        <v>4607940650157</v>
      </c>
      <c r="H74" s="31" t="s">
        <v>212</v>
      </c>
      <c r="I74" s="26" t="s">
        <v>112</v>
      </c>
      <c r="J74" s="10" t="s">
        <v>40</v>
      </c>
      <c r="K74" s="8" t="s">
        <v>166</v>
      </c>
      <c r="L74" s="10">
        <v>490</v>
      </c>
      <c r="M74" s="10" t="s">
        <v>32</v>
      </c>
      <c r="N74" s="9" t="s">
        <v>13</v>
      </c>
      <c r="O74" s="10">
        <v>64</v>
      </c>
      <c r="P74" s="10">
        <v>50</v>
      </c>
      <c r="Q74" s="51">
        <v>850</v>
      </c>
      <c r="R74" s="11">
        <f t="shared" si="40"/>
        <v>382.5</v>
      </c>
      <c r="S74" s="11">
        <f t="shared" si="37"/>
        <v>425</v>
      </c>
      <c r="T74" s="11">
        <f t="shared" si="38"/>
        <v>467.50000000000006</v>
      </c>
      <c r="U74" s="18">
        <v>0.1</v>
      </c>
      <c r="V74" s="43"/>
      <c r="W74" s="11">
        <f t="shared" si="39"/>
        <v>0</v>
      </c>
      <c r="X74" s="11" t="str">
        <f t="shared" si="41"/>
        <v>сумма меньше мин заказа</v>
      </c>
      <c r="Y74" s="1">
        <f t="shared" si="42"/>
        <v>0</v>
      </c>
      <c r="Z74" s="1">
        <f t="shared" si="43"/>
        <v>0</v>
      </c>
      <c r="AA74" s="1">
        <f t="shared" si="44"/>
        <v>0</v>
      </c>
    </row>
    <row r="75" spans="1:27" ht="130.5" customHeight="1" x14ac:dyDescent="0.2">
      <c r="A75" s="5"/>
      <c r="B75" s="5"/>
      <c r="C75" s="5"/>
      <c r="D75" s="5"/>
      <c r="E75" s="8" t="s">
        <v>323</v>
      </c>
      <c r="F75" s="8" t="s">
        <v>322</v>
      </c>
      <c r="G75" s="37">
        <v>4607940650386</v>
      </c>
      <c r="H75" s="31" t="s">
        <v>215</v>
      </c>
      <c r="I75" s="26" t="s">
        <v>88</v>
      </c>
      <c r="J75" s="10" t="s">
        <v>87</v>
      </c>
      <c r="K75" s="8" t="s">
        <v>167</v>
      </c>
      <c r="L75" s="10">
        <v>60</v>
      </c>
      <c r="M75" s="10" t="s">
        <v>32</v>
      </c>
      <c r="N75" s="9" t="s">
        <v>13</v>
      </c>
      <c r="O75" s="10">
        <v>16</v>
      </c>
      <c r="P75" s="10">
        <v>50</v>
      </c>
      <c r="Q75" s="51">
        <v>150</v>
      </c>
      <c r="R75" s="11">
        <v>67.5</v>
      </c>
      <c r="S75" s="11">
        <v>75</v>
      </c>
      <c r="T75" s="11">
        <f>Q75*0.55</f>
        <v>82.5</v>
      </c>
      <c r="U75" s="18">
        <v>0.1</v>
      </c>
      <c r="V75" s="43"/>
      <c r="W75" s="11">
        <f t="shared" si="39"/>
        <v>0</v>
      </c>
      <c r="X75" s="11" t="str">
        <f t="shared" si="41"/>
        <v>сумма меньше мин заказа</v>
      </c>
      <c r="Y75" s="1">
        <f t="shared" si="42"/>
        <v>0</v>
      </c>
      <c r="Z75" s="1">
        <f t="shared" si="43"/>
        <v>0</v>
      </c>
      <c r="AA75" s="1">
        <f t="shared" si="44"/>
        <v>0</v>
      </c>
    </row>
    <row r="76" spans="1:27" ht="130.5" customHeight="1" x14ac:dyDescent="0.2">
      <c r="A76" s="5"/>
      <c r="B76" s="5"/>
      <c r="C76" s="5"/>
      <c r="D76" s="5"/>
      <c r="E76" s="8" t="s">
        <v>325</v>
      </c>
      <c r="F76" s="8" t="s">
        <v>324</v>
      </c>
      <c r="G76" s="37">
        <v>4607940650393</v>
      </c>
      <c r="H76" s="31" t="s">
        <v>216</v>
      </c>
      <c r="I76" s="26" t="s">
        <v>89</v>
      </c>
      <c r="J76" s="10" t="s">
        <v>87</v>
      </c>
      <c r="K76" s="8" t="s">
        <v>168</v>
      </c>
      <c r="L76" s="10">
        <v>60</v>
      </c>
      <c r="M76" s="10" t="s">
        <v>32</v>
      </c>
      <c r="N76" s="9" t="s">
        <v>13</v>
      </c>
      <c r="O76" s="10">
        <v>16</v>
      </c>
      <c r="P76" s="10">
        <v>50</v>
      </c>
      <c r="Q76" s="51">
        <v>150</v>
      </c>
      <c r="R76" s="11">
        <v>67.5</v>
      </c>
      <c r="S76" s="11">
        <v>75</v>
      </c>
      <c r="T76" s="11">
        <v>82.5</v>
      </c>
      <c r="U76" s="18">
        <v>0.1</v>
      </c>
      <c r="V76" s="43"/>
      <c r="W76" s="11">
        <f t="shared" si="39"/>
        <v>0</v>
      </c>
      <c r="X76" s="11" t="str">
        <f t="shared" si="41"/>
        <v>сумма меньше мин заказа</v>
      </c>
      <c r="Y76" s="1">
        <f t="shared" si="42"/>
        <v>0</v>
      </c>
      <c r="Z76" s="1">
        <f t="shared" si="43"/>
        <v>0</v>
      </c>
      <c r="AA76" s="1">
        <f t="shared" si="44"/>
        <v>0</v>
      </c>
    </row>
    <row r="77" spans="1:27" ht="130.5" customHeight="1" x14ac:dyDescent="0.2">
      <c r="A77" s="5"/>
      <c r="B77" s="5"/>
      <c r="C77" s="5"/>
      <c r="D77" s="5"/>
      <c r="E77" s="8" t="s">
        <v>327</v>
      </c>
      <c r="F77" s="8" t="s">
        <v>326</v>
      </c>
      <c r="G77" s="37">
        <v>4607940650560</v>
      </c>
      <c r="H77" s="31" t="s">
        <v>214</v>
      </c>
      <c r="I77" s="26" t="s">
        <v>90</v>
      </c>
      <c r="J77" s="10" t="s">
        <v>87</v>
      </c>
      <c r="K77" s="8" t="s">
        <v>169</v>
      </c>
      <c r="L77" s="10">
        <v>60</v>
      </c>
      <c r="M77" s="10" t="s">
        <v>32</v>
      </c>
      <c r="N77" s="9" t="s">
        <v>13</v>
      </c>
      <c r="O77" s="10">
        <v>16</v>
      </c>
      <c r="P77" s="10">
        <v>50</v>
      </c>
      <c r="Q77" s="51">
        <v>150</v>
      </c>
      <c r="R77" s="11">
        <v>67.5</v>
      </c>
      <c r="S77" s="11">
        <v>75</v>
      </c>
      <c r="T77" s="11">
        <v>82.5</v>
      </c>
      <c r="U77" s="18">
        <v>0.1</v>
      </c>
      <c r="V77" s="43"/>
      <c r="W77" s="11">
        <f t="shared" si="39"/>
        <v>0</v>
      </c>
      <c r="X77" s="11" t="str">
        <f t="shared" si="41"/>
        <v>сумма меньше мин заказа</v>
      </c>
      <c r="Y77" s="1">
        <f t="shared" si="42"/>
        <v>0</v>
      </c>
      <c r="Z77" s="1">
        <f t="shared" si="43"/>
        <v>0</v>
      </c>
      <c r="AA77" s="1">
        <f t="shared" si="44"/>
        <v>0</v>
      </c>
    </row>
    <row r="78" spans="1:27" ht="130.5" customHeight="1" x14ac:dyDescent="0.2">
      <c r="A78" s="5"/>
      <c r="B78" s="5"/>
      <c r="C78" s="5"/>
      <c r="D78" s="5"/>
      <c r="E78" s="28" t="s">
        <v>329</v>
      </c>
      <c r="F78" s="28" t="s">
        <v>328</v>
      </c>
      <c r="G78" s="46">
        <v>4607940650072</v>
      </c>
      <c r="H78" s="48" t="s">
        <v>213</v>
      </c>
      <c r="I78" s="29" t="s">
        <v>92</v>
      </c>
      <c r="J78" s="9" t="s">
        <v>87</v>
      </c>
      <c r="K78" s="28" t="s">
        <v>170</v>
      </c>
      <c r="L78" s="9">
        <v>60</v>
      </c>
      <c r="M78" s="9" t="s">
        <v>32</v>
      </c>
      <c r="N78" s="9" t="s">
        <v>13</v>
      </c>
      <c r="O78" s="9">
        <v>16</v>
      </c>
      <c r="P78" s="9">
        <v>50</v>
      </c>
      <c r="Q78" s="52">
        <v>150</v>
      </c>
      <c r="R78" s="11">
        <v>67.5</v>
      </c>
      <c r="S78" s="11">
        <v>75</v>
      </c>
      <c r="T78" s="11">
        <v>82.5</v>
      </c>
      <c r="U78" s="18">
        <v>0.1</v>
      </c>
      <c r="V78" s="43"/>
      <c r="W78" s="11">
        <f t="shared" si="39"/>
        <v>0</v>
      </c>
      <c r="X78" s="11" t="str">
        <f t="shared" si="41"/>
        <v>сумма меньше мин заказа</v>
      </c>
      <c r="Y78" s="1">
        <f t="shared" si="42"/>
        <v>0</v>
      </c>
      <c r="Z78" s="1">
        <f t="shared" si="43"/>
        <v>0</v>
      </c>
      <c r="AA78" s="1">
        <f t="shared" si="44"/>
        <v>0</v>
      </c>
    </row>
    <row r="79" spans="1:27" ht="130.5" customHeight="1" x14ac:dyDescent="0.2">
      <c r="A79" s="5"/>
      <c r="B79" s="5"/>
      <c r="C79" s="5"/>
      <c r="D79" s="5"/>
      <c r="E79" s="28" t="s">
        <v>331</v>
      </c>
      <c r="F79" s="28" t="s">
        <v>330</v>
      </c>
      <c r="G79" s="46">
        <v>4607940650232</v>
      </c>
      <c r="H79" s="48" t="s">
        <v>218</v>
      </c>
      <c r="I79" s="29" t="s">
        <v>93</v>
      </c>
      <c r="J79" s="9" t="s">
        <v>87</v>
      </c>
      <c r="K79" s="28" t="s">
        <v>171</v>
      </c>
      <c r="L79" s="9">
        <v>60</v>
      </c>
      <c r="M79" s="9" t="s">
        <v>32</v>
      </c>
      <c r="N79" s="9" t="s">
        <v>13</v>
      </c>
      <c r="O79" s="9">
        <v>16</v>
      </c>
      <c r="P79" s="9">
        <v>50</v>
      </c>
      <c r="Q79" s="52">
        <v>150</v>
      </c>
      <c r="R79" s="11">
        <v>67.5</v>
      </c>
      <c r="S79" s="11">
        <v>75</v>
      </c>
      <c r="T79" s="11">
        <v>82.5</v>
      </c>
      <c r="U79" s="18">
        <v>0.1</v>
      </c>
      <c r="V79" s="43"/>
      <c r="W79" s="11">
        <f t="shared" si="39"/>
        <v>0</v>
      </c>
      <c r="X79" s="11" t="str">
        <f t="shared" si="41"/>
        <v>сумма меньше мин заказа</v>
      </c>
      <c r="Y79" s="1">
        <f t="shared" si="42"/>
        <v>0</v>
      </c>
      <c r="Z79" s="1">
        <f t="shared" si="43"/>
        <v>0</v>
      </c>
      <c r="AA79" s="1">
        <f t="shared" si="44"/>
        <v>0</v>
      </c>
    </row>
    <row r="80" spans="1:27" ht="130.5" customHeight="1" x14ac:dyDescent="0.2">
      <c r="A80" s="5"/>
      <c r="B80" s="5"/>
      <c r="C80" s="5"/>
      <c r="D80" s="5"/>
      <c r="E80" s="28" t="s">
        <v>333</v>
      </c>
      <c r="F80" s="28" t="s">
        <v>332</v>
      </c>
      <c r="G80" s="46">
        <v>4607940650249</v>
      </c>
      <c r="H80" s="48" t="s">
        <v>217</v>
      </c>
      <c r="I80" s="29" t="s">
        <v>93</v>
      </c>
      <c r="J80" s="9" t="s">
        <v>87</v>
      </c>
      <c r="K80" s="28" t="s">
        <v>172</v>
      </c>
      <c r="L80" s="9">
        <v>60</v>
      </c>
      <c r="M80" s="9" t="s">
        <v>32</v>
      </c>
      <c r="N80" s="9" t="s">
        <v>13</v>
      </c>
      <c r="O80" s="9">
        <v>16</v>
      </c>
      <c r="P80" s="9">
        <v>50</v>
      </c>
      <c r="Q80" s="52">
        <v>150</v>
      </c>
      <c r="R80" s="11">
        <v>67.5</v>
      </c>
      <c r="S80" s="11">
        <v>75</v>
      </c>
      <c r="T80" s="11">
        <v>82.5</v>
      </c>
      <c r="U80" s="18">
        <v>0.1</v>
      </c>
      <c r="V80" s="43"/>
      <c r="W80" s="11">
        <f t="shared" si="39"/>
        <v>0</v>
      </c>
      <c r="X80" s="11" t="str">
        <f t="shared" si="41"/>
        <v>сумма меньше мин заказа</v>
      </c>
      <c r="Y80" s="1">
        <f t="shared" si="42"/>
        <v>0</v>
      </c>
      <c r="Z80" s="1">
        <f t="shared" si="43"/>
        <v>0</v>
      </c>
      <c r="AA80" s="1">
        <f t="shared" si="44"/>
        <v>0</v>
      </c>
    </row>
    <row r="81" spans="1:27" ht="130.5" customHeight="1" x14ac:dyDescent="0.2">
      <c r="A81" s="5"/>
      <c r="B81" s="5"/>
      <c r="C81" s="5"/>
      <c r="D81" s="5"/>
      <c r="E81" s="28" t="s">
        <v>335</v>
      </c>
      <c r="F81" s="28" t="s">
        <v>334</v>
      </c>
      <c r="G81" s="46">
        <v>4607940650058</v>
      </c>
      <c r="H81" s="48" t="s">
        <v>219</v>
      </c>
      <c r="I81" s="29" t="s">
        <v>94</v>
      </c>
      <c r="J81" s="9" t="s">
        <v>87</v>
      </c>
      <c r="K81" s="28" t="s">
        <v>173</v>
      </c>
      <c r="L81" s="9">
        <v>60</v>
      </c>
      <c r="M81" s="9" t="s">
        <v>32</v>
      </c>
      <c r="N81" s="9" t="s">
        <v>13</v>
      </c>
      <c r="O81" s="9">
        <v>16</v>
      </c>
      <c r="P81" s="9">
        <v>50</v>
      </c>
      <c r="Q81" s="52">
        <v>150</v>
      </c>
      <c r="R81" s="11">
        <v>67.5</v>
      </c>
      <c r="S81" s="11">
        <v>75</v>
      </c>
      <c r="T81" s="11">
        <v>82.5</v>
      </c>
      <c r="U81" s="18">
        <v>0.1</v>
      </c>
      <c r="V81" s="43"/>
      <c r="W81" s="11">
        <f t="shared" si="39"/>
        <v>0</v>
      </c>
      <c r="X81" s="11" t="str">
        <f t="shared" si="41"/>
        <v>сумма меньше мин заказа</v>
      </c>
      <c r="Y81" s="1">
        <f t="shared" si="42"/>
        <v>0</v>
      </c>
      <c r="Z81" s="1">
        <f t="shared" si="43"/>
        <v>0</v>
      </c>
      <c r="AA81" s="1">
        <f t="shared" si="44"/>
        <v>0</v>
      </c>
    </row>
    <row r="82" spans="1:27" ht="132.75" customHeight="1" x14ac:dyDescent="0.2">
      <c r="A82" s="5"/>
      <c r="B82" s="5"/>
      <c r="C82" s="5"/>
      <c r="D82" s="5"/>
      <c r="E82" s="8" t="s">
        <v>337</v>
      </c>
      <c r="F82" s="8" t="s">
        <v>336</v>
      </c>
      <c r="G82" s="37">
        <v>4607940650317</v>
      </c>
      <c r="H82" s="31" t="s">
        <v>220</v>
      </c>
      <c r="I82" s="26" t="s">
        <v>91</v>
      </c>
      <c r="J82" s="10" t="s">
        <v>87</v>
      </c>
      <c r="K82" s="8" t="s">
        <v>174</v>
      </c>
      <c r="L82" s="10">
        <v>60</v>
      </c>
      <c r="M82" s="10" t="s">
        <v>32</v>
      </c>
      <c r="N82" s="9" t="s">
        <v>13</v>
      </c>
      <c r="O82" s="10">
        <v>16</v>
      </c>
      <c r="P82" s="10">
        <v>50</v>
      </c>
      <c r="Q82" s="51">
        <v>150</v>
      </c>
      <c r="R82" s="11">
        <v>67.5</v>
      </c>
      <c r="S82" s="11">
        <v>75</v>
      </c>
      <c r="T82" s="11">
        <v>82.5</v>
      </c>
      <c r="U82" s="18">
        <v>0.1</v>
      </c>
      <c r="V82" s="43"/>
      <c r="W82" s="11">
        <f t="shared" si="39"/>
        <v>0</v>
      </c>
      <c r="X82" s="11" t="str">
        <f t="shared" si="41"/>
        <v>сумма меньше мин заказа</v>
      </c>
      <c r="Y82" s="1">
        <f t="shared" si="42"/>
        <v>0</v>
      </c>
      <c r="Z82" s="1">
        <f t="shared" si="43"/>
        <v>0</v>
      </c>
      <c r="AA82" s="1">
        <f t="shared" si="44"/>
        <v>0</v>
      </c>
    </row>
    <row r="83" spans="1:27" x14ac:dyDescent="0.35">
      <c r="A83" s="5"/>
      <c r="B83" s="16"/>
      <c r="C83" s="16"/>
      <c r="D83" s="16"/>
      <c r="E83" s="19"/>
      <c r="F83" s="19" t="s">
        <v>20</v>
      </c>
      <c r="G83" s="38"/>
      <c r="H83" s="32"/>
      <c r="I83" s="19"/>
      <c r="J83" s="27"/>
      <c r="K83" s="19"/>
      <c r="L83" s="27"/>
      <c r="M83" s="27"/>
      <c r="N83" s="19"/>
      <c r="O83" s="20"/>
      <c r="P83" s="20"/>
      <c r="Q83" s="53"/>
      <c r="R83" s="24"/>
      <c r="S83" s="24"/>
      <c r="T83" s="24"/>
      <c r="U83" s="21"/>
      <c r="V83" s="44"/>
      <c r="W83" s="23"/>
      <c r="X83" s="23"/>
      <c r="Y83" s="1">
        <f t="shared" si="42"/>
        <v>0</v>
      </c>
      <c r="Z83" s="1">
        <f t="shared" si="43"/>
        <v>0</v>
      </c>
      <c r="AA83" s="1">
        <f t="shared" si="44"/>
        <v>0</v>
      </c>
    </row>
    <row r="84" spans="1:27" x14ac:dyDescent="0.35">
      <c r="A84" s="5"/>
      <c r="B84" s="16"/>
      <c r="C84" s="16"/>
      <c r="D84" s="55"/>
      <c r="E84" s="19"/>
      <c r="F84" s="19"/>
      <c r="G84" s="38"/>
      <c r="H84" s="32"/>
      <c r="I84" s="19"/>
      <c r="J84" s="27"/>
      <c r="K84" s="19"/>
      <c r="L84" s="27"/>
      <c r="M84" s="27"/>
      <c r="N84" s="19"/>
      <c r="O84" s="20"/>
      <c r="P84" s="20"/>
      <c r="Q84" s="53"/>
      <c r="R84" s="24"/>
      <c r="S84" s="24"/>
      <c r="T84" s="24"/>
      <c r="U84" s="21"/>
      <c r="V84" s="44"/>
      <c r="W84" s="23"/>
      <c r="X84" s="23"/>
    </row>
    <row r="85" spans="1:27" ht="119.5" customHeight="1" x14ac:dyDescent="0.2">
      <c r="A85" s="5"/>
      <c r="B85" s="6" t="s">
        <v>11</v>
      </c>
      <c r="C85" s="7"/>
      <c r="D85" s="7"/>
      <c r="E85" s="8" t="s">
        <v>473</v>
      </c>
      <c r="F85" s="8" t="s">
        <v>469</v>
      </c>
      <c r="G85" s="37">
        <v>4607940651734</v>
      </c>
      <c r="H85" s="31" t="s">
        <v>470</v>
      </c>
      <c r="I85" s="26" t="s">
        <v>471</v>
      </c>
      <c r="J85" s="10" t="s">
        <v>384</v>
      </c>
      <c r="K85" s="8" t="s">
        <v>472</v>
      </c>
      <c r="L85" s="10">
        <v>500</v>
      </c>
      <c r="M85" s="10" t="s">
        <v>32</v>
      </c>
      <c r="N85" s="9" t="s">
        <v>17</v>
      </c>
      <c r="O85" s="10">
        <v>64</v>
      </c>
      <c r="P85" s="10"/>
      <c r="Q85" s="51">
        <v>790</v>
      </c>
      <c r="R85" s="11">
        <f>Q85*0.45</f>
        <v>355.5</v>
      </c>
      <c r="S85" s="11">
        <f>Q85*0.5</f>
        <v>395</v>
      </c>
      <c r="T85" s="11">
        <f>Q85*0.55</f>
        <v>434.50000000000006</v>
      </c>
      <c r="U85" s="18">
        <v>0.1</v>
      </c>
      <c r="V85" s="43"/>
      <c r="W85" s="11">
        <f t="shared" ref="W85" si="45">V85*Q85</f>
        <v>0</v>
      </c>
      <c r="X85" s="11" t="str">
        <f t="shared" si="41"/>
        <v>сумма меньше мин заказа</v>
      </c>
    </row>
    <row r="86" spans="1:27" ht="119.5" customHeight="1" x14ac:dyDescent="0.2">
      <c r="A86" s="5"/>
      <c r="B86" s="12" t="s">
        <v>8</v>
      </c>
      <c r="C86" s="7"/>
      <c r="D86" s="7"/>
      <c r="E86" s="8" t="s">
        <v>443</v>
      </c>
      <c r="F86" s="8" t="s">
        <v>445</v>
      </c>
      <c r="G86" s="37">
        <v>4607940651000</v>
      </c>
      <c r="H86" s="31" t="s">
        <v>447</v>
      </c>
      <c r="I86" s="26" t="s">
        <v>446</v>
      </c>
      <c r="J86" s="10" t="s">
        <v>50</v>
      </c>
      <c r="K86" s="8" t="s">
        <v>448</v>
      </c>
      <c r="L86" s="10">
        <v>80</v>
      </c>
      <c r="M86" s="10" t="s">
        <v>32</v>
      </c>
      <c r="N86" s="9" t="s">
        <v>17</v>
      </c>
      <c r="O86" s="10">
        <v>32</v>
      </c>
      <c r="P86" s="10"/>
      <c r="Q86" s="51">
        <v>290</v>
      </c>
      <c r="R86" s="11">
        <f>Q86*0.45</f>
        <v>130.5</v>
      </c>
      <c r="S86" s="11">
        <f>Q86*0.5</f>
        <v>145</v>
      </c>
      <c r="T86" s="11">
        <f>Q86*0.55</f>
        <v>159.5</v>
      </c>
      <c r="U86" s="18">
        <v>0.1</v>
      </c>
      <c r="V86" s="43"/>
      <c r="W86" s="11">
        <f t="shared" ref="W86:W101" si="46">V86*Q86</f>
        <v>0</v>
      </c>
      <c r="X86" s="11" t="str">
        <f t="shared" si="41"/>
        <v>сумма меньше мин заказа</v>
      </c>
      <c r="Y86" s="1">
        <f t="shared" si="42"/>
        <v>0</v>
      </c>
      <c r="Z86" s="1">
        <f t="shared" si="43"/>
        <v>0</v>
      </c>
      <c r="AA86" s="1">
        <f t="shared" si="44"/>
        <v>0</v>
      </c>
    </row>
    <row r="87" spans="1:27" ht="105.75" customHeight="1" x14ac:dyDescent="0.2">
      <c r="A87" s="5"/>
      <c r="B87" s="12" t="s">
        <v>8</v>
      </c>
      <c r="C87" s="7"/>
      <c r="E87" s="8" t="s">
        <v>444</v>
      </c>
      <c r="F87" s="40" t="s">
        <v>450</v>
      </c>
      <c r="G87" s="37">
        <v>4607940650973</v>
      </c>
      <c r="H87" s="31" t="s">
        <v>449</v>
      </c>
      <c r="I87" s="26" t="s">
        <v>451</v>
      </c>
      <c r="J87" s="10" t="s">
        <v>441</v>
      </c>
      <c r="K87" s="8" t="s">
        <v>452</v>
      </c>
      <c r="L87" s="10">
        <v>400</v>
      </c>
      <c r="M87" s="10" t="s">
        <v>32</v>
      </c>
      <c r="N87" s="9" t="s">
        <v>17</v>
      </c>
      <c r="O87" s="10">
        <v>96</v>
      </c>
      <c r="P87" s="10"/>
      <c r="Q87" s="51">
        <v>870</v>
      </c>
      <c r="R87" s="11">
        <f>Q87*0.45</f>
        <v>391.5</v>
      </c>
      <c r="S87" s="11">
        <f>Q87*0.5</f>
        <v>435</v>
      </c>
      <c r="T87" s="11">
        <f>Q87*0.55</f>
        <v>478.50000000000006</v>
      </c>
      <c r="U87" s="18">
        <v>0.1</v>
      </c>
      <c r="V87" s="43"/>
      <c r="W87" s="11">
        <f t="shared" si="46"/>
        <v>0</v>
      </c>
      <c r="X87" s="11" t="str">
        <f t="shared" si="41"/>
        <v>сумма меньше мин заказа</v>
      </c>
      <c r="Y87" s="1">
        <f t="shared" si="42"/>
        <v>0</v>
      </c>
      <c r="Z87" s="1">
        <f t="shared" si="43"/>
        <v>0</v>
      </c>
      <c r="AA87" s="1">
        <f t="shared" si="44"/>
        <v>0</v>
      </c>
    </row>
    <row r="88" spans="1:27" ht="105.75" customHeight="1" x14ac:dyDescent="0.2">
      <c r="A88" s="5"/>
      <c r="B88" s="12" t="s">
        <v>8</v>
      </c>
      <c r="C88" s="7"/>
      <c r="E88" s="8" t="s">
        <v>437</v>
      </c>
      <c r="F88" s="40" t="s">
        <v>438</v>
      </c>
      <c r="G88" s="37">
        <v>4607940650997</v>
      </c>
      <c r="H88" s="31" t="s">
        <v>439</v>
      </c>
      <c r="I88" s="26" t="s">
        <v>440</v>
      </c>
      <c r="J88" s="10" t="s">
        <v>441</v>
      </c>
      <c r="K88" s="8" t="s">
        <v>442</v>
      </c>
      <c r="L88" s="10">
        <v>350</v>
      </c>
      <c r="M88" s="10" t="s">
        <v>32</v>
      </c>
      <c r="N88" s="9" t="s">
        <v>17</v>
      </c>
      <c r="O88" s="10">
        <v>88</v>
      </c>
      <c r="P88" s="10"/>
      <c r="Q88" s="51">
        <v>790</v>
      </c>
      <c r="R88" s="11">
        <f t="shared" ref="R88" si="47">Q88*0.45</f>
        <v>355.5</v>
      </c>
      <c r="S88" s="11">
        <f t="shared" ref="S88" si="48">Q88*0.5</f>
        <v>395</v>
      </c>
      <c r="T88" s="11">
        <f t="shared" ref="T88" si="49">Q88*0.55</f>
        <v>434.50000000000006</v>
      </c>
      <c r="U88" s="18">
        <v>0.1</v>
      </c>
      <c r="V88" s="43"/>
      <c r="W88" s="11">
        <f t="shared" si="46"/>
        <v>0</v>
      </c>
      <c r="X88" s="11" t="str">
        <f t="shared" si="41"/>
        <v>сумма меньше мин заказа</v>
      </c>
      <c r="Y88" s="1">
        <f t="shared" si="42"/>
        <v>0</v>
      </c>
      <c r="Z88" s="1">
        <f t="shared" si="43"/>
        <v>0</v>
      </c>
      <c r="AA88" s="1">
        <f t="shared" si="44"/>
        <v>0</v>
      </c>
    </row>
    <row r="89" spans="1:27" ht="105" customHeight="1" x14ac:dyDescent="0.2">
      <c r="A89" s="5"/>
      <c r="B89" s="5"/>
      <c r="C89" s="5"/>
      <c r="D89" s="5"/>
      <c r="E89" s="8" t="s">
        <v>339</v>
      </c>
      <c r="F89" s="8" t="s">
        <v>338</v>
      </c>
      <c r="G89" s="37">
        <v>9785604309124</v>
      </c>
      <c r="H89" s="9"/>
      <c r="I89" s="29" t="s">
        <v>95</v>
      </c>
      <c r="J89" s="9" t="s">
        <v>50</v>
      </c>
      <c r="K89" s="28" t="s">
        <v>178</v>
      </c>
      <c r="L89" s="9">
        <v>110</v>
      </c>
      <c r="M89" s="9" t="s">
        <v>32</v>
      </c>
      <c r="N89" s="9" t="s">
        <v>13</v>
      </c>
      <c r="O89" s="9">
        <v>24</v>
      </c>
      <c r="P89" s="9">
        <v>50</v>
      </c>
      <c r="Q89" s="52">
        <v>210</v>
      </c>
      <c r="R89" s="11">
        <f>Q89*0.45</f>
        <v>94.5</v>
      </c>
      <c r="S89" s="11">
        <f t="shared" ref="S89:S97" si="50">Q89*0.5</f>
        <v>105</v>
      </c>
      <c r="T89" s="11">
        <f t="shared" ref="T89:T97" si="51">Q89*0.55</f>
        <v>115.50000000000001</v>
      </c>
      <c r="U89" s="18">
        <v>0.1</v>
      </c>
      <c r="V89" s="43"/>
      <c r="W89" s="11">
        <f t="shared" si="46"/>
        <v>0</v>
      </c>
      <c r="X89" s="11" t="str">
        <f t="shared" si="41"/>
        <v>сумма меньше мин заказа</v>
      </c>
      <c r="Y89" s="1">
        <f t="shared" si="42"/>
        <v>0</v>
      </c>
      <c r="Z89" s="1">
        <f t="shared" si="43"/>
        <v>0</v>
      </c>
      <c r="AA89" s="1">
        <f t="shared" si="44"/>
        <v>0</v>
      </c>
    </row>
    <row r="90" spans="1:27" ht="105.75" customHeight="1" x14ac:dyDescent="0.2">
      <c r="A90" s="5"/>
      <c r="B90" s="5"/>
      <c r="C90" s="5"/>
      <c r="D90" s="5"/>
      <c r="E90" s="8" t="s">
        <v>341</v>
      </c>
      <c r="F90" s="8" t="s">
        <v>340</v>
      </c>
      <c r="G90" s="37">
        <v>9785604309131</v>
      </c>
      <c r="H90" s="9"/>
      <c r="I90" s="29" t="s">
        <v>96</v>
      </c>
      <c r="J90" s="9" t="s">
        <v>50</v>
      </c>
      <c r="K90" s="28" t="s">
        <v>179</v>
      </c>
      <c r="L90" s="9">
        <v>110</v>
      </c>
      <c r="M90" s="9" t="s">
        <v>32</v>
      </c>
      <c r="N90" s="9" t="s">
        <v>13</v>
      </c>
      <c r="O90" s="9">
        <v>24</v>
      </c>
      <c r="P90" s="9">
        <v>50</v>
      </c>
      <c r="Q90" s="52">
        <v>210</v>
      </c>
      <c r="R90" s="11">
        <f t="shared" ref="R90:R97" si="52">Q90*0.45</f>
        <v>94.5</v>
      </c>
      <c r="S90" s="11">
        <f t="shared" si="50"/>
        <v>105</v>
      </c>
      <c r="T90" s="11">
        <f t="shared" si="51"/>
        <v>115.50000000000001</v>
      </c>
      <c r="U90" s="18">
        <v>0.1</v>
      </c>
      <c r="V90" s="43"/>
      <c r="W90" s="11">
        <f t="shared" si="46"/>
        <v>0</v>
      </c>
      <c r="X90" s="11" t="str">
        <f t="shared" si="41"/>
        <v>сумма меньше мин заказа</v>
      </c>
      <c r="Y90" s="1">
        <f t="shared" si="42"/>
        <v>0</v>
      </c>
      <c r="Z90" s="1">
        <f t="shared" si="43"/>
        <v>0</v>
      </c>
      <c r="AA90" s="1">
        <f t="shared" si="44"/>
        <v>0</v>
      </c>
    </row>
    <row r="91" spans="1:27" ht="105" customHeight="1" x14ac:dyDescent="0.2">
      <c r="A91" s="5"/>
      <c r="B91" s="5"/>
      <c r="C91" s="5"/>
      <c r="D91" s="5"/>
      <c r="E91" s="8" t="s">
        <v>343</v>
      </c>
      <c r="F91" s="8" t="s">
        <v>342</v>
      </c>
      <c r="G91" s="37">
        <v>9785604309117</v>
      </c>
      <c r="H91" s="9"/>
      <c r="I91" s="29" t="s">
        <v>97</v>
      </c>
      <c r="J91" s="9" t="s">
        <v>50</v>
      </c>
      <c r="K91" s="28" t="s">
        <v>180</v>
      </c>
      <c r="L91" s="9">
        <v>110</v>
      </c>
      <c r="M91" s="9" t="s">
        <v>32</v>
      </c>
      <c r="N91" s="9" t="s">
        <v>13</v>
      </c>
      <c r="O91" s="9">
        <v>24</v>
      </c>
      <c r="P91" s="9">
        <v>50</v>
      </c>
      <c r="Q91" s="52">
        <v>210</v>
      </c>
      <c r="R91" s="11">
        <f t="shared" si="52"/>
        <v>94.5</v>
      </c>
      <c r="S91" s="11">
        <f t="shared" si="50"/>
        <v>105</v>
      </c>
      <c r="T91" s="11">
        <f t="shared" si="51"/>
        <v>115.50000000000001</v>
      </c>
      <c r="U91" s="18">
        <v>0.1</v>
      </c>
      <c r="V91" s="43"/>
      <c r="W91" s="11">
        <f t="shared" si="46"/>
        <v>0</v>
      </c>
      <c r="X91" s="11" t="str">
        <f t="shared" si="41"/>
        <v>сумма меньше мин заказа</v>
      </c>
      <c r="Y91" s="1">
        <f t="shared" si="42"/>
        <v>0</v>
      </c>
      <c r="Z91" s="1">
        <f t="shared" si="43"/>
        <v>0</v>
      </c>
      <c r="AA91" s="1">
        <f t="shared" si="44"/>
        <v>0</v>
      </c>
    </row>
    <row r="92" spans="1:27" ht="105" customHeight="1" x14ac:dyDescent="0.2">
      <c r="A92" s="5"/>
      <c r="B92" s="5"/>
      <c r="C92" s="5"/>
      <c r="D92" s="30"/>
      <c r="E92" s="8" t="s">
        <v>345</v>
      </c>
      <c r="F92" s="8" t="s">
        <v>344</v>
      </c>
      <c r="G92" s="37">
        <v>9785604309100</v>
      </c>
      <c r="H92" s="9"/>
      <c r="I92" s="29" t="s">
        <v>98</v>
      </c>
      <c r="J92" s="9" t="s">
        <v>50</v>
      </c>
      <c r="K92" s="28" t="s">
        <v>181</v>
      </c>
      <c r="L92" s="9">
        <v>110</v>
      </c>
      <c r="M92" s="9" t="s">
        <v>32</v>
      </c>
      <c r="N92" s="9" t="s">
        <v>13</v>
      </c>
      <c r="O92" s="9">
        <v>24</v>
      </c>
      <c r="P92" s="9">
        <v>50</v>
      </c>
      <c r="Q92" s="52">
        <v>210</v>
      </c>
      <c r="R92" s="11">
        <f t="shared" si="52"/>
        <v>94.5</v>
      </c>
      <c r="S92" s="11">
        <f t="shared" si="50"/>
        <v>105</v>
      </c>
      <c r="T92" s="11">
        <f t="shared" si="51"/>
        <v>115.50000000000001</v>
      </c>
      <c r="U92" s="18">
        <v>0.1</v>
      </c>
      <c r="V92" s="43"/>
      <c r="W92" s="11">
        <f t="shared" si="46"/>
        <v>0</v>
      </c>
      <c r="X92" s="11" t="str">
        <f t="shared" si="41"/>
        <v>сумма меньше мин заказа</v>
      </c>
      <c r="Y92" s="1">
        <f t="shared" si="42"/>
        <v>0</v>
      </c>
      <c r="Z92" s="1">
        <f t="shared" si="43"/>
        <v>0</v>
      </c>
      <c r="AA92" s="1">
        <f t="shared" si="44"/>
        <v>0</v>
      </c>
    </row>
    <row r="93" spans="1:27" ht="105.75" customHeight="1" x14ac:dyDescent="0.2">
      <c r="A93" s="5"/>
      <c r="B93" s="5"/>
      <c r="C93" s="5"/>
      <c r="D93" s="30"/>
      <c r="E93" s="8" t="s">
        <v>347</v>
      </c>
      <c r="F93" s="8" t="s">
        <v>346</v>
      </c>
      <c r="G93" s="37">
        <v>9785604309148</v>
      </c>
      <c r="H93" s="9"/>
      <c r="I93" s="29" t="s">
        <v>99</v>
      </c>
      <c r="J93" s="9" t="s">
        <v>50</v>
      </c>
      <c r="K93" s="28" t="s">
        <v>182</v>
      </c>
      <c r="L93" s="9">
        <v>110</v>
      </c>
      <c r="M93" s="9" t="s">
        <v>32</v>
      </c>
      <c r="N93" s="9" t="s">
        <v>13</v>
      </c>
      <c r="O93" s="9">
        <v>24</v>
      </c>
      <c r="P93" s="9">
        <v>50</v>
      </c>
      <c r="Q93" s="52">
        <v>210</v>
      </c>
      <c r="R93" s="11">
        <f t="shared" si="52"/>
        <v>94.5</v>
      </c>
      <c r="S93" s="11">
        <f t="shared" si="50"/>
        <v>105</v>
      </c>
      <c r="T93" s="11">
        <f t="shared" si="51"/>
        <v>115.50000000000001</v>
      </c>
      <c r="U93" s="18">
        <v>0.1</v>
      </c>
      <c r="V93" s="43"/>
      <c r="W93" s="11">
        <f t="shared" si="46"/>
        <v>0</v>
      </c>
      <c r="X93" s="11" t="str">
        <f t="shared" si="41"/>
        <v>сумма меньше мин заказа</v>
      </c>
      <c r="Y93" s="1">
        <f t="shared" si="42"/>
        <v>0</v>
      </c>
      <c r="Z93" s="1">
        <f t="shared" si="43"/>
        <v>0</v>
      </c>
      <c r="AA93" s="1">
        <f t="shared" si="44"/>
        <v>0</v>
      </c>
    </row>
    <row r="94" spans="1:27" ht="105" customHeight="1" x14ac:dyDescent="0.2">
      <c r="A94" s="5"/>
      <c r="B94" s="5"/>
      <c r="C94" s="5"/>
      <c r="D94" s="30"/>
      <c r="E94" s="8" t="s">
        <v>349</v>
      </c>
      <c r="F94" s="8" t="s">
        <v>348</v>
      </c>
      <c r="G94" s="37">
        <v>9785604056998</v>
      </c>
      <c r="H94" s="9"/>
      <c r="I94" s="29" t="s">
        <v>100</v>
      </c>
      <c r="J94" s="9" t="s">
        <v>50</v>
      </c>
      <c r="K94" s="28" t="s">
        <v>183</v>
      </c>
      <c r="L94" s="9">
        <v>110</v>
      </c>
      <c r="M94" s="9" t="s">
        <v>32</v>
      </c>
      <c r="N94" s="9" t="s">
        <v>13</v>
      </c>
      <c r="O94" s="9">
        <v>24</v>
      </c>
      <c r="P94" s="9">
        <v>50</v>
      </c>
      <c r="Q94" s="52">
        <v>210</v>
      </c>
      <c r="R94" s="11">
        <f t="shared" si="52"/>
        <v>94.5</v>
      </c>
      <c r="S94" s="11">
        <f t="shared" si="50"/>
        <v>105</v>
      </c>
      <c r="T94" s="11">
        <f t="shared" si="51"/>
        <v>115.50000000000001</v>
      </c>
      <c r="U94" s="18">
        <v>0.1</v>
      </c>
      <c r="V94" s="43"/>
      <c r="W94" s="11">
        <f t="shared" si="46"/>
        <v>0</v>
      </c>
      <c r="X94" s="11" t="str">
        <f t="shared" si="41"/>
        <v>сумма меньше мин заказа</v>
      </c>
      <c r="Y94" s="1">
        <f t="shared" si="42"/>
        <v>0</v>
      </c>
      <c r="Z94" s="1">
        <f t="shared" si="43"/>
        <v>0</v>
      </c>
      <c r="AA94" s="1">
        <f t="shared" si="44"/>
        <v>0</v>
      </c>
    </row>
    <row r="95" spans="1:27" ht="131" customHeight="1" x14ac:dyDescent="0.2">
      <c r="A95" s="5"/>
      <c r="B95" s="5"/>
      <c r="C95" s="5"/>
      <c r="D95" s="30"/>
      <c r="E95" s="8" t="s">
        <v>351</v>
      </c>
      <c r="F95" s="28" t="s">
        <v>350</v>
      </c>
      <c r="G95" s="37">
        <v>9785604309155</v>
      </c>
      <c r="H95" s="9"/>
      <c r="I95" s="29" t="s">
        <v>101</v>
      </c>
      <c r="J95" s="9" t="s">
        <v>40</v>
      </c>
      <c r="K95" s="28" t="s">
        <v>184</v>
      </c>
      <c r="L95" s="9">
        <v>390</v>
      </c>
      <c r="M95" s="9" t="s">
        <v>32</v>
      </c>
      <c r="N95" s="9" t="s">
        <v>13</v>
      </c>
      <c r="O95" s="9">
        <v>44</v>
      </c>
      <c r="P95" s="9">
        <v>12</v>
      </c>
      <c r="Q95" s="52">
        <v>590</v>
      </c>
      <c r="R95" s="11">
        <f t="shared" si="52"/>
        <v>265.5</v>
      </c>
      <c r="S95" s="11">
        <f t="shared" si="50"/>
        <v>295</v>
      </c>
      <c r="T95" s="11">
        <f t="shared" si="51"/>
        <v>324.5</v>
      </c>
      <c r="U95" s="18">
        <v>0.1</v>
      </c>
      <c r="V95" s="43"/>
      <c r="W95" s="11">
        <f t="shared" si="46"/>
        <v>0</v>
      </c>
      <c r="X95" s="11" t="str">
        <f t="shared" si="41"/>
        <v>сумма меньше мин заказа</v>
      </c>
      <c r="Y95" s="1">
        <f t="shared" si="42"/>
        <v>0</v>
      </c>
      <c r="Z95" s="1">
        <f t="shared" si="43"/>
        <v>0</v>
      </c>
      <c r="AA95" s="1">
        <f t="shared" si="44"/>
        <v>0</v>
      </c>
    </row>
    <row r="96" spans="1:27" ht="105" customHeight="1" x14ac:dyDescent="0.2">
      <c r="A96" s="5"/>
      <c r="B96" s="12" t="s">
        <v>8</v>
      </c>
      <c r="C96" s="7"/>
      <c r="D96" s="7"/>
      <c r="E96" s="28" t="s">
        <v>353</v>
      </c>
      <c r="F96" s="28" t="s">
        <v>352</v>
      </c>
      <c r="G96" s="37">
        <v>4607940650638</v>
      </c>
      <c r="H96" s="10"/>
      <c r="I96" s="26" t="s">
        <v>102</v>
      </c>
      <c r="J96" s="10" t="s">
        <v>50</v>
      </c>
      <c r="K96" s="8" t="s">
        <v>150</v>
      </c>
      <c r="L96" s="10">
        <v>100</v>
      </c>
      <c r="M96" s="10" t="s">
        <v>32</v>
      </c>
      <c r="N96" s="9" t="s">
        <v>13</v>
      </c>
      <c r="O96" s="10">
        <v>20</v>
      </c>
      <c r="P96" s="10">
        <v>50</v>
      </c>
      <c r="Q96" s="51">
        <v>270</v>
      </c>
      <c r="R96" s="11">
        <f t="shared" si="52"/>
        <v>121.5</v>
      </c>
      <c r="S96" s="11">
        <f t="shared" si="50"/>
        <v>135</v>
      </c>
      <c r="T96" s="11">
        <f t="shared" si="51"/>
        <v>148.5</v>
      </c>
      <c r="U96" s="18">
        <v>0.1</v>
      </c>
      <c r="V96" s="43"/>
      <c r="W96" s="11">
        <f t="shared" si="46"/>
        <v>0</v>
      </c>
      <c r="X96" s="11" t="str">
        <f t="shared" si="41"/>
        <v>сумма меньше мин заказа</v>
      </c>
      <c r="Y96" s="1">
        <f t="shared" si="42"/>
        <v>0</v>
      </c>
      <c r="Z96" s="1">
        <f t="shared" si="43"/>
        <v>0</v>
      </c>
      <c r="AA96" s="1">
        <f t="shared" si="44"/>
        <v>0</v>
      </c>
    </row>
    <row r="97" spans="1:27" ht="105.75" customHeight="1" x14ac:dyDescent="0.2">
      <c r="A97" s="5"/>
      <c r="B97" s="12" t="s">
        <v>8</v>
      </c>
      <c r="C97" s="7"/>
      <c r="D97" s="7"/>
      <c r="E97" s="28" t="s">
        <v>355</v>
      </c>
      <c r="F97" s="28" t="s">
        <v>354</v>
      </c>
      <c r="G97" s="37">
        <v>4607940650768</v>
      </c>
      <c r="H97" s="10"/>
      <c r="I97" s="26" t="s">
        <v>103</v>
      </c>
      <c r="J97" s="10" t="s">
        <v>50</v>
      </c>
      <c r="K97" s="8" t="s">
        <v>151</v>
      </c>
      <c r="L97" s="10">
        <v>110</v>
      </c>
      <c r="M97" s="10" t="s">
        <v>32</v>
      </c>
      <c r="N97" s="9" t="s">
        <v>13</v>
      </c>
      <c r="O97" s="10">
        <v>24</v>
      </c>
      <c r="P97" s="10">
        <v>50</v>
      </c>
      <c r="Q97" s="51">
        <v>270</v>
      </c>
      <c r="R97" s="11">
        <f t="shared" si="52"/>
        <v>121.5</v>
      </c>
      <c r="S97" s="11">
        <f t="shared" si="50"/>
        <v>135</v>
      </c>
      <c r="T97" s="11">
        <f t="shared" si="51"/>
        <v>148.5</v>
      </c>
      <c r="U97" s="18">
        <v>0.1</v>
      </c>
      <c r="V97" s="43"/>
      <c r="W97" s="11">
        <f t="shared" si="46"/>
        <v>0</v>
      </c>
      <c r="X97" s="11" t="str">
        <f t="shared" si="41"/>
        <v>сумма меньше мин заказа</v>
      </c>
      <c r="Y97" s="1">
        <f t="shared" si="42"/>
        <v>0</v>
      </c>
      <c r="Z97" s="1">
        <f t="shared" si="43"/>
        <v>0</v>
      </c>
      <c r="AA97" s="1">
        <f t="shared" si="44"/>
        <v>0</v>
      </c>
    </row>
    <row r="98" spans="1:27" ht="105" customHeight="1" x14ac:dyDescent="0.2">
      <c r="A98" s="5"/>
      <c r="B98" s="12" t="s">
        <v>8</v>
      </c>
      <c r="C98" s="5"/>
      <c r="D98" s="5"/>
      <c r="E98" s="28" t="s">
        <v>357</v>
      </c>
      <c r="F98" s="28" t="s">
        <v>356</v>
      </c>
      <c r="G98" s="46">
        <v>9785990990395</v>
      </c>
      <c r="H98" s="9"/>
      <c r="I98" s="29" t="s">
        <v>104</v>
      </c>
      <c r="J98" s="9" t="s">
        <v>50</v>
      </c>
      <c r="K98" s="28" t="s">
        <v>152</v>
      </c>
      <c r="L98" s="9">
        <v>110</v>
      </c>
      <c r="M98" s="9" t="s">
        <v>32</v>
      </c>
      <c r="N98" s="9" t="s">
        <v>13</v>
      </c>
      <c r="O98" s="9">
        <v>24</v>
      </c>
      <c r="P98" s="9">
        <v>50</v>
      </c>
      <c r="Q98" s="52">
        <v>270</v>
      </c>
      <c r="R98" s="11">
        <f t="shared" ref="R98:R101" si="53">Q98*0.45</f>
        <v>121.5</v>
      </c>
      <c r="S98" s="11">
        <f t="shared" ref="S98:S101" si="54">Q98*0.5</f>
        <v>135</v>
      </c>
      <c r="T98" s="11">
        <f t="shared" ref="T98:T101" si="55">Q98*0.55</f>
        <v>148.5</v>
      </c>
      <c r="U98" s="18">
        <v>0.1</v>
      </c>
      <c r="V98" s="43"/>
      <c r="W98" s="11">
        <f t="shared" si="46"/>
        <v>0</v>
      </c>
      <c r="X98" s="11" t="str">
        <f t="shared" si="41"/>
        <v>сумма меньше мин заказа</v>
      </c>
      <c r="Y98" s="1">
        <f t="shared" si="42"/>
        <v>0</v>
      </c>
      <c r="Z98" s="1">
        <f t="shared" si="43"/>
        <v>0</v>
      </c>
      <c r="AA98" s="1">
        <f t="shared" si="44"/>
        <v>0</v>
      </c>
    </row>
    <row r="99" spans="1:27" ht="105" customHeight="1" x14ac:dyDescent="0.2">
      <c r="A99" s="28" t="s">
        <v>153</v>
      </c>
      <c r="B99" s="12" t="s">
        <v>8</v>
      </c>
      <c r="C99" s="5"/>
      <c r="D99" s="5"/>
      <c r="E99" s="28" t="s">
        <v>359</v>
      </c>
      <c r="F99" s="28" t="s">
        <v>358</v>
      </c>
      <c r="G99" s="46">
        <v>9785604056981</v>
      </c>
      <c r="H99" s="9"/>
      <c r="I99" s="29" t="s">
        <v>105</v>
      </c>
      <c r="J99" s="9" t="s">
        <v>50</v>
      </c>
      <c r="L99" s="9">
        <v>130</v>
      </c>
      <c r="M99" s="9" t="s">
        <v>32</v>
      </c>
      <c r="N99" s="9" t="s">
        <v>13</v>
      </c>
      <c r="O99" s="9">
        <v>24</v>
      </c>
      <c r="P99" s="9">
        <v>50</v>
      </c>
      <c r="Q99" s="52">
        <v>290</v>
      </c>
      <c r="R99" s="11">
        <f t="shared" si="53"/>
        <v>130.5</v>
      </c>
      <c r="S99" s="11">
        <f t="shared" si="54"/>
        <v>145</v>
      </c>
      <c r="T99" s="11">
        <f t="shared" si="55"/>
        <v>159.5</v>
      </c>
      <c r="U99" s="18">
        <v>0.1</v>
      </c>
      <c r="V99" s="43"/>
      <c r="W99" s="11">
        <f t="shared" si="46"/>
        <v>0</v>
      </c>
      <c r="X99" s="11" t="str">
        <f t="shared" si="41"/>
        <v>сумма меньше мин заказа</v>
      </c>
      <c r="Y99" s="1">
        <f t="shared" si="42"/>
        <v>0</v>
      </c>
      <c r="Z99" s="1">
        <f t="shared" si="43"/>
        <v>0</v>
      </c>
      <c r="AA99" s="1">
        <f t="shared" si="44"/>
        <v>0</v>
      </c>
    </row>
    <row r="100" spans="1:27" ht="105" customHeight="1" x14ac:dyDescent="0.2">
      <c r="A100" s="5"/>
      <c r="B100" s="12" t="s">
        <v>8</v>
      </c>
      <c r="C100" s="5"/>
      <c r="D100" s="5"/>
      <c r="E100" s="28" t="s">
        <v>361</v>
      </c>
      <c r="F100" s="28" t="s">
        <v>360</v>
      </c>
      <c r="G100" s="46">
        <v>4607940651024</v>
      </c>
      <c r="H100" s="9"/>
      <c r="I100" s="29" t="s">
        <v>106</v>
      </c>
      <c r="J100" s="9" t="s">
        <v>50</v>
      </c>
      <c r="K100" s="28" t="s">
        <v>154</v>
      </c>
      <c r="L100" s="9">
        <v>120</v>
      </c>
      <c r="M100" s="9" t="s">
        <v>32</v>
      </c>
      <c r="N100" s="9" t="s">
        <v>13</v>
      </c>
      <c r="O100" s="9">
        <v>24</v>
      </c>
      <c r="P100" s="9">
        <v>50</v>
      </c>
      <c r="Q100" s="52">
        <v>290</v>
      </c>
      <c r="R100" s="11">
        <f t="shared" si="53"/>
        <v>130.5</v>
      </c>
      <c r="S100" s="11">
        <f t="shared" si="54"/>
        <v>145</v>
      </c>
      <c r="T100" s="11">
        <f t="shared" si="55"/>
        <v>159.5</v>
      </c>
      <c r="U100" s="18">
        <v>0.1</v>
      </c>
      <c r="V100" s="43"/>
      <c r="W100" s="11">
        <f t="shared" si="46"/>
        <v>0</v>
      </c>
      <c r="X100" s="11" t="str">
        <f t="shared" si="41"/>
        <v>сумма меньше мин заказа</v>
      </c>
      <c r="Y100" s="1">
        <f t="shared" si="42"/>
        <v>0</v>
      </c>
      <c r="Z100" s="1">
        <f t="shared" si="43"/>
        <v>0</v>
      </c>
      <c r="AA100" s="1">
        <f t="shared" si="44"/>
        <v>0</v>
      </c>
    </row>
    <row r="101" spans="1:27" ht="105" customHeight="1" x14ac:dyDescent="0.2">
      <c r="A101" s="5"/>
      <c r="B101" s="12" t="s">
        <v>8</v>
      </c>
      <c r="C101" s="5"/>
      <c r="D101" s="5"/>
      <c r="E101" s="28" t="s">
        <v>363</v>
      </c>
      <c r="F101" s="28" t="s">
        <v>362</v>
      </c>
      <c r="G101" s="46">
        <v>9785604056899</v>
      </c>
      <c r="H101" s="9"/>
      <c r="I101" s="29" t="s">
        <v>107</v>
      </c>
      <c r="J101" s="9" t="s">
        <v>50</v>
      </c>
      <c r="K101" s="28" t="s">
        <v>155</v>
      </c>
      <c r="L101" s="9">
        <v>120</v>
      </c>
      <c r="M101" s="9" t="s">
        <v>32</v>
      </c>
      <c r="N101" s="9" t="s">
        <v>13</v>
      </c>
      <c r="O101" s="9">
        <v>24</v>
      </c>
      <c r="P101" s="9">
        <v>50</v>
      </c>
      <c r="Q101" s="52">
        <v>290</v>
      </c>
      <c r="R101" s="11">
        <f t="shared" si="53"/>
        <v>130.5</v>
      </c>
      <c r="S101" s="11">
        <f t="shared" si="54"/>
        <v>145</v>
      </c>
      <c r="T101" s="11">
        <f t="shared" si="55"/>
        <v>159.5</v>
      </c>
      <c r="U101" s="18">
        <v>0.1</v>
      </c>
      <c r="V101" s="43"/>
      <c r="W101" s="11">
        <f t="shared" si="46"/>
        <v>0</v>
      </c>
      <c r="X101" s="11" t="str">
        <f t="shared" si="41"/>
        <v>сумма меньше мин заказа</v>
      </c>
      <c r="Y101" s="1">
        <f t="shared" si="42"/>
        <v>0</v>
      </c>
      <c r="Z101" s="1">
        <f t="shared" si="43"/>
        <v>0</v>
      </c>
      <c r="AA101" s="1">
        <f t="shared" si="44"/>
        <v>0</v>
      </c>
    </row>
    <row r="102" spans="1:27" x14ac:dyDescent="0.35">
      <c r="A102" s="5"/>
      <c r="B102" s="16"/>
      <c r="C102" s="16"/>
      <c r="D102" s="16"/>
      <c r="E102" s="19"/>
      <c r="F102" s="19" t="s">
        <v>16</v>
      </c>
      <c r="G102" s="38"/>
      <c r="H102" s="32"/>
      <c r="I102" s="19"/>
      <c r="J102" s="27"/>
      <c r="K102" s="19"/>
      <c r="L102" s="27"/>
      <c r="M102" s="27"/>
      <c r="N102" s="19"/>
      <c r="O102" s="20"/>
      <c r="P102" s="20"/>
      <c r="Q102" s="53"/>
      <c r="R102" s="24"/>
      <c r="S102" s="24"/>
      <c r="T102" s="24"/>
      <c r="U102" s="21"/>
      <c r="V102" s="44"/>
      <c r="W102" s="23"/>
      <c r="X102" s="23"/>
      <c r="Y102" s="1">
        <f t="shared" si="42"/>
        <v>0</v>
      </c>
      <c r="Z102" s="1">
        <f t="shared" si="43"/>
        <v>0</v>
      </c>
      <c r="AA102" s="1">
        <f t="shared" si="44"/>
        <v>0</v>
      </c>
    </row>
    <row r="103" spans="1:27" ht="105" customHeight="1" x14ac:dyDescent="0.2">
      <c r="A103" s="5"/>
      <c r="B103" s="47" t="s">
        <v>8</v>
      </c>
      <c r="C103" s="5"/>
      <c r="D103" s="5"/>
      <c r="E103" s="28" t="s">
        <v>372</v>
      </c>
      <c r="F103" s="28" t="s">
        <v>371</v>
      </c>
      <c r="G103" s="46">
        <v>4607940650737</v>
      </c>
      <c r="H103" s="9"/>
      <c r="I103" s="29" t="s">
        <v>374</v>
      </c>
      <c r="J103" s="9" t="s">
        <v>109</v>
      </c>
      <c r="K103" s="28" t="s">
        <v>373</v>
      </c>
      <c r="L103" s="9"/>
      <c r="M103" s="9" t="s">
        <v>32</v>
      </c>
      <c r="N103" s="9" t="s">
        <v>17</v>
      </c>
      <c r="O103" s="9">
        <v>27</v>
      </c>
      <c r="P103" s="9"/>
      <c r="Q103" s="52">
        <v>350</v>
      </c>
      <c r="R103" s="11">
        <f t="shared" ref="R103" si="56">Q103*0.45</f>
        <v>157.5</v>
      </c>
      <c r="S103" s="11">
        <f t="shared" ref="S103" si="57">Q103*0.5</f>
        <v>175</v>
      </c>
      <c r="T103" s="11">
        <f t="shared" ref="T103" si="58">Q103*0.55</f>
        <v>192.50000000000003</v>
      </c>
      <c r="U103" s="18">
        <v>0.2</v>
      </c>
      <c r="V103" s="22"/>
      <c r="W103" s="11">
        <f>V103*Q103</f>
        <v>0</v>
      </c>
      <c r="X103" s="11" t="str">
        <f t="shared" si="41"/>
        <v>сумма меньше мин заказа</v>
      </c>
      <c r="Y103" s="1">
        <f t="shared" si="42"/>
        <v>0</v>
      </c>
      <c r="Z103" s="1">
        <f t="shared" si="43"/>
        <v>0</v>
      </c>
      <c r="AA103" s="1">
        <f t="shared" si="44"/>
        <v>0</v>
      </c>
    </row>
    <row r="104" spans="1:27" ht="105" customHeight="1" x14ac:dyDescent="0.2">
      <c r="A104" s="5"/>
      <c r="B104" s="5"/>
      <c r="C104" s="5"/>
      <c r="D104" s="5"/>
      <c r="E104" s="28" t="s">
        <v>365</v>
      </c>
      <c r="F104" s="28" t="s">
        <v>364</v>
      </c>
      <c r="G104" s="46">
        <v>9785604056974</v>
      </c>
      <c r="H104" s="9"/>
      <c r="I104" s="29" t="s">
        <v>110</v>
      </c>
      <c r="J104" s="9" t="s">
        <v>109</v>
      </c>
      <c r="K104" s="28" t="s">
        <v>176</v>
      </c>
      <c r="L104" s="9">
        <v>80</v>
      </c>
      <c r="M104" s="9" t="s">
        <v>32</v>
      </c>
      <c r="N104" s="9" t="s">
        <v>13</v>
      </c>
      <c r="O104" s="9">
        <v>34</v>
      </c>
      <c r="P104" s="9">
        <v>120</v>
      </c>
      <c r="Q104" s="52">
        <v>350</v>
      </c>
      <c r="R104" s="11">
        <f>Q104*0.45</f>
        <v>157.5</v>
      </c>
      <c r="S104" s="11">
        <f>Q104*0.5</f>
        <v>175</v>
      </c>
      <c r="T104" s="11">
        <f>Q104*0.55</f>
        <v>192.50000000000003</v>
      </c>
      <c r="U104" s="18">
        <v>0.2</v>
      </c>
      <c r="V104" s="22"/>
      <c r="W104" s="11">
        <f>V104*Q104</f>
        <v>0</v>
      </c>
      <c r="X104" s="11" t="str">
        <f t="shared" si="41"/>
        <v>сумма меньше мин заказа</v>
      </c>
      <c r="Y104" s="1">
        <f t="shared" si="42"/>
        <v>0</v>
      </c>
      <c r="Z104" s="1">
        <f t="shared" si="43"/>
        <v>0</v>
      </c>
      <c r="AA104" s="1">
        <f t="shared" si="44"/>
        <v>0</v>
      </c>
    </row>
    <row r="105" spans="1:27" ht="105" customHeight="1" x14ac:dyDescent="0.2">
      <c r="A105" s="5"/>
      <c r="B105" s="5"/>
      <c r="C105" s="5"/>
      <c r="D105" s="5"/>
      <c r="E105" s="28" t="s">
        <v>367</v>
      </c>
      <c r="F105" s="28" t="s">
        <v>366</v>
      </c>
      <c r="G105" s="46">
        <v>9785604056912</v>
      </c>
      <c r="H105" s="9"/>
      <c r="I105" s="29" t="s">
        <v>108</v>
      </c>
      <c r="J105" s="9" t="s">
        <v>109</v>
      </c>
      <c r="K105" s="28" t="s">
        <v>175</v>
      </c>
      <c r="L105" s="9">
        <v>70</v>
      </c>
      <c r="M105" s="9" t="s">
        <v>32</v>
      </c>
      <c r="N105" s="9" t="s">
        <v>13</v>
      </c>
      <c r="O105" s="9">
        <v>27</v>
      </c>
      <c r="P105" s="9">
        <v>120</v>
      </c>
      <c r="Q105" s="52">
        <v>350</v>
      </c>
      <c r="R105" s="11">
        <f>Q105*0.45</f>
        <v>157.5</v>
      </c>
      <c r="S105" s="11">
        <f>Q105*0.5</f>
        <v>175</v>
      </c>
      <c r="T105" s="11">
        <f>Q105*0.55</f>
        <v>192.50000000000003</v>
      </c>
      <c r="U105" s="18">
        <v>0.2</v>
      </c>
      <c r="V105" s="22"/>
      <c r="W105" s="11">
        <f>V105*Q105</f>
        <v>0</v>
      </c>
      <c r="X105" s="11" t="str">
        <f t="shared" si="41"/>
        <v>сумма меньше мин заказа</v>
      </c>
      <c r="Y105" s="1">
        <f t="shared" si="42"/>
        <v>0</v>
      </c>
      <c r="Z105" s="1">
        <f t="shared" si="43"/>
        <v>0</v>
      </c>
      <c r="AA105" s="1">
        <f t="shared" si="44"/>
        <v>0</v>
      </c>
    </row>
    <row r="106" spans="1:27" ht="109.5" customHeight="1" x14ac:dyDescent="0.2">
      <c r="A106" s="5"/>
      <c r="B106" s="5"/>
      <c r="C106" s="5"/>
      <c r="D106" s="5"/>
      <c r="E106" s="8" t="s">
        <v>369</v>
      </c>
      <c r="F106" s="8" t="s">
        <v>368</v>
      </c>
      <c r="G106" s="37">
        <v>9785604056905</v>
      </c>
      <c r="H106" s="10"/>
      <c r="I106" s="26" t="s">
        <v>111</v>
      </c>
      <c r="J106" s="10" t="s">
        <v>109</v>
      </c>
      <c r="K106" s="8" t="s">
        <v>177</v>
      </c>
      <c r="L106" s="10">
        <v>70</v>
      </c>
      <c r="M106" s="10" t="s">
        <v>32</v>
      </c>
      <c r="N106" s="9" t="s">
        <v>13</v>
      </c>
      <c r="O106" s="10">
        <v>27</v>
      </c>
      <c r="P106" s="10">
        <v>120</v>
      </c>
      <c r="Q106" s="51">
        <v>350</v>
      </c>
      <c r="R106" s="11">
        <f>Q106*0.45</f>
        <v>157.5</v>
      </c>
      <c r="S106" s="11">
        <f>Q106*0.5</f>
        <v>175</v>
      </c>
      <c r="T106" s="11">
        <f>Q106*0.55</f>
        <v>192.50000000000003</v>
      </c>
      <c r="U106" s="18">
        <v>0.2</v>
      </c>
      <c r="V106" s="22"/>
      <c r="W106" s="11">
        <f>V106*Q106</f>
        <v>0</v>
      </c>
      <c r="X106" s="11" t="str">
        <f t="shared" si="41"/>
        <v>сумма меньше мин заказа</v>
      </c>
      <c r="Y106" s="1">
        <f t="shared" si="42"/>
        <v>0</v>
      </c>
      <c r="Z106" s="1">
        <f t="shared" si="43"/>
        <v>0</v>
      </c>
      <c r="AA106" s="1">
        <f t="shared" si="44"/>
        <v>0</v>
      </c>
    </row>
  </sheetData>
  <autoFilter ref="B2:P24" xr:uid="{00000000-0009-0000-0000-000000000000}"/>
  <hyperlinks>
    <hyperlink ref="H4" r:id="rId1" xr:uid="{00000000-0004-0000-0000-000000000000}"/>
    <hyperlink ref="H6" r:id="rId2" xr:uid="{00000000-0004-0000-0000-000001000000}"/>
    <hyperlink ref="H7" r:id="rId3" xr:uid="{00000000-0004-0000-0000-000002000000}"/>
    <hyperlink ref="H8" r:id="rId4" xr:uid="{00000000-0004-0000-0000-000003000000}"/>
    <hyperlink ref="H9" r:id="rId5" xr:uid="{00000000-0004-0000-0000-000004000000}"/>
    <hyperlink ref="H21" r:id="rId6" xr:uid="{00000000-0004-0000-0000-000007000000}"/>
    <hyperlink ref="H22" r:id="rId7" xr:uid="{00000000-0004-0000-0000-000008000000}"/>
    <hyperlink ref="H23" r:id="rId8" xr:uid="{00000000-0004-0000-0000-000009000000}"/>
    <hyperlink ref="H24" r:id="rId9" xr:uid="{00000000-0004-0000-0000-00000A000000}"/>
    <hyperlink ref="H42" r:id="rId10" xr:uid="{00000000-0004-0000-0000-00000B000000}"/>
    <hyperlink ref="H43" r:id="rId11" xr:uid="{00000000-0004-0000-0000-00000C000000}"/>
    <hyperlink ref="H44" r:id="rId12" xr:uid="{00000000-0004-0000-0000-00000D000000}"/>
    <hyperlink ref="H45" r:id="rId13" xr:uid="{00000000-0004-0000-0000-00000E000000}"/>
    <hyperlink ref="H46" r:id="rId14" xr:uid="{00000000-0004-0000-0000-00000F000000}"/>
    <hyperlink ref="H47" r:id="rId15" xr:uid="{00000000-0004-0000-0000-000010000000}"/>
    <hyperlink ref="H48" r:id="rId16" xr:uid="{00000000-0004-0000-0000-000011000000}"/>
    <hyperlink ref="H49" r:id="rId17" xr:uid="{00000000-0004-0000-0000-000012000000}"/>
    <hyperlink ref="H71" r:id="rId18" xr:uid="{00000000-0004-0000-0000-000013000000}"/>
    <hyperlink ref="H72" r:id="rId19" xr:uid="{00000000-0004-0000-0000-000014000000}"/>
    <hyperlink ref="H73" r:id="rId20" xr:uid="{00000000-0004-0000-0000-000015000000}"/>
    <hyperlink ref="H74" r:id="rId21" xr:uid="{00000000-0004-0000-0000-000016000000}"/>
    <hyperlink ref="H5" r:id="rId22" xr:uid="{00000000-0004-0000-0000-000017000000}"/>
    <hyperlink ref="H26" r:id="rId23" xr:uid="{00000000-0004-0000-0000-000018000000}"/>
    <hyperlink ref="H27" r:id="rId24" xr:uid="{00000000-0004-0000-0000-000019000000}"/>
    <hyperlink ref="H78" r:id="rId25" xr:uid="{00000000-0004-0000-0000-00001A000000}"/>
    <hyperlink ref="H77" r:id="rId26" xr:uid="{00000000-0004-0000-0000-00001B000000}"/>
    <hyperlink ref="H75" r:id="rId27" xr:uid="{00000000-0004-0000-0000-00001C000000}"/>
    <hyperlink ref="H76" r:id="rId28" xr:uid="{00000000-0004-0000-0000-00001D000000}"/>
    <hyperlink ref="H80" r:id="rId29" xr:uid="{00000000-0004-0000-0000-00001E000000}"/>
    <hyperlink ref="H79" r:id="rId30" xr:uid="{00000000-0004-0000-0000-00001F000000}"/>
    <hyperlink ref="H81" r:id="rId31" xr:uid="{00000000-0004-0000-0000-000020000000}"/>
    <hyperlink ref="H82" r:id="rId32" xr:uid="{00000000-0004-0000-0000-000021000000}"/>
    <hyperlink ref="H63" r:id="rId33" xr:uid="{00000000-0004-0000-0000-000022000000}"/>
    <hyperlink ref="H65" r:id="rId34" xr:uid="{00000000-0004-0000-0000-000023000000}"/>
    <hyperlink ref="H61" r:id="rId35" xr:uid="{00000000-0004-0000-0000-000024000000}"/>
    <hyperlink ref="H62" r:id="rId36" xr:uid="{00000000-0004-0000-0000-000025000000}"/>
    <hyperlink ref="H64" r:id="rId37" xr:uid="{00000000-0004-0000-0000-000026000000}"/>
    <hyperlink ref="H66" r:id="rId38" xr:uid="{00000000-0004-0000-0000-000027000000}"/>
    <hyperlink ref="H51" r:id="rId39" xr:uid="{00000000-0004-0000-0000-000028000000}"/>
    <hyperlink ref="H52" r:id="rId40" xr:uid="{00000000-0004-0000-0000-000029000000}"/>
    <hyperlink ref="H53" r:id="rId41" xr:uid="{00000000-0004-0000-0000-00002A000000}"/>
    <hyperlink ref="H54" r:id="rId42" xr:uid="{00000000-0004-0000-0000-00002B000000}"/>
    <hyperlink ref="H56" r:id="rId43" xr:uid="{00000000-0004-0000-0000-00002C000000}"/>
    <hyperlink ref="H55" r:id="rId44" xr:uid="{00000000-0004-0000-0000-00002D000000}"/>
    <hyperlink ref="H15" r:id="rId45" xr:uid="{F3E5BF2D-9AE8-4A8A-A3ED-657095486690}"/>
    <hyperlink ref="H60" r:id="rId46" xr:uid="{1100219C-C070-4402-8858-68DEB781C65A}"/>
    <hyperlink ref="H69" r:id="rId47" xr:uid="{F47B2F78-FDA0-4F2A-86C7-9BCED900C845}"/>
    <hyperlink ref="H29" r:id="rId48" xr:uid="{72C7E030-9270-4F94-8029-BC6B5AEEF8C6}"/>
    <hyperlink ref="H30" r:id="rId49" xr:uid="{77C6A84E-7833-4F6E-AD38-5FE305179C69}"/>
    <hyperlink ref="H31" r:id="rId50" xr:uid="{119935AB-3A01-4304-8E53-D6FEE973C96B}"/>
    <hyperlink ref="H58" r:id="rId51" xr:uid="{866410C6-7520-4453-8B5C-775A2A728429}"/>
    <hyperlink ref="H68" r:id="rId52" xr:uid="{30A76569-917E-4A29-B887-33692019D5C0}"/>
    <hyperlink ref="H3" r:id="rId53" xr:uid="{8EF70F69-9AD0-41D5-90A9-2BF7ACF185EE}"/>
    <hyperlink ref="H88" r:id="rId54" xr:uid="{E516C657-791E-49C5-A2FE-F34B043AD464}"/>
    <hyperlink ref="H86" r:id="rId55" xr:uid="{95CBA3AC-37F3-401A-90C8-E28016F90D25}"/>
    <hyperlink ref="H87" r:id="rId56" xr:uid="{C83F47A0-B291-44C7-B5F1-885667401977}"/>
    <hyperlink ref="H20" r:id="rId57" xr:uid="{A8B1254F-35DB-4A6C-9D64-C64BB63254BF}"/>
    <hyperlink ref="H19" r:id="rId58" xr:uid="{69E99C3C-4730-4A5B-934B-1869EE9F4D6F}"/>
    <hyperlink ref="H17" r:id="rId59" xr:uid="{5BAC5E16-77DB-431A-A9DC-CA27F94EC7A8}"/>
    <hyperlink ref="H85" r:id="rId60" xr:uid="{E116003A-54AB-48AD-A72F-A58C689B8BB0}"/>
    <hyperlink ref="H59" r:id="rId61" xr:uid="{D7B8A878-A256-40E3-A118-4FC18F6602E8}"/>
    <hyperlink ref="H10" r:id="rId62" xr:uid="{00000000-0004-0000-0000-000005000000}"/>
    <hyperlink ref="H11" r:id="rId63" xr:uid="{00000000-0004-0000-0000-000006000000}"/>
  </hyperlinks>
  <pageMargins left="0.70866141732283472" right="0.70866141732283472" top="0.74803149606299213" bottom="0.74803149606299213" header="0.31496062992125984" footer="0.31496062992125984"/>
  <pageSetup paperSize="9" scale="15" orientation="portrait" r:id="rId64"/>
  <drawing r:id="rId6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Антон</cp:lastModifiedBy>
  <cp:lastPrinted>2019-12-19T08:58:19Z</cp:lastPrinted>
  <dcterms:created xsi:type="dcterms:W3CDTF">2017-01-31T14:29:34Z</dcterms:created>
  <dcterms:modified xsi:type="dcterms:W3CDTF">2025-01-09T08:24:49Z</dcterms:modified>
</cp:coreProperties>
</file>