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nderas/Desktop/"/>
    </mc:Choice>
  </mc:AlternateContent>
  <xr:revisionPtr revIDLastSave="0" documentId="13_ncr:1_{1A390376-B608-E340-A5D0-388CD1DD1385}" xr6:coauthVersionLast="47" xr6:coauthVersionMax="47" xr10:uidLastSave="{00000000-0000-0000-0000-000000000000}"/>
  <bookViews>
    <workbookView xWindow="0" yWindow="600" windowWidth="28800" windowHeight="15840" xr2:uid="{00000000-000D-0000-FFFF-FFFF00000000}"/>
  </bookViews>
  <sheets>
    <sheet name="Прайс" sheetId="5" r:id="rId1"/>
  </sheets>
  <definedNames>
    <definedName name="_xlnm._FilterDatabase" localSheetId="0" hidden="1">Прайс!$B$2:$P$8</definedName>
    <definedName name="_xlnm.Print_Area" localSheetId="0">Прайс!$B$1:$P$37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" i="5" l="1"/>
  <c r="S6" i="5"/>
  <c r="R6" i="5"/>
  <c r="W6" i="5"/>
  <c r="W20" i="5"/>
  <c r="T20" i="5"/>
  <c r="S20" i="5"/>
  <c r="R20" i="5"/>
  <c r="T34" i="5"/>
  <c r="T33" i="5"/>
  <c r="T32" i="5"/>
  <c r="S34" i="5"/>
  <c r="S33" i="5"/>
  <c r="S32" i="5"/>
  <c r="R34" i="5"/>
  <c r="R33" i="5"/>
  <c r="R32" i="5"/>
  <c r="T28" i="5"/>
  <c r="S28" i="5"/>
  <c r="R28" i="5"/>
  <c r="T25" i="5"/>
  <c r="S25" i="5"/>
  <c r="R25" i="5"/>
  <c r="R36" i="5"/>
  <c r="R27" i="5"/>
  <c r="R4" i="5"/>
  <c r="R3" i="5"/>
  <c r="W18" i="5"/>
  <c r="T18" i="5"/>
  <c r="S18" i="5"/>
  <c r="R18" i="5"/>
  <c r="W36" i="5"/>
  <c r="T36" i="5"/>
  <c r="S36" i="5"/>
  <c r="V1" i="5" l="1"/>
  <c r="W3" i="5"/>
  <c r="Y7" i="5"/>
  <c r="Z7" i="5"/>
  <c r="AA7" i="5"/>
  <c r="Y9" i="5"/>
  <c r="Z9" i="5"/>
  <c r="AA9" i="5"/>
  <c r="Y11" i="5"/>
  <c r="Z11" i="5"/>
  <c r="AA11" i="5"/>
  <c r="Y17" i="5"/>
  <c r="Z17" i="5"/>
  <c r="AA17" i="5"/>
  <c r="Y24" i="5"/>
  <c r="Z24" i="5"/>
  <c r="AA24" i="5"/>
  <c r="Y26" i="5"/>
  <c r="Z26" i="5"/>
  <c r="AA26" i="5"/>
  <c r="Y29" i="5"/>
  <c r="Z29" i="5"/>
  <c r="AA29" i="5"/>
  <c r="Y37" i="5"/>
  <c r="Z37" i="5"/>
  <c r="AA37" i="5"/>
  <c r="W4" i="5"/>
  <c r="W5" i="5"/>
  <c r="W8" i="5"/>
  <c r="W10" i="5"/>
  <c r="W12" i="5"/>
  <c r="W13" i="5"/>
  <c r="W14" i="5"/>
  <c r="W15" i="5"/>
  <c r="W16" i="5"/>
  <c r="W19" i="5"/>
  <c r="W21" i="5"/>
  <c r="W22" i="5"/>
  <c r="W23" i="5"/>
  <c r="W25" i="5"/>
  <c r="W27" i="5"/>
  <c r="W28" i="5"/>
  <c r="W30" i="5"/>
  <c r="W31" i="5"/>
  <c r="W32" i="5"/>
  <c r="W33" i="5"/>
  <c r="W34" i="5"/>
  <c r="W38" i="5"/>
  <c r="R30" i="5"/>
  <c r="Y30" i="5" s="1"/>
  <c r="S30" i="5"/>
  <c r="Z30" i="5" s="1"/>
  <c r="T30" i="5"/>
  <c r="AA30" i="5" s="1"/>
  <c r="R31" i="5"/>
  <c r="Y31" i="5" s="1"/>
  <c r="S31" i="5"/>
  <c r="Z31" i="5" s="1"/>
  <c r="T31" i="5"/>
  <c r="AA31" i="5" s="1"/>
  <c r="Y32" i="5"/>
  <c r="Z32" i="5"/>
  <c r="AA32" i="5"/>
  <c r="Y33" i="5"/>
  <c r="Z33" i="5"/>
  <c r="AA33" i="5"/>
  <c r="Y34" i="5"/>
  <c r="Z34" i="5"/>
  <c r="AA34" i="5"/>
  <c r="Y28" i="5"/>
  <c r="Z28" i="5"/>
  <c r="AA28" i="5"/>
  <c r="T27" i="5"/>
  <c r="AA27" i="5" s="1"/>
  <c r="S27" i="5"/>
  <c r="Z27" i="5" s="1"/>
  <c r="Y27" i="5"/>
  <c r="R21" i="5"/>
  <c r="Y21" i="5" s="1"/>
  <c r="S21" i="5"/>
  <c r="Z21" i="5" s="1"/>
  <c r="T21" i="5"/>
  <c r="AA21" i="5" s="1"/>
  <c r="R22" i="5"/>
  <c r="Y22" i="5" s="1"/>
  <c r="S22" i="5"/>
  <c r="Z22" i="5" s="1"/>
  <c r="T22" i="5"/>
  <c r="AA22" i="5" s="1"/>
  <c r="R23" i="5"/>
  <c r="Y23" i="5" s="1"/>
  <c r="S23" i="5"/>
  <c r="Z23" i="5" s="1"/>
  <c r="T23" i="5"/>
  <c r="AA23" i="5" s="1"/>
  <c r="T19" i="5"/>
  <c r="AA19" i="5" s="1"/>
  <c r="S19" i="5"/>
  <c r="Z19" i="5" s="1"/>
  <c r="R19" i="5"/>
  <c r="Y19" i="5" s="1"/>
  <c r="R15" i="5"/>
  <c r="Y15" i="5" s="1"/>
  <c r="S15" i="5"/>
  <c r="Z15" i="5" s="1"/>
  <c r="T15" i="5"/>
  <c r="AA15" i="5" s="1"/>
  <c r="T10" i="5"/>
  <c r="AA10" i="5" s="1"/>
  <c r="S10" i="5"/>
  <c r="Z10" i="5" s="1"/>
  <c r="R10" i="5"/>
  <c r="Y10" i="5" s="1"/>
  <c r="T8" i="5"/>
  <c r="AA8" i="5" s="1"/>
  <c r="S8" i="5"/>
  <c r="Z8" i="5" s="1"/>
  <c r="R8" i="5"/>
  <c r="Y8" i="5" s="1"/>
  <c r="W1" i="5" l="1"/>
  <c r="X6" i="5" s="1"/>
  <c r="Y4" i="5"/>
  <c r="S4" i="5"/>
  <c r="Z4" i="5" s="1"/>
  <c r="T4" i="5"/>
  <c r="AA4" i="5" s="1"/>
  <c r="R5" i="5"/>
  <c r="Y5" i="5" s="1"/>
  <c r="S5" i="5"/>
  <c r="Z5" i="5" s="1"/>
  <c r="T5" i="5"/>
  <c r="AA5" i="5" s="1"/>
  <c r="T3" i="5"/>
  <c r="AA3" i="5" s="1"/>
  <c r="S3" i="5"/>
  <c r="Z3" i="5" s="1"/>
  <c r="Y3" i="5"/>
  <c r="X36" i="5" l="1"/>
  <c r="X18" i="5"/>
  <c r="X33" i="5"/>
  <c r="X15" i="5"/>
  <c r="X31" i="5"/>
  <c r="X5" i="5"/>
  <c r="X10" i="5"/>
  <c r="X23" i="5"/>
  <c r="X28" i="5"/>
  <c r="X21" i="5"/>
  <c r="X34" i="5"/>
  <c r="X4" i="5"/>
  <c r="X8" i="5"/>
  <c r="X19" i="5"/>
  <c r="X22" i="5"/>
  <c r="X32" i="5"/>
  <c r="X30" i="5"/>
  <c r="X27" i="5"/>
  <c r="X3" i="5"/>
  <c r="T14" i="5" l="1"/>
  <c r="AA14" i="5" s="1"/>
  <c r="S14" i="5"/>
  <c r="Z14" i="5" s="1"/>
  <c r="R14" i="5"/>
  <c r="Y14" i="5" s="1"/>
  <c r="T13" i="5"/>
  <c r="AA13" i="5" s="1"/>
  <c r="S13" i="5"/>
  <c r="Z13" i="5" s="1"/>
  <c r="R13" i="5"/>
  <c r="Y13" i="5" s="1"/>
  <c r="T12" i="5"/>
  <c r="AA12" i="5" s="1"/>
  <c r="X12" i="5" s="1"/>
  <c r="S12" i="5"/>
  <c r="Z12" i="5" s="1"/>
  <c r="R12" i="5"/>
  <c r="Y12" i="5" s="1"/>
  <c r="X13" i="5" l="1"/>
  <c r="X14" i="5"/>
  <c r="T16" i="5" l="1"/>
  <c r="AA16" i="5" s="1"/>
  <c r="AA25" i="5"/>
  <c r="T38" i="5"/>
  <c r="AA38" i="5" s="1"/>
  <c r="R16" i="5"/>
  <c r="Y16" i="5" s="1"/>
  <c r="S16" i="5"/>
  <c r="Z16" i="5" s="1"/>
  <c r="Y25" i="5"/>
  <c r="Z25" i="5"/>
  <c r="X25" i="5" s="1"/>
  <c r="R38" i="5"/>
  <c r="Y38" i="5" s="1"/>
  <c r="S38" i="5"/>
  <c r="Z38" i="5" s="1"/>
  <c r="X38" i="5" s="1"/>
  <c r="X16" i="5" l="1"/>
  <c r="AA2" i="5"/>
  <c r="Z2" i="5"/>
  <c r="Y2" i="5"/>
  <c r="X1" i="5" l="1"/>
</calcChain>
</file>

<file path=xl/sharedStrings.xml><?xml version="1.0" encoding="utf-8"?>
<sst xmlns="http://schemas.openxmlformats.org/spreadsheetml/2006/main" count="253" uniqueCount="180">
  <si>
    <t>Количество страниц</t>
  </si>
  <si>
    <t>Фото</t>
  </si>
  <si>
    <t>БОЛЬШАЯ ЭНЦИКЛОПЕДИЯ DEVAR в дополненной реальности</t>
  </si>
  <si>
    <t>100 наклеек. Развиваем интеллект и воображение. Домашние животные</t>
  </si>
  <si>
    <t>Квант</t>
  </si>
  <si>
    <t>ХИТ!</t>
  </si>
  <si>
    <t>Серия Знакомство</t>
  </si>
  <si>
    <t>Возраст</t>
  </si>
  <si>
    <t>НОВИНКА</t>
  </si>
  <si>
    <t>0+</t>
  </si>
  <si>
    <t>3+</t>
  </si>
  <si>
    <t>Серия 4D мини-энциклопедии</t>
  </si>
  <si>
    <t>Серия Живые сказки</t>
  </si>
  <si>
    <t>Серия Живые карточки</t>
  </si>
  <si>
    <t>6+</t>
  </si>
  <si>
    <t>Наборы с наклейками</t>
  </si>
  <si>
    <t>НДС</t>
  </si>
  <si>
    <t>скидка 45%</t>
  </si>
  <si>
    <t>скидка 50%</t>
  </si>
  <si>
    <t>скидка 55%</t>
  </si>
  <si>
    <t>РРЦ</t>
  </si>
  <si>
    <t>Серия Моя первая энциклопедия</t>
  </si>
  <si>
    <t>Штрихкод</t>
  </si>
  <si>
    <t>Вес (г)</t>
  </si>
  <si>
    <t>Страна производсва текущих тиражей</t>
  </si>
  <si>
    <t>Размеры (См)
(Д*Ш*В)</t>
  </si>
  <si>
    <t>Россия</t>
  </si>
  <si>
    <t>ISBN</t>
  </si>
  <si>
    <t>978-5-6044443-9-9</t>
  </si>
  <si>
    <t>29,5*21*2</t>
  </si>
  <si>
    <t>29,5*21*1</t>
  </si>
  <si>
    <t>24*17*0,3</t>
  </si>
  <si>
    <t>978-5-6044443-7-5</t>
  </si>
  <si>
    <t>29,5*21*0,3</t>
  </si>
  <si>
    <t>978-5-6040568-3-7</t>
  </si>
  <si>
    <t>978-5-6040566-5-3</t>
  </si>
  <si>
    <t>Турция</t>
  </si>
  <si>
    <t>978-5-6040566-9-1</t>
  </si>
  <si>
    <t>978-5-6043092-2-3</t>
  </si>
  <si>
    <t>978-5-6043092-4-7</t>
  </si>
  <si>
    <t>978-5-6043092-5-4</t>
  </si>
  <si>
    <t>978-5-6043092-8-5</t>
  </si>
  <si>
    <t>978-5-6044443-3-7</t>
  </si>
  <si>
    <t>24*17*0,8</t>
  </si>
  <si>
    <t>978-5-6044107-8-3</t>
  </si>
  <si>
    <t>25,5*19,5*0,1</t>
  </si>
  <si>
    <t>978-5-6044444-6-7</t>
  </si>
  <si>
    <t>978-5-6044444-7-4</t>
  </si>
  <si>
    <t>978-5-6045078-3-4</t>
  </si>
  <si>
    <t>11*8*1,5</t>
  </si>
  <si>
    <t>978-5-6040569-0-5</t>
  </si>
  <si>
    <t>978-5-6044444-8-1</t>
  </si>
  <si>
    <t>Сказки в дополненной реальности. Сборник 3</t>
  </si>
  <si>
    <t>Описание</t>
  </si>
  <si>
    <t xml:space="preserve">Эта книга — целая коллекция, собранная из самых популярных для ребёнка образовательных тематик. В ней вы найдёте невероятные факты про мир вокрус нас. Представьте себе, что с книгой ваш ребёнок может познавать мир не только посредством чтения, но и через 3D-иллюстрации. Иллюстрации, которые можно рассмотреть с разных сторон и даже изнутри! Это возможно благодаря технологии дополненной реальности.
</t>
  </si>
  <si>
    <t xml:space="preserve">В книге «Знакомство с животными» спрятались совершенно разные существа: от большого африканского слона до маленькой красноглазой квакши.
   Хочешь узнать зачем павлину такой роскошный хвост, почему смеются гиены и кого боится королевская кобра? Все ответы внутри!
   По многочисленным просьбам мы выбрали из наших популярных энциклопедий самые увлекательные факты, объединили их и выпустили в более компактном формате. Теперь каждый сможет завести жирафа и погладить льва! Они 'оживут' в 4D объеме в дополненной реальности с помощью бесплатного приложения от DEVAR.
</t>
  </si>
  <si>
    <t xml:space="preserve">   С помощью книги «Подводные жители» ты познакомишься с удивительными существами, обитающими под толщей воды. Узнаешь какой краб сможет оседлать автомобиль, чем питается синий кит, и в честь кого Артур Конан Дойл написал детектив!
   По многочисленным просьбам мы выбрали из наших популярных энциклопедий самые увлекательные факты и самых удивительных героев, объединили их и выпустили в более компактном формате.
   Пора изучить глубоководный мир! Ведь тебя уже ждут яркие моллюски и огромные скаты. Они 'оживут' в 4D объеме в дополненной реальности с помощью бесплатного приложения от DEVAR.
</t>
  </si>
  <si>
    <t xml:space="preserve">В книге «Мир под микроскопом» ты сможешь наблюдать за жизнью невероятных микроорганизмов. А ещё узнаешь какой формы бывают снежинки, почему светятся некоторые заливы и как зовут одну из самых известных водорослей!
   По многочисленным просьбам мы выбрали из наших самых популярных энциклопедий увлекательные факты, объединили их и выпустили в более компактном формате. 
   Теперь каждый сможет познакомиться с крошечными существами нашей планеты поближе! Тебя уже ждут ловкие копеподы и забавные тихоходки. Они "оживут" в 4D объеме в дополненной реальности с помощью бесплатного приложения от DEVAR. Наблюдай за микромиром и делай научные заметки!
</t>
  </si>
  <si>
    <t xml:space="preserve">  В книге «Знакомство с космосом» ты отправишься в путешествие по планетам солнечной системы и их спутникам. А также узнаешь, чем является хвост кометы, где находится гора Олимп и какая планета самая холодная!
   По многочисленным просьбам мы выбрали из наших популярных энциклопедий DEVAR самые увлекательные факты, объединили их и выпустили в более компактном формате. Теперь каждый сможет слетать на Марс и добраться до раскалённого ядра Земли!
   Тебя уже ждут звёздные туманности и дальние галактики! Они "оживут" прямо у тебя дома в 4D объеме в дополненной реальности с помощью бесплатного приложения от DEVAR. </t>
  </si>
  <si>
    <t>Мини-энциклопедия DEVAR «О чём стучит сердце?» станет отличным помощником в объяснении
сложных процессов, происходящих в теле человека! Книга предназначена для самых юных
читателей и дает простые ответы на вопросы о своем теле: зачем мыть руки? почему нужно
ложиться спать? Ответы на эти и другие вопросы вы найдете в этой книге. Малыши не только
узнают об интересных процессах внутри своего тела, но также научатся взаимодействовать с
окружающим миром, следить за гигиеной и своим здоровьем! В дополненной реальности малыш
сам сможет понаблюдать и даже поучаствовать в некоторых важных физиологических процессах.</t>
  </si>
  <si>
    <t>Энциклопедия «Домашние животные» — это необычный и современный
подход к развитию вашего малыша. Яркая и красочная книга познакомит с
животными, которые уже долгое время живут бок о бок с людьми. Ребёнок
узнает, как зовут маму, папу и детёныша, как животные разговаривают между
собой и как взаимодействуют с человеком. Эта книга способствует
формированию речи ребёнка, развивает память, расширяет кругозор.</t>
  </si>
  <si>
    <t xml:space="preserve"> "Нескучная физика" - она расскажет про основы физики и перенесет в загадочный мир атомов и молекул. Отправит в самые потаенные уголки Вселенной, о существовании которых ты даже не подозревал! Побывать в космосе, провести интересные эксперименты, познакомится с великими учеными и их открытиями, все это можно сделать вместе с книгой НЕскучная физика от DEVAR!</t>
  </si>
  <si>
    <t>Развиваем интеллект и воображение. Домашние животные" — тренажёр когнитивных навыков и творческих способностей вашего ребёнка.
Многоразовые наклейки можно переклеивать сколько хочется, придумывая новые ситуации и продолжая игру с любимыми героями снова и снова. Страницы снабжены заданиями, которые не дадут вашему ребёнку заскучать.
Головоломки на развитие логики и сообразительности дополнены занимательными образовательными фактами о животных. Увлекательные игры в дополненной реальности в бесплатном мобильном приложении позволят оживить персонажей и провести время с пользой.</t>
  </si>
  <si>
    <t>Мы состоим из многих и многих деталей, а имя им – органы. Сердце разгоняет кровь и является мотором для всего тела. Лёгкие помогают дышать, глаза собирают информацию об окружающем нас мире. Но что вы знаете, скажем, о селезёнке или печени?
   Эта книга позволит отправиться на интерактивную экскурсию в дополненной реальности по всем органам тела.</t>
  </si>
  <si>
    <t>Древние племена выбирали себе тотемных животных. Изображая их в домах, храмах, люди верили, что обожествляемые звери даруют защиту от природных невзгод и смогут испугать напавшего врага. Особенно сильна такая традиция у индейцев.
    Книга «Майя: загадки и наследие» — это самые яркие памятники архитектуры, рассказ о священных животных и традициях маянского племени, воплощенный в оживающих иллюстрациях.</t>
  </si>
  <si>
    <t>Перед вами новый сборник DEVAR с волшебными и поучительными сказками. Он
поможет в воспитании вашего малыша: на примере Красной Шапочки, Золушки,
храброго Портняжки и бременских музыкантов книга научит ребёнка доброте, дружбе,
находчивости и внимательности. Мудрые истории снабжены оживающими
иллюстрациями, персонажи которых буквально сходят со страниц. Это возможно
благодаря технологии дополненной реальности, которой вы можете воспользоваться в
бесплатном мобильном приложении. Просто запустите его, наведите камеру на
страницу, и сказка оживёт. Кроме того, истории можно послушать и в аудиоформате —
это удобная альтернатива для сказки на ночь. Выбирая книги DEVAR, вы дарите
ребёнку и образование, и развлечение в одной книге. Вас ждёт море положительных
эмоций!</t>
  </si>
  <si>
    <t>Жили да были на свете две девочки: Рукодельница и Ленивица. Одна была мастерицей на все руки, да по дому всё делала, а вторая – только мух и считала. Как-то раз уронила Рукодельница в колодец ведёрко, полезла за ним, да и попала в гости к самому Морозу Ивановичу!
   Иллюстрированная книга с оживающими картинками в дополненной реальности превратит мир вокруг вас в самую настоящую сказку, где чудеса случаются на каждом шагу.</t>
  </si>
  <si>
    <t xml:space="preserve">Снежная королева – одна из самых знаменитых сказок Г.Х. Андерсена. История об отважной девочке Герде вот уже не одно поколение покоряет сердца детей и взрослых. Эта книга о трогательной дружбе, о невероятных приключениях, что ведут на самый край света и о настоящей доброте.
   Каждая иллюстрированная страница наполнена самой настоящей магией и волшебством, которое становится доступно каждому. Ведь картинки оживают прямо у вас в смартфоне!
Вам также может понравиться
</t>
  </si>
  <si>
    <t>Замечательная сказка «Кот в сапогах» познакомит детей с самым обаятельным котом на свете. У него есть роскошные сапоги, шляпа с пером, хитрые глаза и много самых разных идей. Кот тот еще ловкач! Знает, как общаться с королями, устроить судьбу хозяина и обхитрить самого людоеда. Как с таким не подружиться! Герои становятся ещё ближе при помощи дополненной реальности и капельки магии. Помогайте проказнику коту в его выдумках, ведь теперь картинки оживают прямо у вас в смартфоне!</t>
  </si>
  <si>
    <t>Выучить английский язык совсем несложно! Особенно если делать это вместе с нашими весёлыми животными!
   Оживляй героев, запоминай буквы английского алфавита, делай с ними классные фото или видео!
   Ты сможешь поуправлять персонажами, выучить произношение букв и посмотреть множество забавных анимаций!</t>
  </si>
  <si>
    <t>Ссылка на маркейтинговые материалы</t>
  </si>
  <si>
    <t>https://drive.google.com/drive/folders/15dfQ0K0A6c8Be9mmtwZEFQ7xI5mG-Ses?usp=sharing</t>
  </si>
  <si>
    <t>https://drive.google.com/drive/folders/16bs4n71F-nXhVSVJ-LeqKYCWe5T-z1Xe?usp=sharing</t>
  </si>
  <si>
    <t>https://drive.google.com/drive/folders/16hp7jAijY5M1e1frKNmdcXmlwQe_zjsg?usp=sharing</t>
  </si>
  <si>
    <t>https://drive.google.com/drive/folders/18He5VT6eygjZv4zWIzu8moF7dXKA84MO?usp=sharing</t>
  </si>
  <si>
    <t>https://drive.google.com/drive/folders/18NIJwojQ5tKsIc_HqH9BdS1Dli0Fao7y?usp=sharing</t>
  </si>
  <si>
    <t>https://drive.google.com/drive/folders/16hYABjWDo-RP7J-_HxoVBfrsU8BRWwLn?usp=sharing</t>
  </si>
  <si>
    <t>https://drive.google.com/drive/folders/128OCZ1UWSMPPpywLga8ccLFPey3Hc_je?usp=sharing</t>
  </si>
  <si>
    <t>https://drive.google.com/drive/folders/14SMZ4MBneqa6YeUh-hW5twsbVefoT0Ma?usp=sharing</t>
  </si>
  <si>
    <t>https://drive.google.com/drive/folders/143jgGeJ4zy0VHp4yY-fpnlbLl_7enL93?usp=sharing</t>
  </si>
  <si>
    <t>https://drive.google.com/drive/folders/140AmlMGw9Pz0kHfrDq3-s9oDIpql3LTC?usp=sharing</t>
  </si>
  <si>
    <t>https://drive.google.com/drive/folders/1904UJDH6YWBTUq7fLnOZMlHO8t7_lKuH?usp=sharing</t>
  </si>
  <si>
    <t xml:space="preserve">https://drive.google.com/drive/folders/17uoit02t_qR1IqnO1Bhfd6YQ_JD3qADr?usp=sharing </t>
  </si>
  <si>
    <t>Артикул</t>
  </si>
  <si>
    <t>D-0000063</t>
  </si>
  <si>
    <t>4D Энциклопедия в дополненной реальности. Нескучная Физика</t>
  </si>
  <si>
    <t>D-0000055</t>
  </si>
  <si>
    <t>D-0000005</t>
  </si>
  <si>
    <t>4D Энциклопедия в мягкой обложке. Анатомия: органы человека</t>
  </si>
  <si>
    <t>D-0000057</t>
  </si>
  <si>
    <t>4D Энциклопедия в мягкой обложке. Майя. Загадки и наследие</t>
  </si>
  <si>
    <t>D-0000062</t>
  </si>
  <si>
    <t>4D Серия Знакомство. Знакомство с животными</t>
  </si>
  <si>
    <t>D-0000038</t>
  </si>
  <si>
    <t>4D Серия Знакомство. Подводные жители</t>
  </si>
  <si>
    <t>D-0000046</t>
  </si>
  <si>
    <t>4D Серия Знакомство. Мир под микроскопом</t>
  </si>
  <si>
    <t>D-0000043</t>
  </si>
  <si>
    <t>4D Серия Знакомство. Знакомство с космосом</t>
  </si>
  <si>
    <t>D-0000042</t>
  </si>
  <si>
    <t>4D мини-энциклопедия. О чем стучит сердце</t>
  </si>
  <si>
    <t>D-0000036</t>
  </si>
  <si>
    <t>Моя первая энциклопедия. Домашние животные</t>
  </si>
  <si>
    <t>D-0000079</t>
  </si>
  <si>
    <t>D-0000130</t>
  </si>
  <si>
    <t>Сказка в дополненной реальности. Мороз Иванович</t>
  </si>
  <si>
    <t>D-0000118</t>
  </si>
  <si>
    <t>Сказка в дополненной реальности. Снежная королева</t>
  </si>
  <si>
    <t>D-0000119</t>
  </si>
  <si>
    <t>Сказка в дополненной реальности. Кот в сапогах</t>
  </si>
  <si>
    <t>D-0000117</t>
  </si>
  <si>
    <t>Живые карточки. Учи английский!</t>
  </si>
  <si>
    <t>D-0000029</t>
  </si>
  <si>
    <t>Номенклатура</t>
  </si>
  <si>
    <t>Серия Мама, почему?</t>
  </si>
  <si>
    <t>Сторибук 4D с дополненной реальностью. Мама, почему я такой?</t>
  </si>
  <si>
    <t>16,5*16*1</t>
  </si>
  <si>
    <t>Мы все такие разные - с разной внешностью, способностями и навыками, с разными мечтами и страхами. Малыша, только недавно начавшего познавать этот мир, такое разнообразие может сбить с толку. В этом сборнике рассказаны четыре истории, которые затронут такие важные и в тоже время простые вопросы: «Кто я такой?», «Какой я настоящий?», «Почему я не такой?» и «Почему я такой?». Маленький читатель научится никогда не сдаваться, уважать личное мнение, следовать своей мечте и принимать себя таким, какой он есть. Наводящие вопросы в начале и в конце каждой истории помогут малышу настроиться на чтение, потренировать память, внимание, критическое мышление и развить воображение. А с помощью дополненной реальности можно оживить чудесные иллюстрации и увидеть, как персонажи появляются прямо на страницах. Но и это ещё не всё! Ведь в этой книге Вы станете участником каждого приключения и поможете героям сделать правильный выбор.</t>
  </si>
  <si>
    <t>978-5-6045080-3-9</t>
  </si>
  <si>
    <t>https://drive.google.com/drive/folders/1MIm0PQNmXxvbbgvbTBNdUYZQl3DJdIZh?usp=sharing</t>
  </si>
  <si>
    <t>https://drive.google.com/drive/folders/1Or_H-K4CXThvftPj3nYkd51d-eGQSbvP?usp=sharing</t>
  </si>
  <si>
    <t>Большая книга Сказок-раскрасок в дополненной реальности</t>
  </si>
  <si>
    <t>28,8*21*1</t>
  </si>
  <si>
    <t>D-0000328</t>
  </si>
  <si>
    <t>D-0000331</t>
  </si>
  <si>
    <t>978-5-6045080-4-6</t>
  </si>
  <si>
    <t xml:space="preserve">Развивайте творческий потенциал и мелкую моторику Вашего малыша с потрясающими сказками-раскрасками. При помощи дополненной реальности персонажи сойдут со страниц в тех же цветах, в которые их раскрасил ребёнок. Такой метод работы с раскрасками помогает привить ребёнку аккуратность, а также формирует вкус и стиль. Специальные задания помогут на примере сказок рассказать о сравнении предметов, о цветах и формах, попрактиковаться в счёте. Многие семьи уже оценили преимущества дополненной реальности в обучении своего ребёнка: затрагивается сразу несколько образовательных моментов, таких как развитие логики, воображения, мелкой моторики и речи.  Современные технологии и только проверенные методы обучения — это Вы найдёте в нашей Большой книге раскрасок.
</t>
  </si>
  <si>
    <t>Серия Лабиринты</t>
  </si>
  <si>
    <t>Живые лабиринты. Большая книга лабиринтов для девочек в дополненной реальности</t>
  </si>
  <si>
    <t>Живые лабиринты. Феи, тайны и немного чудес</t>
  </si>
  <si>
    <t>Живые лабиринты. Принцессы, загадки и немного приключений</t>
  </si>
  <si>
    <t>978-5-6045823-4-3</t>
  </si>
  <si>
    <t>978-5-6045823-2-9</t>
  </si>
  <si>
    <t>978-5-6045823-3-6</t>
  </si>
  <si>
    <t>29*24,5*1</t>
  </si>
  <si>
    <t>29*24,5*0,5</t>
  </si>
  <si>
    <t>5+</t>
  </si>
  <si>
    <t>https://drive.google.com/drive/folders/1DhLwr_JCydudjLPUceJJW5dtrXa6rJSc?usp=sharing</t>
  </si>
  <si>
    <t>https://drive.google.com/drive/folders/1YS72mXJwk2Zj3YwNq3AX6zz5Q1YTzj5s?usp=sharing</t>
  </si>
  <si>
    <t>https://drive.google.com/drive/folders/1eN-Ll0qvkYlJm-AJat_qLDCn5x_ANpiX?usp=sharing</t>
  </si>
  <si>
    <t>Какая девочка не мечтает стать настоящей принцессой? И эти мечты вот-вот осуществятся! Только…Вас ведь не пугают небольшие препятствия и загадки? Без них не обходится ни одно приключение, а становиться принцессой – это что ни на есть настоящее приключение. Как ещё проверить ум и сообразительность, храбрость и доброту прекрасной леди? Другого способа пока не придумали. Но Вы обязательно со всем справитесь, ведь Вам окажут поддержку и помогут другие принцессы. Проходите лабиринты, решайте загадки в дополненной реальности при помощи приложения DEVAR и получите настоящий замок. Вы готовы, Ваше Высочество?</t>
  </si>
  <si>
    <t>Оказывается, волшебная страна фей совсем рядом. Попасть в неё можно, открыв неприметную дверцу в глубине зелёного парка. За ней Вас ждут загадки и новые знакомства, чудесные виды и запутанные лабиринты. За собой Вас поведёт история, где Вы – главный герой.  Проявите смекалку и помогите феям в их бедах, а в благодарность они подскажут, как попасть на бал Королевы Фей. Для решения некоторых загадок придётся немного поколдовать и запустить дополненную реальность. Но это совершенно не трудно! Понадобится только приложение DEVAR на смартфоне или планшете. Готовы? Тогда в путь!</t>
  </si>
  <si>
    <t>Посетите волшебный мир принцесс и фей с большой книгой лабиринтов для девочек! Сказочные места таят в себе загадки, а жителям никак не обойтись без Вашей помощи и поддержки. Посетите бал Королевы Фей, полетайте на воздушном шаре с Принцессой-путешественницей и погуляйте среди облаков. И какой волшебный мир обойдётся без магии? С помощью дополненной реальности Вы сможете не только испытать свои силы в хитроумных загадках, но и чуть лучше узнать жителей этого удивительно мира.  Готовы? Тогда в путь!</t>
  </si>
  <si>
    <t>Моя первая БОЛЬШАЯ энциклопедия Devar</t>
  </si>
  <si>
    <t>978-5-6045080-7-7</t>
  </si>
  <si>
    <t>24*17*1,5</t>
  </si>
  <si>
    <t>Семь главных тем раскроют вашему малышу все тайны нашей планеты. На страницах вас ждут дружелюбные динозавры, поющие планеты, ласковые домашние животные, крошки насекомые и разнообразный транспорт. Они никому не позволят скучать в их компании, ведь им есть, что показать! Выведайте все секреты животных и динозавров, узнайте на что способен транспорт, послушайте песенки планет и насекомых в дополненной реальности. Но будьте бдительны! Часть страниц захватили коварные вирусы, которые тоже решили написать энциклопедию про себя, притворяясь дружелюбными и мирными. Но герой Лей Лейкоцит не оставит такое нарушение безнаказанным. А чтобы лучше понять своё тело и узнать, как оно работает, то скорее открывайте раздел с анатомией.  Увлекательные приключения с удивительной компанией уже начинаются!</t>
  </si>
  <si>
    <t>https://drive.google.com/drive/folders/1i36F3GtMQkYxoffCDBVHc7abR_G6wUCK?usp=sharing</t>
  </si>
  <si>
    <t>D-0000335</t>
  </si>
  <si>
    <t>D-0000336</t>
  </si>
  <si>
    <t>D-0000337</t>
  </si>
  <si>
    <t>D-0000338</t>
  </si>
  <si>
    <t>D-0000340</t>
  </si>
  <si>
    <t>https://drive.google.com/drive/folders/1A28i8X-qsDFdBng0VaTjQk6MyLPzqZon?usp=sharing</t>
  </si>
  <si>
    <t>Космос. От пылинки до галактики</t>
  </si>
  <si>
    <t>978-5-6045824-9-7</t>
  </si>
  <si>
    <t>Энциклопедия «Космос. От пылинки до галактики» состоит из пяти больших блоков: «Вселенная», «Что можно встретить в космосе», «Наша галактика», «Солнечная система», «Космонавтика». 700 увлекательных фактов о Вселенной, более 250 интерактивных 4D-исследований, роскошные фотографии и рисунки, полезная инфографика, интерактивная дополненная реальность и приятный бонус — обучающий курс с играми и заданиями на закрепление материала в бесплатном приложении DEVAR.
Как представляли устройство мира наши далёкие предки и при чём тут белка? Чей пытливый ум и смелые предположения развивали науку с космической скоростью? Как зовут человека, впервые сыгравшего в гольф… на Луне? Как выглядит туманность «Пузырь» и почему она так называется? Какие небесные объекты Вселенной сравнивают с маяками? Как динозавр смог побывать в космосе? Что такое «колыбель звёзд» и какова её роль? 
А с помощью технологии дополненной реальности можно подлететь к чёрной дыре (и даже «скормить» ей звезду), увидеть взрыв сверхновой звезды, облететь МКС и узнать обо всех модулях, из которых она состоит, увидеть момент стыковки «Crew Dragon» и МКС, поуправлять марсоходом, собрать образцы и сделать свои собственные фотографии. Эта книга даст исчерпывающие ответы на разнообразные вопросы, поможет пробудить интерес к теме, систематизировать знания и увлечь ребёнка надолго.
Астрономия прошла длинный путь — от обожествления звёзд до первого полёта в космос, от мифологического мышления до космического туризма. Вместе с энциклопедией «Космос. От пылинки до галактики» читатели смогут отправиться в невероятное путешествие сквозь время и пространство, которое началось со звёздной пылинки и продолжается до сих пор. Кто знает, может, однажды люди действительно смогут отправиться на Марс? Может, даже вы?</t>
  </si>
  <si>
    <t>29*24,5*1,5</t>
  </si>
  <si>
    <t>ЗАКАЗ</t>
  </si>
  <si>
    <t>Сумма в ценах РРЦ</t>
  </si>
  <si>
    <t>Сумма в оптовых ценах</t>
  </si>
  <si>
    <t>от 600 000 в ценах РРЦ</t>
  </si>
  <si>
    <t>от 200 000 в ценах РРЦ</t>
  </si>
  <si>
    <t>от 60 000 в ценах РРЦ</t>
  </si>
  <si>
    <t>4D Серия Знакомство. Анатомия человека</t>
  </si>
  <si>
    <t>С помощью энциклопедии «Анатомия человека» вы сможете узнать самые неожиданные факты о собственном теле: изучить строение мозга, понять, как функционируют нервные окончания и органы чувств, сосчитать все кости в скелете. А в дополненной реальности станете настоящим исследователем тела, понаблюдаете за работой сердца и кровеносной системы, посмотрите на работу глаза и даже на 3D-модель мозга!</t>
  </si>
  <si>
    <t>D-0000555</t>
  </si>
  <si>
    <t>978-5-6053076-9-3</t>
  </si>
  <si>
    <t>Книга в дополненной реальности: Маленький Принц</t>
  </si>
  <si>
    <t>17*21,5*1</t>
  </si>
  <si>
    <t>«Маленький принц» – сказочная повесть, прославившая автора на весь мир. Это произведение о вечных ценностях, о том, как важно смотреть на мир глазами ребенка.</t>
  </si>
  <si>
    <t>D-0000777</t>
  </si>
  <si>
    <t>4D Серия Знакомство. Необычные растения</t>
  </si>
  <si>
    <t>Энциклопедия «Необычные растения» полна сюрпризов! С её помощью можно погрузиться в удивительный мир самых интересных и пугающих растений. Какое из них самое пахучее? Бывают ли кактусы, растущие не в пустыне? Зачем пузырчатке пузыри?</t>
  </si>
  <si>
    <t>https://drive.google.com/drive/folders/1WIpzyEiepFPhAdNtEnrhNExKnmWbc5qQ</t>
  </si>
  <si>
    <t>Большая энциклопедия: МИР динозавров в дополненной реальности</t>
  </si>
  <si>
    <t>D-0000999</t>
  </si>
  <si>
    <t>27,5*24,5*1,5</t>
  </si>
  <si>
    <t xml:space="preserve">Ты держишь в руках необычную книгу. Она поможет тебе отправиться в захватывающее путешествие в мир динозавров, полный тайн и опасностей. Ты познакомишься с удивительными древними существами, узнаешь о них множество интересных фактов и даже сможешь поиграть с ними прямо у себя в комнате! Нет, это не магия. И даже не разработка космических пришельцев. Это необычная технология- дополненная реальность. Признайся, тебе уже не терпится попробовать? Тогда вперед! </t>
  </si>
  <si>
    <t>978-5-6055569-2-3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</si>
</sst>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sz val="17"/>
      <color rgb="FF323749"/>
      <name val="Inter"/>
    </font>
    <font>
      <b/>
      <sz val="20"/>
      <color theme="1"/>
      <name val="Calibri"/>
      <family val="2"/>
      <scheme val="minor"/>
    </font>
    <font>
      <sz val="16"/>
      <color rgb="FF000000"/>
      <name val="Arial"/>
      <family val="2"/>
    </font>
    <font>
      <b/>
      <sz val="18"/>
      <color theme="1"/>
      <name val="Calibri (Основной текст)"/>
      <charset val="204"/>
    </font>
    <font>
      <sz val="18"/>
      <color theme="1"/>
      <name val="Calibri"/>
      <family val="2"/>
      <scheme val="minor"/>
    </font>
    <font>
      <sz val="18"/>
      <color rgb="FF000000"/>
      <name val="Calibri"/>
      <family val="2"/>
      <charset val="204"/>
      <scheme val="minor"/>
    </font>
    <font>
      <b/>
      <sz val="18"/>
      <color rgb="FF000000"/>
      <name val="Calibri"/>
      <family val="2"/>
      <charset val="204"/>
      <scheme val="minor"/>
    </font>
    <font>
      <sz val="16"/>
      <color rgb="FF000000"/>
      <name val="Calibri"/>
      <family val="2"/>
      <scheme val="minor"/>
    </font>
    <font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4" fillId="3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vertical="center" wrapText="1"/>
    </xf>
    <xf numFmtId="9" fontId="6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wrapText="1"/>
    </xf>
    <xf numFmtId="0" fontId="0" fillId="4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2" fontId="5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12" fontId="5" fillId="0" borderId="1" xfId="0" applyNumberFormat="1" applyFont="1" applyBorder="1" applyAlignment="1">
      <alignment horizontal="center" vertical="center" wrapText="1"/>
    </xf>
    <xf numFmtId="0" fontId="10" fillId="2" borderId="1" xfId="2" applyNumberForma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1" xfId="2" applyNumberFormat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wrapText="1"/>
    </xf>
    <xf numFmtId="1" fontId="0" fillId="0" borderId="0" xfId="0" applyNumberFormat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10" fillId="0" borderId="1" xfId="2" applyNumberForma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0" fillId="4" borderId="0" xfId="0" applyFill="1"/>
    <xf numFmtId="0" fontId="13" fillId="0" borderId="0" xfId="0" applyFont="1"/>
    <xf numFmtId="0" fontId="14" fillId="3" borderId="1" xfId="0" applyFont="1" applyFill="1" applyBorder="1" applyAlignment="1">
      <alignment horizontal="center" vertical="center"/>
    </xf>
    <xf numFmtId="0" fontId="15" fillId="0" borderId="0" xfId="0" applyFont="1"/>
    <xf numFmtId="0" fontId="9" fillId="6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/>
    </xf>
    <xf numFmtId="12" fontId="21" fillId="0" borderId="1" xfId="0" applyNumberFormat="1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g"/><Relationship Id="rId8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299355</xdr:colOff>
      <xdr:row>4</xdr:row>
      <xdr:rowOff>13607</xdr:rowOff>
    </xdr:from>
    <xdr:to>
      <xdr:col>3</xdr:col>
      <xdr:colOff>1265462</xdr:colOff>
      <xdr:row>4</xdr:row>
      <xdr:rowOff>1305249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284" y="15661821"/>
          <a:ext cx="966107" cy="1291642"/>
        </a:xfrm>
        <a:prstGeom prst="rect">
          <a:avLst/>
        </a:prstGeom>
      </xdr:spPr>
    </xdr:pic>
    <xdr:clientData/>
  </xdr:twoCellAnchor>
  <xdr:twoCellAnchor>
    <xdr:from>
      <xdr:col>3</xdr:col>
      <xdr:colOff>353785</xdr:colOff>
      <xdr:row>14</xdr:row>
      <xdr:rowOff>67746</xdr:rowOff>
    </xdr:from>
    <xdr:to>
      <xdr:col>3</xdr:col>
      <xdr:colOff>1197427</xdr:colOff>
      <xdr:row>14</xdr:row>
      <xdr:rowOff>1225508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8714" y="21267675"/>
          <a:ext cx="843642" cy="1157762"/>
        </a:xfrm>
        <a:prstGeom prst="rect">
          <a:avLst/>
        </a:prstGeom>
      </xdr:spPr>
    </xdr:pic>
    <xdr:clientData/>
  </xdr:twoCellAnchor>
  <xdr:twoCellAnchor>
    <xdr:from>
      <xdr:col>3</xdr:col>
      <xdr:colOff>299357</xdr:colOff>
      <xdr:row>15</xdr:row>
      <xdr:rowOff>54429</xdr:rowOff>
    </xdr:from>
    <xdr:to>
      <xdr:col>3</xdr:col>
      <xdr:colOff>1292678</xdr:colOff>
      <xdr:row>15</xdr:row>
      <xdr:rowOff>1296079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4286" y="23948572"/>
          <a:ext cx="993321" cy="1241650"/>
        </a:xfrm>
        <a:prstGeom prst="rect">
          <a:avLst/>
        </a:prstGeom>
      </xdr:spPr>
    </xdr:pic>
    <xdr:clientData/>
  </xdr:twoCellAnchor>
  <xdr:twoCellAnchor>
    <xdr:from>
      <xdr:col>3</xdr:col>
      <xdr:colOff>326572</xdr:colOff>
      <xdr:row>37</xdr:row>
      <xdr:rowOff>163286</xdr:rowOff>
    </xdr:from>
    <xdr:to>
      <xdr:col>3</xdr:col>
      <xdr:colOff>1192279</xdr:colOff>
      <xdr:row>37</xdr:row>
      <xdr:rowOff>1321626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1" y="82704215"/>
          <a:ext cx="865707" cy="1158340"/>
        </a:xfrm>
        <a:prstGeom prst="rect">
          <a:avLst/>
        </a:prstGeom>
      </xdr:spPr>
    </xdr:pic>
    <xdr:clientData/>
  </xdr:twoCellAnchor>
  <xdr:twoCellAnchor>
    <xdr:from>
      <xdr:col>3</xdr:col>
      <xdr:colOff>285750</xdr:colOff>
      <xdr:row>18</xdr:row>
      <xdr:rowOff>40821</xdr:rowOff>
    </xdr:from>
    <xdr:to>
      <xdr:col>3</xdr:col>
      <xdr:colOff>1251857</xdr:colOff>
      <xdr:row>18</xdr:row>
      <xdr:rowOff>1328963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54574" y="73898792"/>
          <a:ext cx="966107" cy="1288142"/>
        </a:xfrm>
        <a:prstGeom prst="rect">
          <a:avLst/>
        </a:prstGeom>
      </xdr:spPr>
    </xdr:pic>
    <xdr:clientData/>
  </xdr:twoCellAnchor>
  <xdr:twoCellAnchor>
    <xdr:from>
      <xdr:col>3</xdr:col>
      <xdr:colOff>258536</xdr:colOff>
      <xdr:row>20</xdr:row>
      <xdr:rowOff>58510</xdr:rowOff>
    </xdr:from>
    <xdr:to>
      <xdr:col>3</xdr:col>
      <xdr:colOff>1248456</xdr:colOff>
      <xdr:row>20</xdr:row>
      <xdr:rowOff>1382485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3465" y="85606617"/>
          <a:ext cx="989920" cy="1329418"/>
        </a:xfrm>
        <a:prstGeom prst="rect">
          <a:avLst/>
        </a:prstGeom>
      </xdr:spPr>
    </xdr:pic>
    <xdr:clientData/>
  </xdr:twoCellAnchor>
  <xdr:twoCellAnchor>
    <xdr:from>
      <xdr:col>3</xdr:col>
      <xdr:colOff>272142</xdr:colOff>
      <xdr:row>21</xdr:row>
      <xdr:rowOff>54429</xdr:rowOff>
    </xdr:from>
    <xdr:to>
      <xdr:col>3</xdr:col>
      <xdr:colOff>1265463</xdr:colOff>
      <xdr:row>21</xdr:row>
      <xdr:rowOff>1378857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7071" y="86990465"/>
          <a:ext cx="993321" cy="1324428"/>
        </a:xfrm>
        <a:prstGeom prst="rect">
          <a:avLst/>
        </a:prstGeom>
      </xdr:spPr>
    </xdr:pic>
    <xdr:clientData/>
  </xdr:twoCellAnchor>
  <xdr:twoCellAnchor>
    <xdr:from>
      <xdr:col>3</xdr:col>
      <xdr:colOff>244928</xdr:colOff>
      <xdr:row>22</xdr:row>
      <xdr:rowOff>54429</xdr:rowOff>
    </xdr:from>
    <xdr:to>
      <xdr:col>3</xdr:col>
      <xdr:colOff>1224642</xdr:colOff>
      <xdr:row>22</xdr:row>
      <xdr:rowOff>1360717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89857" y="89766322"/>
          <a:ext cx="979714" cy="1306288"/>
        </a:xfrm>
        <a:prstGeom prst="rect">
          <a:avLst/>
        </a:prstGeom>
      </xdr:spPr>
    </xdr:pic>
    <xdr:clientData/>
  </xdr:twoCellAnchor>
  <xdr:twoCellAnchor>
    <xdr:from>
      <xdr:col>3</xdr:col>
      <xdr:colOff>287792</xdr:colOff>
      <xdr:row>31</xdr:row>
      <xdr:rowOff>24654</xdr:rowOff>
    </xdr:from>
    <xdr:to>
      <xdr:col>3</xdr:col>
      <xdr:colOff>1295400</xdr:colOff>
      <xdr:row>31</xdr:row>
      <xdr:rowOff>1593316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56616" y="102356772"/>
          <a:ext cx="1007608" cy="1568662"/>
        </a:xfrm>
        <a:prstGeom prst="rect">
          <a:avLst/>
        </a:prstGeom>
      </xdr:spPr>
    </xdr:pic>
    <xdr:clientData/>
  </xdr:twoCellAnchor>
  <xdr:twoCellAnchor>
    <xdr:from>
      <xdr:col>3</xdr:col>
      <xdr:colOff>231321</xdr:colOff>
      <xdr:row>33</xdr:row>
      <xdr:rowOff>174171</xdr:rowOff>
    </xdr:from>
    <xdr:to>
      <xdr:col>3</xdr:col>
      <xdr:colOff>1251858</xdr:colOff>
      <xdr:row>33</xdr:row>
      <xdr:rowOff>1604362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1692" y="90667114"/>
          <a:ext cx="1020537" cy="1430191"/>
        </a:xfrm>
        <a:prstGeom prst="rect">
          <a:avLst/>
        </a:prstGeom>
      </xdr:spPr>
    </xdr:pic>
    <xdr:clientData/>
  </xdr:twoCellAnchor>
  <xdr:twoCellAnchor>
    <xdr:from>
      <xdr:col>3</xdr:col>
      <xdr:colOff>284150</xdr:colOff>
      <xdr:row>32</xdr:row>
      <xdr:rowOff>63458</xdr:rowOff>
    </xdr:from>
    <xdr:to>
      <xdr:col>3</xdr:col>
      <xdr:colOff>1315572</xdr:colOff>
      <xdr:row>32</xdr:row>
      <xdr:rowOff>1605870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52974" y="104054046"/>
          <a:ext cx="1031422" cy="1542412"/>
        </a:xfrm>
        <a:prstGeom prst="rect">
          <a:avLst/>
        </a:prstGeom>
      </xdr:spPr>
    </xdr:pic>
    <xdr:clientData/>
  </xdr:twoCellAnchor>
  <xdr:twoCellAnchor>
    <xdr:from>
      <xdr:col>3</xdr:col>
      <xdr:colOff>315686</xdr:colOff>
      <xdr:row>27</xdr:row>
      <xdr:rowOff>43543</xdr:rowOff>
    </xdr:from>
    <xdr:to>
      <xdr:col>3</xdr:col>
      <xdr:colOff>1175658</xdr:colOff>
      <xdr:row>27</xdr:row>
      <xdr:rowOff>1245674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057" y="20998543"/>
          <a:ext cx="859972" cy="1202131"/>
        </a:xfrm>
        <a:prstGeom prst="rect">
          <a:avLst/>
        </a:prstGeom>
      </xdr:spPr>
    </xdr:pic>
    <xdr:clientData/>
  </xdr:twoCellAnchor>
  <xdr:twoCellAnchor>
    <xdr:from>
      <xdr:col>3</xdr:col>
      <xdr:colOff>293914</xdr:colOff>
      <xdr:row>9</xdr:row>
      <xdr:rowOff>46808</xdr:rowOff>
    </xdr:from>
    <xdr:to>
      <xdr:col>3</xdr:col>
      <xdr:colOff>1194349</xdr:colOff>
      <xdr:row>9</xdr:row>
      <xdr:rowOff>1251858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44285" y="26433779"/>
          <a:ext cx="900435" cy="1205050"/>
        </a:xfrm>
        <a:prstGeom prst="rect">
          <a:avLst/>
        </a:prstGeom>
      </xdr:spPr>
    </xdr:pic>
    <xdr:clientData/>
  </xdr:twoCellAnchor>
  <xdr:twoCellAnchor>
    <xdr:from>
      <xdr:col>3</xdr:col>
      <xdr:colOff>315686</xdr:colOff>
      <xdr:row>25</xdr:row>
      <xdr:rowOff>0</xdr:rowOff>
    </xdr:from>
    <xdr:to>
      <xdr:col>3</xdr:col>
      <xdr:colOff>1317172</xdr:colOff>
      <xdr:row>25</xdr:row>
      <xdr:rowOff>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3657" y="93669011"/>
          <a:ext cx="1001486" cy="1335315"/>
        </a:xfrm>
        <a:prstGeom prst="rect">
          <a:avLst/>
        </a:prstGeom>
      </xdr:spPr>
    </xdr:pic>
    <xdr:clientData/>
  </xdr:twoCellAnchor>
  <xdr:twoCellAnchor>
    <xdr:from>
      <xdr:col>3</xdr:col>
      <xdr:colOff>326572</xdr:colOff>
      <xdr:row>24</xdr:row>
      <xdr:rowOff>54430</xdr:rowOff>
    </xdr:from>
    <xdr:to>
      <xdr:col>3</xdr:col>
      <xdr:colOff>1284515</xdr:colOff>
      <xdr:row>24</xdr:row>
      <xdr:rowOff>1331687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94543" y="92312459"/>
          <a:ext cx="957943" cy="1277257"/>
        </a:xfrm>
        <a:prstGeom prst="rect">
          <a:avLst/>
        </a:prstGeom>
      </xdr:spPr>
    </xdr:pic>
    <xdr:clientData/>
  </xdr:twoCellAnchor>
  <xdr:twoCellAnchor>
    <xdr:from>
      <xdr:col>3</xdr:col>
      <xdr:colOff>239486</xdr:colOff>
      <xdr:row>24</xdr:row>
      <xdr:rowOff>0</xdr:rowOff>
    </xdr:from>
    <xdr:to>
      <xdr:col>3</xdr:col>
      <xdr:colOff>1227365</xdr:colOff>
      <xdr:row>24</xdr:row>
      <xdr:rowOff>0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857" y="91483543"/>
          <a:ext cx="987879" cy="1317172"/>
        </a:xfrm>
        <a:prstGeom prst="rect">
          <a:avLst/>
        </a:prstGeom>
      </xdr:spPr>
    </xdr:pic>
    <xdr:clientData/>
  </xdr:twoCellAnchor>
  <xdr:twoCellAnchor>
    <xdr:from>
      <xdr:col>3</xdr:col>
      <xdr:colOff>272142</xdr:colOff>
      <xdr:row>24</xdr:row>
      <xdr:rowOff>0</xdr:rowOff>
    </xdr:from>
    <xdr:to>
      <xdr:col>3</xdr:col>
      <xdr:colOff>1243691</xdr:colOff>
      <xdr:row>24</xdr:row>
      <xdr:rowOff>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522513" y="92887802"/>
          <a:ext cx="971549" cy="1295398"/>
        </a:xfrm>
        <a:prstGeom prst="rect">
          <a:avLst/>
        </a:prstGeom>
      </xdr:spPr>
    </xdr:pic>
    <xdr:clientData/>
  </xdr:twoCellAnchor>
  <xdr:twoCellAnchor>
    <xdr:from>
      <xdr:col>3</xdr:col>
      <xdr:colOff>105296</xdr:colOff>
      <xdr:row>3</xdr:row>
      <xdr:rowOff>40823</xdr:rowOff>
    </xdr:from>
    <xdr:to>
      <xdr:col>3</xdr:col>
      <xdr:colOff>1491341</xdr:colOff>
      <xdr:row>3</xdr:row>
      <xdr:rowOff>1891395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4120" y="1038147"/>
          <a:ext cx="1386045" cy="1850572"/>
        </a:xfrm>
        <a:prstGeom prst="rect">
          <a:avLst/>
        </a:prstGeom>
      </xdr:spPr>
    </xdr:pic>
    <xdr:clientData/>
  </xdr:twoCellAnchor>
  <xdr:twoCellAnchor>
    <xdr:from>
      <xdr:col>3</xdr:col>
      <xdr:colOff>304800</xdr:colOff>
      <xdr:row>30</xdr:row>
      <xdr:rowOff>76200</xdr:rowOff>
    </xdr:from>
    <xdr:to>
      <xdr:col>3</xdr:col>
      <xdr:colOff>1364835</xdr:colOff>
      <xdr:row>30</xdr:row>
      <xdr:rowOff>1485900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B93DD647-0743-4315-B04B-E91C5203F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1200" y="71037450"/>
          <a:ext cx="1060035" cy="1409700"/>
        </a:xfrm>
        <a:prstGeom prst="rect">
          <a:avLst/>
        </a:prstGeom>
      </xdr:spPr>
    </xdr:pic>
    <xdr:clientData/>
  </xdr:twoCellAnchor>
  <xdr:twoCellAnchor>
    <xdr:from>
      <xdr:col>3</xdr:col>
      <xdr:colOff>207818</xdr:colOff>
      <xdr:row>7</xdr:row>
      <xdr:rowOff>69273</xdr:rowOff>
    </xdr:from>
    <xdr:to>
      <xdr:col>3</xdr:col>
      <xdr:colOff>1279153</xdr:colOff>
      <xdr:row>7</xdr:row>
      <xdr:rowOff>1496291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33409991-4A9A-4522-ACD0-2E8806B83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0363" y="17692255"/>
          <a:ext cx="1071335" cy="1427018"/>
        </a:xfrm>
        <a:prstGeom prst="rect">
          <a:avLst/>
        </a:prstGeom>
      </xdr:spPr>
    </xdr:pic>
    <xdr:clientData/>
  </xdr:twoCellAnchor>
  <xdr:twoCellAnchor>
    <xdr:from>
      <xdr:col>3</xdr:col>
      <xdr:colOff>213360</xdr:colOff>
      <xdr:row>8</xdr:row>
      <xdr:rowOff>0</xdr:rowOff>
    </xdr:from>
    <xdr:to>
      <xdr:col>3</xdr:col>
      <xdr:colOff>1310640</xdr:colOff>
      <xdr:row>8</xdr:row>
      <xdr:rowOff>0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id="{385B4DE5-F5AC-4D65-AE46-6DC3BFF69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89760" y="19659600"/>
          <a:ext cx="1097280" cy="1461577"/>
        </a:xfrm>
        <a:prstGeom prst="rect">
          <a:avLst/>
        </a:prstGeom>
      </xdr:spPr>
    </xdr:pic>
    <xdr:clientData/>
  </xdr:twoCellAnchor>
  <xdr:twoCellAnchor>
    <xdr:from>
      <xdr:col>3</xdr:col>
      <xdr:colOff>247650</xdr:colOff>
      <xdr:row>27</xdr:row>
      <xdr:rowOff>0</xdr:rowOff>
    </xdr:from>
    <xdr:to>
      <xdr:col>3</xdr:col>
      <xdr:colOff>1352550</xdr:colOff>
      <xdr:row>27</xdr:row>
      <xdr:rowOff>0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F2EEA2A9-AB3E-4EA0-BC76-3786FE1B1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4050" y="59912250"/>
          <a:ext cx="1104900" cy="1471727"/>
        </a:xfrm>
        <a:prstGeom prst="rect">
          <a:avLst/>
        </a:prstGeom>
      </xdr:spPr>
    </xdr:pic>
    <xdr:clientData/>
  </xdr:twoCellAnchor>
  <xdr:twoCellAnchor>
    <xdr:from>
      <xdr:col>3</xdr:col>
      <xdr:colOff>209550</xdr:colOff>
      <xdr:row>29</xdr:row>
      <xdr:rowOff>95249</xdr:rowOff>
    </xdr:from>
    <xdr:to>
      <xdr:col>3</xdr:col>
      <xdr:colOff>1282186</xdr:colOff>
      <xdr:row>30</xdr:row>
      <xdr:rowOff>0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01A9AA66-8879-4F35-96CD-38D244A19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85950" y="77800199"/>
          <a:ext cx="1072636" cy="1428751"/>
        </a:xfrm>
        <a:prstGeom prst="rect">
          <a:avLst/>
        </a:prstGeom>
      </xdr:spPr>
    </xdr:pic>
    <xdr:clientData/>
  </xdr:twoCellAnchor>
  <xdr:twoCellAnchor>
    <xdr:from>
      <xdr:col>3</xdr:col>
      <xdr:colOff>171450</xdr:colOff>
      <xdr:row>13</xdr:row>
      <xdr:rowOff>10990</xdr:rowOff>
    </xdr:from>
    <xdr:to>
      <xdr:col>3</xdr:col>
      <xdr:colOff>1390650</xdr:colOff>
      <xdr:row>13</xdr:row>
      <xdr:rowOff>1474469</xdr:rowOff>
    </xdr:to>
    <xdr:pic>
      <xdr:nvPicPr>
        <xdr:cNvPr id="88" name="Рисунок 87" descr="https://lh6.googleusercontent.com/0iIucl933rF7u-xxmZ21d7kEIqmiTZljYRs16KeqIlkawxYRPArzvHdSA_5Wm6Lv4YI3RMan14OKc7c6I0-1Hit418fg3mxNDdlS9Vpy4f7a61ISod-snWSkbrgyWz4GP9Fog7A">
          <a:extLst>
            <a:ext uri="{FF2B5EF4-FFF2-40B4-BE49-F238E27FC236}">
              <a16:creationId xmlns:a16="http://schemas.microsoft.com/office/drawing/2014/main" id="{2514B33C-8CFA-4D69-89A5-B8A8A27E1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7850" y="34815340"/>
          <a:ext cx="1219200" cy="14634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171450</xdr:colOff>
      <xdr:row>12</xdr:row>
      <xdr:rowOff>19050</xdr:rowOff>
    </xdr:from>
    <xdr:to>
      <xdr:col>3</xdr:col>
      <xdr:colOff>1409700</xdr:colOff>
      <xdr:row>12</xdr:row>
      <xdr:rowOff>1507602</xdr:rowOff>
    </xdr:to>
    <xdr:pic>
      <xdr:nvPicPr>
        <xdr:cNvPr id="90" name="Рисунок 89" descr="https://lh5.googleusercontent.com/j3V47_6u2_XzwyGDJm0mPzE_DU3izH-a7m825u2vAy1LCeAi4e8Gmi3ILxszJqpMzA7KIIBrnz6u0I797kG3f46M6cXaI3WENp6wmKtqMlRP8JB51TuA4BB-_Ba6JHlQbJq7Bu4">
          <a:extLst>
            <a:ext uri="{FF2B5EF4-FFF2-40B4-BE49-F238E27FC236}">
              <a16:creationId xmlns:a16="http://schemas.microsoft.com/office/drawing/2014/main" id="{1B2C5193-9120-42A2-8FA5-DEE10174A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7850" y="33299400"/>
          <a:ext cx="1238250" cy="1488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209550</xdr:colOff>
      <xdr:row>11</xdr:row>
      <xdr:rowOff>19050</xdr:rowOff>
    </xdr:from>
    <xdr:to>
      <xdr:col>3</xdr:col>
      <xdr:colOff>1395413</xdr:colOff>
      <xdr:row>11</xdr:row>
      <xdr:rowOff>1504950</xdr:rowOff>
    </xdr:to>
    <xdr:pic>
      <xdr:nvPicPr>
        <xdr:cNvPr id="91" name="Рисунок 90" descr="https://lh5.googleusercontent.com/WMNlMUxe-1Nhgefen9LzxOupVIb1s9v_jQQo6M50OlbXCtu-WbTpb6ulpgYNm46FRENpHunacOeoILnFw8rzkmgOY9cRCRXp7zeztosbh1tPBzJ8yFLMpxqKRn2oJGGclvQUyKs">
          <a:extLst>
            <a:ext uri="{FF2B5EF4-FFF2-40B4-BE49-F238E27FC236}">
              <a16:creationId xmlns:a16="http://schemas.microsoft.com/office/drawing/2014/main" id="{E3DC3BED-3518-4C56-876E-130BC49EC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85950" y="31775400"/>
          <a:ext cx="1185863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228600</xdr:colOff>
      <xdr:row>26</xdr:row>
      <xdr:rowOff>0</xdr:rowOff>
    </xdr:from>
    <xdr:to>
      <xdr:col>3</xdr:col>
      <xdr:colOff>1352550</xdr:colOff>
      <xdr:row>26</xdr:row>
      <xdr:rowOff>1497101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0A7D9EA4-2657-4B9D-A479-6EF2F4A6D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0" y="64750950"/>
          <a:ext cx="1123950" cy="1497101"/>
        </a:xfrm>
        <a:prstGeom prst="rect">
          <a:avLst/>
        </a:prstGeom>
      </xdr:spPr>
    </xdr:pic>
    <xdr:clientData/>
  </xdr:twoCellAnchor>
  <xdr:twoCellAnchor>
    <xdr:from>
      <xdr:col>3</xdr:col>
      <xdr:colOff>152400</xdr:colOff>
      <xdr:row>29</xdr:row>
      <xdr:rowOff>0</xdr:rowOff>
    </xdr:from>
    <xdr:to>
      <xdr:col>3</xdr:col>
      <xdr:colOff>1314450</xdr:colOff>
      <xdr:row>29</xdr:row>
      <xdr:rowOff>23851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DBD07200-7178-49D9-9D87-EDFDEF029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8800" y="76180950"/>
          <a:ext cx="1162050" cy="1547851"/>
        </a:xfrm>
        <a:prstGeom prst="rect">
          <a:avLst/>
        </a:prstGeom>
      </xdr:spPr>
    </xdr:pic>
    <xdr:clientData/>
  </xdr:twoCellAnchor>
  <xdr:twoCellAnchor>
    <xdr:from>
      <xdr:col>3</xdr:col>
      <xdr:colOff>133350</xdr:colOff>
      <xdr:row>2</xdr:row>
      <xdr:rowOff>171451</xdr:rowOff>
    </xdr:from>
    <xdr:to>
      <xdr:col>3</xdr:col>
      <xdr:colOff>1390650</xdr:colOff>
      <xdr:row>2</xdr:row>
      <xdr:rowOff>1846175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ADEA4622-436B-42AD-A1AC-B9FF31CD6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0" y="2038351"/>
          <a:ext cx="1257300" cy="1674724"/>
        </a:xfrm>
        <a:prstGeom prst="rect">
          <a:avLst/>
        </a:prstGeom>
      </xdr:spPr>
    </xdr:pic>
    <xdr:clientData/>
  </xdr:twoCellAnchor>
  <xdr:twoCellAnchor>
    <xdr:from>
      <xdr:col>3</xdr:col>
      <xdr:colOff>133350</xdr:colOff>
      <xdr:row>8</xdr:row>
      <xdr:rowOff>0</xdr:rowOff>
    </xdr:from>
    <xdr:to>
      <xdr:col>3</xdr:col>
      <xdr:colOff>1395398</xdr:colOff>
      <xdr:row>8</xdr:row>
      <xdr:rowOff>23699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012FDCF0-95F2-4C63-BDC0-0932EBFB4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0" y="29794200"/>
          <a:ext cx="1262048" cy="1681049"/>
        </a:xfrm>
        <a:prstGeom prst="rect">
          <a:avLst/>
        </a:prstGeom>
      </xdr:spPr>
    </xdr:pic>
    <xdr:clientData/>
  </xdr:twoCellAnchor>
  <xdr:twoCellAnchor>
    <xdr:from>
      <xdr:col>3</xdr:col>
      <xdr:colOff>337558</xdr:colOff>
      <xdr:row>17</xdr:row>
      <xdr:rowOff>10714</xdr:rowOff>
    </xdr:from>
    <xdr:to>
      <xdr:col>3</xdr:col>
      <xdr:colOff>1257300</xdr:colOff>
      <xdr:row>18</xdr:row>
      <xdr:rowOff>-1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EB82E9E6-FE77-42BC-B762-097303F93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3958" y="53750764"/>
          <a:ext cx="919742" cy="1360885"/>
        </a:xfrm>
        <a:prstGeom prst="rect">
          <a:avLst/>
        </a:prstGeom>
      </xdr:spPr>
    </xdr:pic>
    <xdr:clientData/>
  </xdr:twoCellAnchor>
  <xdr:twoCellAnchor>
    <xdr:from>
      <xdr:col>3</xdr:col>
      <xdr:colOff>247650</xdr:colOff>
      <xdr:row>26</xdr:row>
      <xdr:rowOff>1504951</xdr:rowOff>
    </xdr:from>
    <xdr:to>
      <xdr:col>3</xdr:col>
      <xdr:colOff>1257300</xdr:colOff>
      <xdr:row>27</xdr:row>
      <xdr:rowOff>0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BD0548F9-FE49-4089-9B22-AA8B77099F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54435"/>
        <a:stretch/>
      </xdr:blipFill>
      <xdr:spPr>
        <a:xfrm>
          <a:off x="1924050" y="76542901"/>
          <a:ext cx="1009650" cy="1520138"/>
        </a:xfrm>
        <a:prstGeom prst="rect">
          <a:avLst/>
        </a:prstGeom>
      </xdr:spPr>
    </xdr:pic>
    <xdr:clientData/>
  </xdr:twoCellAnchor>
  <xdr:twoCellAnchor editAs="oneCell">
    <xdr:from>
      <xdr:col>3</xdr:col>
      <xdr:colOff>215659</xdr:colOff>
      <xdr:row>35</xdr:row>
      <xdr:rowOff>47924</xdr:rowOff>
    </xdr:from>
    <xdr:to>
      <xdr:col>3</xdr:col>
      <xdr:colOff>1485659</xdr:colOff>
      <xdr:row>35</xdr:row>
      <xdr:rowOff>1622171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7B5DAB89-6FC5-F0F5-9CA0-78529C5F9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084716" y="111184905"/>
          <a:ext cx="1270000" cy="1574247"/>
        </a:xfrm>
        <a:prstGeom prst="rect">
          <a:avLst/>
        </a:prstGeom>
      </xdr:spPr>
    </xdr:pic>
    <xdr:clientData/>
  </xdr:twoCellAnchor>
  <xdr:twoCellAnchor>
    <xdr:from>
      <xdr:col>3</xdr:col>
      <xdr:colOff>258536</xdr:colOff>
      <xdr:row>19</xdr:row>
      <xdr:rowOff>0</xdr:rowOff>
    </xdr:from>
    <xdr:to>
      <xdr:col>3</xdr:col>
      <xdr:colOff>1248456</xdr:colOff>
      <xdr:row>19</xdr:row>
      <xdr:rowOff>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EDDB9AB9-D30B-204F-AE90-528F11974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5436" y="26563410"/>
          <a:ext cx="989920" cy="1311275"/>
        </a:xfrm>
        <a:prstGeom prst="rect">
          <a:avLst/>
        </a:prstGeom>
      </xdr:spPr>
    </xdr:pic>
    <xdr:clientData/>
  </xdr:twoCellAnchor>
  <xdr:twoCellAnchor editAs="oneCell">
    <xdr:from>
      <xdr:col>3</xdr:col>
      <xdr:colOff>239623</xdr:colOff>
      <xdr:row>19</xdr:row>
      <xdr:rowOff>23961</xdr:rowOff>
    </xdr:from>
    <xdr:to>
      <xdr:col>3</xdr:col>
      <xdr:colOff>1246037</xdr:colOff>
      <xdr:row>20</xdr:row>
      <xdr:rowOff>55831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E301B0E6-EDCA-E744-B0AF-9EB2FE333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106523" y="27900461"/>
          <a:ext cx="1006414" cy="1403470"/>
        </a:xfrm>
        <a:prstGeom prst="rect">
          <a:avLst/>
        </a:prstGeom>
      </xdr:spPr>
    </xdr:pic>
    <xdr:clientData/>
  </xdr:twoCellAnchor>
  <xdr:twoCellAnchor editAs="oneCell">
    <xdr:from>
      <xdr:col>3</xdr:col>
      <xdr:colOff>119814</xdr:colOff>
      <xdr:row>5</xdr:row>
      <xdr:rowOff>23961</xdr:rowOff>
    </xdr:from>
    <xdr:to>
      <xdr:col>3</xdr:col>
      <xdr:colOff>1557547</xdr:colOff>
      <xdr:row>6</xdr:row>
      <xdr:rowOff>23959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B86FDC5-B3A3-FEFD-116B-60E7C398F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88871" y="6230187"/>
          <a:ext cx="1437733" cy="1893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4SMZ4MBneqa6YeUh-hW5twsbVefoT0Ma?usp=sharing" TargetMode="External"/><Relationship Id="rId13" Type="http://schemas.openxmlformats.org/officeDocument/2006/relationships/hyperlink" Target="https://drive.google.com/drive/folders/1MIm0PQNmXxvbbgvbTBNdUYZQl3DJdIZh?usp=sharing" TargetMode="External"/><Relationship Id="rId18" Type="http://schemas.openxmlformats.org/officeDocument/2006/relationships/hyperlink" Target="https://drive.google.com/drive/folders/1i36F3GtMQkYxoffCDBVHc7abR_G6wUCK?usp=sharing" TargetMode="External"/><Relationship Id="rId3" Type="http://schemas.openxmlformats.org/officeDocument/2006/relationships/hyperlink" Target="https://drive.google.com/drive/folders/18He5VT6eygjZv4zWIzu8moF7dXKA84MO?usp=sharing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s://drive.google.com/drive/folders/16bs4n71F-nXhVSVJ-LeqKYCWe5T-z1Xe?usp=sharing" TargetMode="External"/><Relationship Id="rId12" Type="http://schemas.openxmlformats.org/officeDocument/2006/relationships/hyperlink" Target="https://drive.google.com/drive/folders/17uoit02t_qR1IqnO1Bhfd6YQ_JD3qADr?usp=sharing" TargetMode="External"/><Relationship Id="rId17" Type="http://schemas.openxmlformats.org/officeDocument/2006/relationships/hyperlink" Target="https://drive.google.com/drive/folders/1eN-Ll0qvkYlJm-AJat_qLDCn5x_ANpiX?usp=sharing" TargetMode="External"/><Relationship Id="rId2" Type="http://schemas.openxmlformats.org/officeDocument/2006/relationships/hyperlink" Target="https://drive.google.com/drive/folders/16hp7jAijY5M1e1frKNmdcXmlwQe_zjsg?usp=sharing" TargetMode="External"/><Relationship Id="rId16" Type="http://schemas.openxmlformats.org/officeDocument/2006/relationships/hyperlink" Target="https://drive.google.com/drive/folders/1YS72mXJwk2Zj3YwNq3AX6zz5Q1YTzj5s?usp=sharing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drive/folders/15dfQ0K0A6c8Be9mmtwZEFQ7xI5mG-Ses?usp=sharing" TargetMode="External"/><Relationship Id="rId6" Type="http://schemas.openxmlformats.org/officeDocument/2006/relationships/hyperlink" Target="https://drive.google.com/drive/folders/128OCZ1UWSMPPpywLga8ccLFPey3Hc_je?usp=sharing" TargetMode="External"/><Relationship Id="rId11" Type="http://schemas.openxmlformats.org/officeDocument/2006/relationships/hyperlink" Target="https://drive.google.com/drive/folders/1904UJDH6YWBTUq7fLnOZMlHO8t7_lKuH?usp=sharing" TargetMode="External"/><Relationship Id="rId5" Type="http://schemas.openxmlformats.org/officeDocument/2006/relationships/hyperlink" Target="https://drive.google.com/drive/folders/16hYABjWDo-RP7J-_HxoVBfrsU8BRWwLn?usp=sharing" TargetMode="External"/><Relationship Id="rId15" Type="http://schemas.openxmlformats.org/officeDocument/2006/relationships/hyperlink" Target="https://drive.google.com/drive/folders/1DhLwr_JCydudjLPUceJJW5dtrXa6rJSc?usp=sharing" TargetMode="External"/><Relationship Id="rId10" Type="http://schemas.openxmlformats.org/officeDocument/2006/relationships/hyperlink" Target="https://drive.google.com/drive/folders/140AmlMGw9Pz0kHfrDq3-s9oDIpql3LTC?usp=sharing" TargetMode="External"/><Relationship Id="rId19" Type="http://schemas.openxmlformats.org/officeDocument/2006/relationships/hyperlink" Target="https://drive.google.com/drive/folders/1A28i8X-qsDFdBng0VaTjQk6MyLPzqZon?usp=sharing" TargetMode="External"/><Relationship Id="rId4" Type="http://schemas.openxmlformats.org/officeDocument/2006/relationships/hyperlink" Target="https://drive.google.com/drive/folders/18NIJwojQ5tKsIc_HqH9BdS1Dli0Fao7y?usp=sharing" TargetMode="External"/><Relationship Id="rId9" Type="http://schemas.openxmlformats.org/officeDocument/2006/relationships/hyperlink" Target="https://drive.google.com/drive/folders/143jgGeJ4zy0VHp4yY-fpnlbLl_7enL93?usp=sharing" TargetMode="External"/><Relationship Id="rId14" Type="http://schemas.openxmlformats.org/officeDocument/2006/relationships/hyperlink" Target="https://drive.google.com/drive/folders/1Or_H-K4CXThvftPj3nYkd51d-eGQSbvP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8"/>
  <sheetViews>
    <sheetView tabSelected="1" zoomScale="53" zoomScaleNormal="53" workbookViewId="0">
      <pane xSplit="4" ySplit="2" topLeftCell="E3" activePane="bottomRight" state="frozen"/>
      <selection pane="topRight" activeCell="E1" sqref="E1"/>
      <selection pane="bottomLeft" activeCell="A7" sqref="A7"/>
      <selection pane="bottomRight" activeCell="F38" sqref="F38"/>
    </sheetView>
  </sheetViews>
  <sheetFormatPr baseColWidth="10" defaultColWidth="9.1640625" defaultRowHeight="29"/>
  <cols>
    <col min="1" max="1" width="2.1640625" customWidth="1"/>
    <col min="2" max="2" width="20.83203125" bestFit="1" customWidth="1"/>
    <col min="3" max="3" width="1.5" customWidth="1"/>
    <col min="4" max="4" width="23.5" customWidth="1"/>
    <col min="5" max="5" width="29" style="13" bestFit="1" customWidth="1"/>
    <col min="6" max="6" width="101.5" style="13" bestFit="1" customWidth="1"/>
    <col min="7" max="7" width="31.33203125" style="38" customWidth="1"/>
    <col min="8" max="8" width="83.5" style="32" customWidth="1"/>
    <col min="9" max="9" width="38.83203125" style="13" customWidth="1"/>
    <col min="10" max="10" width="24.5" style="14" customWidth="1"/>
    <col min="11" max="11" width="102.33203125" style="13" customWidth="1"/>
    <col min="12" max="13" width="24.5" style="14" customWidth="1"/>
    <col min="14" max="14" width="15.33203125" style="13" customWidth="1"/>
    <col min="15" max="15" width="14.83203125" style="14" customWidth="1"/>
    <col min="16" max="16" width="12.83203125" style="14" customWidth="1"/>
    <col min="17" max="17" width="31" style="51" customWidth="1"/>
    <col min="18" max="20" width="26.1640625" style="15" customWidth="1"/>
    <col min="21" max="21" width="15.33203125" style="15" customWidth="1"/>
    <col min="22" max="22" width="40.1640625" style="43" bestFit="1" customWidth="1"/>
    <col min="23" max="23" width="40.1640625" style="15" bestFit="1" customWidth="1"/>
    <col min="24" max="24" width="47.6640625" style="15" customWidth="1"/>
    <col min="25" max="27" width="9.1640625" style="1" hidden="1" customWidth="1"/>
    <col min="28" max="16384" width="9.1640625" style="1"/>
  </cols>
  <sheetData>
    <row r="1" spans="1:27" ht="42" customHeight="1">
      <c r="E1" s="2"/>
      <c r="F1" s="2"/>
      <c r="G1" s="35"/>
      <c r="H1" s="3"/>
      <c r="I1" s="2"/>
      <c r="J1" s="3"/>
      <c r="K1" s="2"/>
      <c r="L1" s="3"/>
      <c r="M1" s="3"/>
      <c r="N1" s="2"/>
      <c r="O1" s="3"/>
      <c r="P1" s="3"/>
      <c r="Q1" s="47"/>
      <c r="R1" s="25" t="s">
        <v>19</v>
      </c>
      <c r="S1" s="25" t="s">
        <v>18</v>
      </c>
      <c r="T1" s="25" t="s">
        <v>17</v>
      </c>
      <c r="U1"/>
      <c r="V1" s="39">
        <f>SUM(V3:V38)</f>
        <v>0</v>
      </c>
      <c r="W1" s="39">
        <f>SUM(W3:W38)</f>
        <v>0</v>
      </c>
      <c r="X1" s="39">
        <f>SUM(X3:X38)</f>
        <v>0</v>
      </c>
    </row>
    <row r="2" spans="1:27" ht="40">
      <c r="A2" s="5"/>
      <c r="B2" s="16"/>
      <c r="C2" s="17"/>
      <c r="D2" s="4" t="s">
        <v>1</v>
      </c>
      <c r="E2" s="4" t="s">
        <v>83</v>
      </c>
      <c r="F2" s="4" t="s">
        <v>113</v>
      </c>
      <c r="G2" s="34" t="s">
        <v>22</v>
      </c>
      <c r="H2" s="4" t="s">
        <v>70</v>
      </c>
      <c r="I2" s="4" t="s">
        <v>27</v>
      </c>
      <c r="J2" s="4" t="s">
        <v>25</v>
      </c>
      <c r="K2" s="4" t="s">
        <v>53</v>
      </c>
      <c r="L2" s="4" t="s">
        <v>23</v>
      </c>
      <c r="M2" s="4" t="s">
        <v>24</v>
      </c>
      <c r="N2" s="4" t="s">
        <v>7</v>
      </c>
      <c r="O2" s="4" t="s">
        <v>0</v>
      </c>
      <c r="P2" s="4" t="s">
        <v>4</v>
      </c>
      <c r="Q2" s="46" t="s">
        <v>20</v>
      </c>
      <c r="R2" s="4" t="s">
        <v>161</v>
      </c>
      <c r="S2" s="4" t="s">
        <v>162</v>
      </c>
      <c r="T2" s="4" t="s">
        <v>163</v>
      </c>
      <c r="U2" s="4" t="s">
        <v>16</v>
      </c>
      <c r="V2" s="40" t="s">
        <v>158</v>
      </c>
      <c r="W2" s="4" t="s">
        <v>159</v>
      </c>
      <c r="X2" s="4" t="s">
        <v>160</v>
      </c>
      <c r="Y2" s="1">
        <f>SUM(Y3:Y38)</f>
        <v>0</v>
      </c>
      <c r="Z2" s="1">
        <f>SUM(Z3:Z38)</f>
        <v>0</v>
      </c>
      <c r="AA2" s="1">
        <f>SUM(AA3:AA38)</f>
        <v>0</v>
      </c>
    </row>
    <row r="3" spans="1:27" ht="151.25" customHeight="1">
      <c r="A3" s="5"/>
      <c r="B3" s="12" t="s">
        <v>5</v>
      </c>
      <c r="C3" s="7"/>
      <c r="D3" s="7"/>
      <c r="E3" s="28" t="s">
        <v>152</v>
      </c>
      <c r="F3" s="8" t="s">
        <v>154</v>
      </c>
      <c r="G3" s="36">
        <v>4607940651062</v>
      </c>
      <c r="H3" s="33" t="s">
        <v>153</v>
      </c>
      <c r="I3" s="26" t="s">
        <v>155</v>
      </c>
      <c r="J3" s="10" t="s">
        <v>157</v>
      </c>
      <c r="K3" s="8" t="s">
        <v>156</v>
      </c>
      <c r="L3" s="10">
        <v>960</v>
      </c>
      <c r="M3" s="10" t="s">
        <v>26</v>
      </c>
      <c r="N3" s="9" t="s">
        <v>14</v>
      </c>
      <c r="O3" s="10">
        <v>160</v>
      </c>
      <c r="P3" s="10"/>
      <c r="Q3" s="48">
        <v>1490</v>
      </c>
      <c r="R3" s="11">
        <f>Q3*0.45</f>
        <v>670.5</v>
      </c>
      <c r="S3" s="11">
        <f t="shared" ref="S3:S5" si="0">Q3*0.5</f>
        <v>745</v>
      </c>
      <c r="T3" s="11">
        <f t="shared" ref="T3:T5" si="1">Q3*0.55</f>
        <v>819.50000000000011</v>
      </c>
      <c r="U3" s="18">
        <v>0.1</v>
      </c>
      <c r="V3" s="41"/>
      <c r="W3" s="11">
        <f t="shared" ref="W3:W5" si="2">V3*Q3</f>
        <v>0</v>
      </c>
      <c r="X3" s="11" t="str">
        <f>IF(W$1&lt;60000,"сумма меньше мин заказа",IF(W$1&lt;200000,AA3,IF(W$1&lt;600000,Z3,Y3)))</f>
        <v>сумма меньше мин заказа</v>
      </c>
      <c r="Y3" s="1">
        <f>R3*V3</f>
        <v>0</v>
      </c>
      <c r="Z3" s="1">
        <f>V3*S3</f>
        <v>0</v>
      </c>
      <c r="AA3" s="1">
        <f>V3*T3</f>
        <v>0</v>
      </c>
    </row>
    <row r="4" spans="1:27" ht="151.25" customHeight="1">
      <c r="A4" s="5"/>
      <c r="B4" s="12" t="s">
        <v>5</v>
      </c>
      <c r="C4" s="7"/>
      <c r="D4" s="7"/>
      <c r="E4" s="28" t="s">
        <v>84</v>
      </c>
      <c r="F4" s="8" t="s">
        <v>2</v>
      </c>
      <c r="G4" s="36">
        <v>4607940650188</v>
      </c>
      <c r="H4" s="33" t="s">
        <v>71</v>
      </c>
      <c r="I4" s="26" t="s">
        <v>28</v>
      </c>
      <c r="J4" s="10" t="s">
        <v>29</v>
      </c>
      <c r="K4" s="8" t="s">
        <v>54</v>
      </c>
      <c r="L4" s="10">
        <v>1160</v>
      </c>
      <c r="M4" s="10" t="s">
        <v>26</v>
      </c>
      <c r="N4" s="9" t="s">
        <v>14</v>
      </c>
      <c r="O4" s="10">
        <v>256</v>
      </c>
      <c r="P4" s="10">
        <v>6</v>
      </c>
      <c r="Q4" s="48">
        <v>1650</v>
      </c>
      <c r="R4" s="11">
        <f>Q4*0.45</f>
        <v>742.5</v>
      </c>
      <c r="S4" s="11">
        <f t="shared" si="0"/>
        <v>825</v>
      </c>
      <c r="T4" s="11">
        <f t="shared" si="1"/>
        <v>907.50000000000011</v>
      </c>
      <c r="U4" s="18">
        <v>0.1</v>
      </c>
      <c r="V4" s="41"/>
      <c r="W4" s="11">
        <f t="shared" si="2"/>
        <v>0</v>
      </c>
      <c r="X4" s="11" t="str">
        <f t="shared" ref="X4:X30" si="3">IF(W$1&lt;60000,"сумма меньше мин заказа",IF(W$1&lt;200000,AA4,IF(W$1&lt;600000,Z4,Y4)))</f>
        <v>сумма меньше мин заказа</v>
      </c>
      <c r="Y4" s="1">
        <f t="shared" ref="Y4:Y30" si="4">R4*V4</f>
        <v>0</v>
      </c>
      <c r="Z4" s="1">
        <f t="shared" ref="Z4:Z30" si="5">V4*S4</f>
        <v>0</v>
      </c>
      <c r="AA4" s="1">
        <f t="shared" ref="AA4:AA30" si="6">V4*T4</f>
        <v>0</v>
      </c>
    </row>
    <row r="5" spans="1:27" ht="105" customHeight="1">
      <c r="A5" s="5"/>
      <c r="B5" s="5"/>
      <c r="C5" s="5"/>
      <c r="D5" s="5"/>
      <c r="E5" s="28" t="s">
        <v>86</v>
      </c>
      <c r="F5" s="28" t="s">
        <v>85</v>
      </c>
      <c r="G5" s="44">
        <v>4607940650515</v>
      </c>
      <c r="H5" s="9"/>
      <c r="I5" s="62" t="s">
        <v>34</v>
      </c>
      <c r="J5" s="9" t="s">
        <v>30</v>
      </c>
      <c r="K5" s="28" t="s">
        <v>61</v>
      </c>
      <c r="L5" s="9">
        <v>470</v>
      </c>
      <c r="M5" s="9" t="s">
        <v>26</v>
      </c>
      <c r="N5" s="9" t="s">
        <v>14</v>
      </c>
      <c r="O5" s="9">
        <v>60</v>
      </c>
      <c r="P5" s="9">
        <v>12</v>
      </c>
      <c r="Q5" s="49">
        <v>850</v>
      </c>
      <c r="R5" s="11">
        <f t="shared" ref="R5" si="7">Q5*0.45</f>
        <v>382.5</v>
      </c>
      <c r="S5" s="11">
        <f t="shared" si="0"/>
        <v>425</v>
      </c>
      <c r="T5" s="11">
        <f t="shared" si="1"/>
        <v>467.50000000000006</v>
      </c>
      <c r="U5" s="18">
        <v>0.1</v>
      </c>
      <c r="V5" s="41"/>
      <c r="W5" s="11">
        <f t="shared" si="2"/>
        <v>0</v>
      </c>
      <c r="X5" s="11" t="str">
        <f t="shared" si="3"/>
        <v>сумма меньше мин заказа</v>
      </c>
      <c r="Y5" s="1">
        <f t="shared" si="4"/>
        <v>0</v>
      </c>
      <c r="Z5" s="1">
        <f t="shared" si="5"/>
        <v>0</v>
      </c>
      <c r="AA5" s="1">
        <f t="shared" si="6"/>
        <v>0</v>
      </c>
    </row>
    <row r="6" spans="1:27" ht="149" customHeight="1">
      <c r="A6" s="5"/>
      <c r="B6" s="57" t="s">
        <v>8</v>
      </c>
      <c r="C6" s="5"/>
      <c r="D6" s="5"/>
      <c r="E6" s="28" t="s">
        <v>176</v>
      </c>
      <c r="F6" s="58" t="s">
        <v>175</v>
      </c>
      <c r="G6" s="36">
        <v>4640324030220</v>
      </c>
      <c r="H6" s="10"/>
      <c r="I6" s="62" t="s">
        <v>179</v>
      </c>
      <c r="J6" s="9" t="s">
        <v>177</v>
      </c>
      <c r="K6" s="60" t="s">
        <v>178</v>
      </c>
      <c r="L6" s="59">
        <v>750</v>
      </c>
      <c r="M6" s="59" t="s">
        <v>26</v>
      </c>
      <c r="N6" s="59" t="s">
        <v>14</v>
      </c>
      <c r="O6" s="9">
        <v>112</v>
      </c>
      <c r="P6" s="61"/>
      <c r="Q6" s="49">
        <v>1170</v>
      </c>
      <c r="R6" s="11">
        <f t="shared" ref="R6" si="8">Q6*0.45</f>
        <v>526.5</v>
      </c>
      <c r="S6" s="11">
        <f t="shared" ref="S6" si="9">Q6*0.5</f>
        <v>585</v>
      </c>
      <c r="T6" s="11">
        <f t="shared" ref="T6" si="10">Q6*0.55</f>
        <v>643.5</v>
      </c>
      <c r="U6" s="18">
        <v>0.1</v>
      </c>
      <c r="V6" s="41"/>
      <c r="W6" s="11">
        <f t="shared" ref="W6" si="11">V6*Q6</f>
        <v>0</v>
      </c>
      <c r="X6" s="11" t="str">
        <f t="shared" ref="X6" si="12">IF(W$1&lt;60000,"сумма меньше мин заказа",IF(W$1&lt;200000,AA6,IF(W$1&lt;600000,Z6,Y6)))</f>
        <v>сумма меньше мин заказа</v>
      </c>
    </row>
    <row r="7" spans="1:27">
      <c r="A7" s="5"/>
      <c r="B7" s="16"/>
      <c r="C7" s="16"/>
      <c r="D7" s="16"/>
      <c r="E7" s="19"/>
      <c r="F7" s="19" t="s">
        <v>114</v>
      </c>
      <c r="G7" s="37"/>
      <c r="H7" s="31"/>
      <c r="I7" s="19"/>
      <c r="J7" s="27"/>
      <c r="K7" s="19"/>
      <c r="L7" s="27"/>
      <c r="M7" s="27"/>
      <c r="N7" s="19"/>
      <c r="O7" s="20"/>
      <c r="P7" s="20"/>
      <c r="Q7" s="50"/>
      <c r="R7" s="24"/>
      <c r="S7" s="24"/>
      <c r="T7" s="24"/>
      <c r="U7" s="21"/>
      <c r="V7" s="42"/>
      <c r="W7" s="23"/>
      <c r="X7" s="23"/>
      <c r="Y7" s="1">
        <f t="shared" si="4"/>
        <v>0</v>
      </c>
      <c r="Z7" s="1">
        <f t="shared" si="5"/>
        <v>0</v>
      </c>
      <c r="AA7" s="1">
        <f t="shared" si="6"/>
        <v>0</v>
      </c>
    </row>
    <row r="8" spans="1:27" ht="119.5" customHeight="1">
      <c r="A8" s="5"/>
      <c r="B8" s="5"/>
      <c r="C8" s="7"/>
      <c r="D8" s="7"/>
      <c r="E8" s="8" t="s">
        <v>123</v>
      </c>
      <c r="F8" s="8" t="s">
        <v>115</v>
      </c>
      <c r="G8" s="36">
        <v>4607940650843</v>
      </c>
      <c r="H8" s="30" t="s">
        <v>119</v>
      </c>
      <c r="I8" s="26" t="s">
        <v>118</v>
      </c>
      <c r="J8" s="10" t="s">
        <v>116</v>
      </c>
      <c r="K8" s="8" t="s">
        <v>117</v>
      </c>
      <c r="L8" s="10">
        <v>250</v>
      </c>
      <c r="M8" s="10" t="s">
        <v>26</v>
      </c>
      <c r="N8" s="9" t="s">
        <v>10</v>
      </c>
      <c r="O8" s="10">
        <v>64</v>
      </c>
      <c r="P8" s="10"/>
      <c r="Q8" s="48">
        <v>470</v>
      </c>
      <c r="R8" s="11">
        <f>Q8*0.45</f>
        <v>211.5</v>
      </c>
      <c r="S8" s="11">
        <f>Q8*0.5</f>
        <v>235</v>
      </c>
      <c r="T8" s="11">
        <f>Q8*0.55</f>
        <v>258.5</v>
      </c>
      <c r="U8" s="18">
        <v>0.1</v>
      </c>
      <c r="V8" s="41"/>
      <c r="W8" s="11">
        <f>V8*Q8</f>
        <v>0</v>
      </c>
      <c r="X8" s="11" t="str">
        <f t="shared" si="3"/>
        <v>сумма меньше мин заказа</v>
      </c>
      <c r="Y8" s="1">
        <f t="shared" si="4"/>
        <v>0</v>
      </c>
      <c r="Z8" s="1">
        <f t="shared" si="5"/>
        <v>0</v>
      </c>
      <c r="AA8" s="1">
        <f t="shared" si="6"/>
        <v>0</v>
      </c>
    </row>
    <row r="9" spans="1:27">
      <c r="A9" s="5"/>
      <c r="B9" s="16"/>
      <c r="C9" s="17"/>
      <c r="D9" s="4"/>
      <c r="E9" s="4"/>
      <c r="F9" s="4" t="s">
        <v>15</v>
      </c>
      <c r="G9" s="34"/>
      <c r="H9" s="4"/>
      <c r="I9" s="4"/>
      <c r="J9" s="4"/>
      <c r="K9" s="4"/>
      <c r="L9" s="4"/>
      <c r="M9" s="4"/>
      <c r="N9" s="4"/>
      <c r="O9" s="4"/>
      <c r="P9" s="4"/>
      <c r="Q9" s="46"/>
      <c r="R9" s="4"/>
      <c r="S9" s="4"/>
      <c r="T9" s="4"/>
      <c r="U9" s="4"/>
      <c r="V9" s="40"/>
      <c r="W9" s="4"/>
      <c r="X9" s="4"/>
      <c r="Y9" s="1">
        <f t="shared" si="4"/>
        <v>0</v>
      </c>
      <c r="Z9" s="1">
        <f t="shared" si="5"/>
        <v>0</v>
      </c>
      <c r="AA9" s="1">
        <f t="shared" si="6"/>
        <v>0</v>
      </c>
    </row>
    <row r="10" spans="1:27" ht="105" customHeight="1">
      <c r="A10" s="5"/>
      <c r="B10" s="5"/>
      <c r="C10" s="5"/>
      <c r="D10" s="5"/>
      <c r="E10" s="28" t="s">
        <v>87</v>
      </c>
      <c r="F10" s="28" t="s">
        <v>3</v>
      </c>
      <c r="G10" s="44">
        <v>9785604444375</v>
      </c>
      <c r="H10" s="45" t="s">
        <v>72</v>
      </c>
      <c r="I10" s="29" t="s">
        <v>32</v>
      </c>
      <c r="J10" s="9" t="s">
        <v>31</v>
      </c>
      <c r="K10" s="28" t="s">
        <v>62</v>
      </c>
      <c r="L10" s="9">
        <v>110</v>
      </c>
      <c r="M10" s="9" t="s">
        <v>26</v>
      </c>
      <c r="N10" s="9" t="s">
        <v>9</v>
      </c>
      <c r="O10" s="9">
        <v>24</v>
      </c>
      <c r="P10" s="9">
        <v>50</v>
      </c>
      <c r="Q10" s="49">
        <v>380</v>
      </c>
      <c r="R10" s="11">
        <f>Q10*0.45</f>
        <v>171</v>
      </c>
      <c r="S10" s="11">
        <f>Q10*0.5</f>
        <v>190</v>
      </c>
      <c r="T10" s="11">
        <f>Q10*0.55</f>
        <v>209.00000000000003</v>
      </c>
      <c r="U10" s="18">
        <v>0.2</v>
      </c>
      <c r="V10" s="22"/>
      <c r="W10" s="11">
        <f>V10*Q10</f>
        <v>0</v>
      </c>
      <c r="X10" s="11" t="str">
        <f t="shared" si="3"/>
        <v>сумма меньше мин заказа</v>
      </c>
      <c r="Y10" s="1">
        <f t="shared" si="4"/>
        <v>0</v>
      </c>
      <c r="Z10" s="1">
        <f t="shared" si="5"/>
        <v>0</v>
      </c>
      <c r="AA10" s="1">
        <f t="shared" si="6"/>
        <v>0</v>
      </c>
    </row>
    <row r="11" spans="1:27">
      <c r="A11" s="5"/>
      <c r="B11" s="16"/>
      <c r="C11" s="17"/>
      <c r="D11" s="4"/>
      <c r="E11" s="4"/>
      <c r="F11" s="4" t="s">
        <v>127</v>
      </c>
      <c r="G11" s="34"/>
      <c r="H11" s="4"/>
      <c r="I11" s="4"/>
      <c r="J11" s="4"/>
      <c r="K11" s="4"/>
      <c r="L11" s="4"/>
      <c r="M11" s="4"/>
      <c r="N11" s="4"/>
      <c r="O11" s="4"/>
      <c r="P11" s="4"/>
      <c r="Q11" s="46"/>
      <c r="R11" s="4"/>
      <c r="S11" s="4"/>
      <c r="T11" s="4"/>
      <c r="U11" s="4"/>
      <c r="V11" s="40"/>
      <c r="W11" s="4"/>
      <c r="X11" s="4"/>
      <c r="Y11" s="1">
        <f t="shared" si="4"/>
        <v>0</v>
      </c>
      <c r="Z11" s="1">
        <f t="shared" si="5"/>
        <v>0</v>
      </c>
      <c r="AA11" s="1">
        <f t="shared" si="6"/>
        <v>0</v>
      </c>
    </row>
    <row r="12" spans="1:27" ht="119.5" customHeight="1">
      <c r="A12" s="5"/>
      <c r="B12" s="5"/>
      <c r="C12" s="5"/>
      <c r="E12" s="28" t="s">
        <v>149</v>
      </c>
      <c r="F12" s="28" t="s">
        <v>128</v>
      </c>
      <c r="G12" s="44">
        <v>4607940650928</v>
      </c>
      <c r="H12" s="45" t="s">
        <v>137</v>
      </c>
      <c r="I12" s="29" t="s">
        <v>131</v>
      </c>
      <c r="J12" s="9" t="s">
        <v>134</v>
      </c>
      <c r="K12" s="28" t="s">
        <v>142</v>
      </c>
      <c r="L12" s="9">
        <v>465</v>
      </c>
      <c r="M12" s="9" t="s">
        <v>26</v>
      </c>
      <c r="N12" s="9" t="s">
        <v>136</v>
      </c>
      <c r="O12" s="9">
        <v>48</v>
      </c>
      <c r="P12" s="9"/>
      <c r="Q12" s="49">
        <v>730</v>
      </c>
      <c r="R12" s="11">
        <f>Q12*0.45</f>
        <v>328.5</v>
      </c>
      <c r="S12" s="11">
        <f>Q12*0.5</f>
        <v>365</v>
      </c>
      <c r="T12" s="11">
        <f>Q12*0.55</f>
        <v>401.50000000000006</v>
      </c>
      <c r="U12" s="18">
        <v>0.1</v>
      </c>
      <c r="V12" s="22"/>
      <c r="W12" s="11">
        <f>V12*Q12</f>
        <v>0</v>
      </c>
      <c r="X12" s="11" t="str">
        <f t="shared" si="3"/>
        <v>сумма меньше мин заказа</v>
      </c>
      <c r="Y12" s="1">
        <f t="shared" si="4"/>
        <v>0</v>
      </c>
      <c r="Z12" s="1">
        <f t="shared" si="5"/>
        <v>0</v>
      </c>
      <c r="AA12" s="1">
        <f t="shared" si="6"/>
        <v>0</v>
      </c>
    </row>
    <row r="13" spans="1:27" ht="119.5" customHeight="1">
      <c r="A13" s="5"/>
      <c r="B13" s="5"/>
      <c r="C13" s="7"/>
      <c r="E13" s="8" t="s">
        <v>150</v>
      </c>
      <c r="F13" s="8" t="s">
        <v>129</v>
      </c>
      <c r="G13" s="36">
        <v>4607940650881</v>
      </c>
      <c r="H13" s="30" t="s">
        <v>138</v>
      </c>
      <c r="I13" s="26" t="s">
        <v>132</v>
      </c>
      <c r="J13" s="10" t="s">
        <v>135</v>
      </c>
      <c r="K13" s="8" t="s">
        <v>141</v>
      </c>
      <c r="L13" s="10">
        <v>110</v>
      </c>
      <c r="M13" s="10" t="s">
        <v>26</v>
      </c>
      <c r="N13" s="9" t="s">
        <v>136</v>
      </c>
      <c r="O13" s="10">
        <v>16</v>
      </c>
      <c r="P13" s="10"/>
      <c r="Q13" s="48">
        <v>270</v>
      </c>
      <c r="R13" s="11">
        <f>Q13*0.45</f>
        <v>121.5</v>
      </c>
      <c r="S13" s="11">
        <f>Q13*0.5</f>
        <v>135</v>
      </c>
      <c r="T13" s="11">
        <f>Q13*0.55</f>
        <v>148.5</v>
      </c>
      <c r="U13" s="18">
        <v>0.1</v>
      </c>
      <c r="V13" s="22"/>
      <c r="W13" s="11">
        <f>V13*Q13</f>
        <v>0</v>
      </c>
      <c r="X13" s="11" t="str">
        <f t="shared" si="3"/>
        <v>сумма меньше мин заказа</v>
      </c>
      <c r="Y13" s="1">
        <f t="shared" si="4"/>
        <v>0</v>
      </c>
      <c r="Z13" s="1">
        <f t="shared" si="5"/>
        <v>0</v>
      </c>
      <c r="AA13" s="1">
        <f t="shared" si="6"/>
        <v>0</v>
      </c>
    </row>
    <row r="14" spans="1:27" ht="119.5" customHeight="1">
      <c r="A14" s="5"/>
      <c r="B14" s="5"/>
      <c r="C14" s="7"/>
      <c r="E14" s="8" t="s">
        <v>151</v>
      </c>
      <c r="F14" s="8" t="s">
        <v>130</v>
      </c>
      <c r="G14" s="36">
        <v>4607940650911</v>
      </c>
      <c r="H14" s="30" t="s">
        <v>139</v>
      </c>
      <c r="I14" s="26" t="s">
        <v>133</v>
      </c>
      <c r="J14" s="10" t="s">
        <v>135</v>
      </c>
      <c r="K14" s="8" t="s">
        <v>140</v>
      </c>
      <c r="L14" s="10">
        <v>110</v>
      </c>
      <c r="M14" s="10" t="s">
        <v>26</v>
      </c>
      <c r="N14" s="9" t="s">
        <v>136</v>
      </c>
      <c r="O14" s="10">
        <v>16</v>
      </c>
      <c r="P14" s="10"/>
      <c r="Q14" s="48">
        <v>270</v>
      </c>
      <c r="R14" s="11">
        <f>Q14*0.45</f>
        <v>121.5</v>
      </c>
      <c r="S14" s="11">
        <f>Q14*0.5</f>
        <v>135</v>
      </c>
      <c r="T14" s="11">
        <f>Q14*0.55</f>
        <v>148.5</v>
      </c>
      <c r="U14" s="18">
        <v>0.1</v>
      </c>
      <c r="V14" s="22"/>
      <c r="W14" s="11">
        <f>V14*Q14</f>
        <v>0</v>
      </c>
      <c r="X14" s="11" t="str">
        <f t="shared" si="3"/>
        <v>сумма меньше мин заказа</v>
      </c>
      <c r="Y14" s="1">
        <f t="shared" si="4"/>
        <v>0</v>
      </c>
      <c r="Z14" s="1">
        <f t="shared" si="5"/>
        <v>0</v>
      </c>
      <c r="AA14" s="1">
        <f t="shared" si="6"/>
        <v>0</v>
      </c>
    </row>
    <row r="15" spans="1:27" ht="105.75" customHeight="1">
      <c r="A15" s="5"/>
      <c r="B15" s="12" t="s">
        <v>5</v>
      </c>
      <c r="C15" s="7"/>
      <c r="D15" s="7"/>
      <c r="E15" s="8" t="s">
        <v>89</v>
      </c>
      <c r="F15" s="8" t="s">
        <v>88</v>
      </c>
      <c r="G15" s="36">
        <v>9785604056653</v>
      </c>
      <c r="H15" s="10"/>
      <c r="I15" s="26" t="s">
        <v>35</v>
      </c>
      <c r="J15" s="10" t="s">
        <v>33</v>
      </c>
      <c r="K15" s="8" t="s">
        <v>63</v>
      </c>
      <c r="L15" s="10">
        <v>170</v>
      </c>
      <c r="M15" s="10" t="s">
        <v>26</v>
      </c>
      <c r="N15" s="9" t="s">
        <v>14</v>
      </c>
      <c r="O15" s="10">
        <v>56</v>
      </c>
      <c r="P15" s="10">
        <v>50</v>
      </c>
      <c r="Q15" s="48">
        <v>390</v>
      </c>
      <c r="R15" s="11">
        <f t="shared" ref="R15:R16" si="13">Q15*0.45</f>
        <v>175.5</v>
      </c>
      <c r="S15" s="11">
        <f t="shared" ref="S15:S16" si="14">Q15*0.5</f>
        <v>195</v>
      </c>
      <c r="T15" s="11">
        <f t="shared" ref="T15:T16" si="15">Q15*0.55</f>
        <v>214.50000000000003</v>
      </c>
      <c r="U15" s="18">
        <v>0.1</v>
      </c>
      <c r="V15" s="22"/>
      <c r="W15" s="11">
        <f t="shared" ref="W15:W16" si="16">V15*Q15</f>
        <v>0</v>
      </c>
      <c r="X15" s="11" t="str">
        <f t="shared" si="3"/>
        <v>сумма меньше мин заказа</v>
      </c>
      <c r="Y15" s="1">
        <f t="shared" si="4"/>
        <v>0</v>
      </c>
      <c r="Z15" s="1">
        <f t="shared" si="5"/>
        <v>0</v>
      </c>
      <c r="AA15" s="1">
        <f t="shared" si="6"/>
        <v>0</v>
      </c>
    </row>
    <row r="16" spans="1:27" ht="105.75" customHeight="1">
      <c r="A16" s="5"/>
      <c r="B16" s="5"/>
      <c r="C16" s="7"/>
      <c r="D16" s="7"/>
      <c r="E16" s="8" t="s">
        <v>91</v>
      </c>
      <c r="F16" s="8" t="s">
        <v>90</v>
      </c>
      <c r="G16" s="36">
        <v>9785604056691</v>
      </c>
      <c r="H16" s="10"/>
      <c r="I16" s="26" t="s">
        <v>37</v>
      </c>
      <c r="J16" s="10" t="s">
        <v>33</v>
      </c>
      <c r="K16" s="8" t="s">
        <v>64</v>
      </c>
      <c r="L16" s="10">
        <v>150</v>
      </c>
      <c r="M16" s="10" t="s">
        <v>36</v>
      </c>
      <c r="N16" s="9" t="s">
        <v>14</v>
      </c>
      <c r="O16" s="10">
        <v>48</v>
      </c>
      <c r="P16" s="10">
        <v>120</v>
      </c>
      <c r="Q16" s="48">
        <v>390</v>
      </c>
      <c r="R16" s="11">
        <f t="shared" si="13"/>
        <v>175.5</v>
      </c>
      <c r="S16" s="11">
        <f t="shared" si="14"/>
        <v>195</v>
      </c>
      <c r="T16" s="11">
        <f t="shared" si="15"/>
        <v>214.50000000000003</v>
      </c>
      <c r="U16" s="18">
        <v>0.1</v>
      </c>
      <c r="V16" s="22"/>
      <c r="W16" s="11">
        <f t="shared" si="16"/>
        <v>0</v>
      </c>
      <c r="X16" s="11" t="str">
        <f t="shared" si="3"/>
        <v>сумма меньше мин заказа</v>
      </c>
      <c r="Y16" s="1">
        <f t="shared" si="4"/>
        <v>0</v>
      </c>
      <c r="Z16" s="1">
        <f t="shared" si="5"/>
        <v>0</v>
      </c>
      <c r="AA16" s="1">
        <f t="shared" si="6"/>
        <v>0</v>
      </c>
    </row>
    <row r="17" spans="1:27">
      <c r="A17" s="5"/>
      <c r="B17" s="16"/>
      <c r="C17" s="16"/>
      <c r="D17" s="16"/>
      <c r="E17" s="19"/>
      <c r="F17" s="19" t="s">
        <v>6</v>
      </c>
      <c r="G17" s="37"/>
      <c r="H17" s="31"/>
      <c r="I17" s="19"/>
      <c r="J17" s="27"/>
      <c r="K17" s="19"/>
      <c r="L17" s="27"/>
      <c r="M17" s="27"/>
      <c r="N17" s="19"/>
      <c r="O17" s="20"/>
      <c r="P17" s="20"/>
      <c r="Q17" s="50"/>
      <c r="R17" s="24"/>
      <c r="S17" s="24"/>
      <c r="T17" s="24"/>
      <c r="U17" s="21"/>
      <c r="V17" s="42"/>
      <c r="W17" s="23"/>
      <c r="X17" s="23"/>
      <c r="Y17" s="1">
        <f t="shared" si="4"/>
        <v>0</v>
      </c>
      <c r="Z17" s="1">
        <f t="shared" si="5"/>
        <v>0</v>
      </c>
      <c r="AA17" s="1">
        <f t="shared" si="6"/>
        <v>0</v>
      </c>
    </row>
    <row r="18" spans="1:27" ht="108.75" customHeight="1">
      <c r="A18" s="5"/>
      <c r="B18" s="12" t="s">
        <v>5</v>
      </c>
      <c r="C18" s="5"/>
      <c r="D18" s="5"/>
      <c r="E18" s="8"/>
      <c r="F18" s="8" t="s">
        <v>164</v>
      </c>
      <c r="G18" s="36">
        <v>4607940651130</v>
      </c>
      <c r="H18" s="30"/>
      <c r="I18" s="26"/>
      <c r="J18" s="10" t="s">
        <v>33</v>
      </c>
      <c r="K18" s="8" t="s">
        <v>165</v>
      </c>
      <c r="L18" s="10">
        <v>150</v>
      </c>
      <c r="M18" s="10" t="s">
        <v>26</v>
      </c>
      <c r="N18" s="9" t="s">
        <v>14</v>
      </c>
      <c r="O18" s="10">
        <v>32</v>
      </c>
      <c r="P18" s="10">
        <v>50</v>
      </c>
      <c r="Q18" s="48">
        <v>310</v>
      </c>
      <c r="R18" s="11">
        <f t="shared" ref="R18" si="17">Q18*0.45</f>
        <v>139.5</v>
      </c>
      <c r="S18" s="11">
        <f t="shared" ref="S18" si="18">Q18*0.5</f>
        <v>155</v>
      </c>
      <c r="T18" s="11">
        <f t="shared" ref="T18" si="19">Q18*0.55</f>
        <v>170.5</v>
      </c>
      <c r="U18" s="18">
        <v>0.1</v>
      </c>
      <c r="V18" s="41"/>
      <c r="W18" s="11">
        <f t="shared" ref="W18" si="20">V18*Q18</f>
        <v>0</v>
      </c>
      <c r="X18" s="11" t="str">
        <f t="shared" ref="X18" si="21">IF(W$1&lt;60000,"сумма меньше мин заказа",IF(W$1&lt;200000,AA18,IF(W$1&lt;600000,Z18,Y18)))</f>
        <v>сумма меньше мин заказа</v>
      </c>
    </row>
    <row r="19" spans="1:27" ht="108.75" customHeight="1">
      <c r="A19" s="5"/>
      <c r="B19" s="12" t="s">
        <v>5</v>
      </c>
      <c r="C19" s="5"/>
      <c r="D19" s="5"/>
      <c r="E19" s="8" t="s">
        <v>93</v>
      </c>
      <c r="F19" s="8" t="s">
        <v>92</v>
      </c>
      <c r="G19" s="36">
        <v>4607940650348</v>
      </c>
      <c r="H19" s="30" t="s">
        <v>73</v>
      </c>
      <c r="I19" s="26" t="s">
        <v>38</v>
      </c>
      <c r="J19" s="10" t="s">
        <v>33</v>
      </c>
      <c r="K19" s="8" t="s">
        <v>55</v>
      </c>
      <c r="L19" s="10">
        <v>150</v>
      </c>
      <c r="M19" s="10" t="s">
        <v>26</v>
      </c>
      <c r="N19" s="9" t="s">
        <v>14</v>
      </c>
      <c r="O19" s="10">
        <v>32</v>
      </c>
      <c r="P19" s="10">
        <v>50</v>
      </c>
      <c r="Q19" s="48">
        <v>310</v>
      </c>
      <c r="R19" s="11">
        <f t="shared" ref="R19:R25" si="22">Q19*0.45</f>
        <v>139.5</v>
      </c>
      <c r="S19" s="11">
        <f t="shared" ref="S19:S25" si="23">Q19*0.5</f>
        <v>155</v>
      </c>
      <c r="T19" s="11">
        <f t="shared" ref="T19:T25" si="24">Q19*0.55</f>
        <v>170.5</v>
      </c>
      <c r="U19" s="18">
        <v>0.1</v>
      </c>
      <c r="V19" s="41"/>
      <c r="W19" s="11">
        <f t="shared" ref="W19:W23" si="25">V19*Q19</f>
        <v>0</v>
      </c>
      <c r="X19" s="11" t="str">
        <f t="shared" si="3"/>
        <v>сумма меньше мин заказа</v>
      </c>
      <c r="Y19" s="1">
        <f t="shared" si="4"/>
        <v>0</v>
      </c>
      <c r="Z19" s="1">
        <f t="shared" si="5"/>
        <v>0</v>
      </c>
      <c r="AA19" s="1">
        <f t="shared" si="6"/>
        <v>0</v>
      </c>
    </row>
    <row r="20" spans="1:27" ht="108.75" customHeight="1">
      <c r="A20" s="5"/>
      <c r="B20" s="54" t="s">
        <v>8</v>
      </c>
      <c r="C20" s="5"/>
      <c r="D20" s="5"/>
      <c r="E20" s="28" t="s">
        <v>171</v>
      </c>
      <c r="F20" s="8" t="s">
        <v>172</v>
      </c>
      <c r="G20" s="36">
        <v>4640324030237</v>
      </c>
      <c r="H20" s="30" t="s">
        <v>174</v>
      </c>
      <c r="I20" s="26"/>
      <c r="J20" s="10" t="s">
        <v>33</v>
      </c>
      <c r="K20" s="55" t="s">
        <v>173</v>
      </c>
      <c r="L20" s="10">
        <v>150</v>
      </c>
      <c r="M20" s="10" t="s">
        <v>26</v>
      </c>
      <c r="N20" s="9" t="s">
        <v>14</v>
      </c>
      <c r="O20" s="10">
        <v>32</v>
      </c>
      <c r="P20" s="10">
        <v>50</v>
      </c>
      <c r="Q20" s="48">
        <v>310</v>
      </c>
      <c r="R20" s="11">
        <f t="shared" si="22"/>
        <v>139.5</v>
      </c>
      <c r="S20" s="11">
        <f t="shared" si="23"/>
        <v>155</v>
      </c>
      <c r="T20" s="11">
        <f t="shared" si="24"/>
        <v>170.5</v>
      </c>
      <c r="U20" s="18">
        <v>0.1</v>
      </c>
      <c r="V20" s="56"/>
      <c r="W20" s="11">
        <f t="shared" si="25"/>
        <v>0</v>
      </c>
      <c r="X20" s="11"/>
    </row>
    <row r="21" spans="1:27" ht="108.75" customHeight="1">
      <c r="A21" s="5"/>
      <c r="B21" s="12" t="s">
        <v>5</v>
      </c>
      <c r="C21" s="5"/>
      <c r="D21" s="5"/>
      <c r="E21" s="28" t="s">
        <v>95</v>
      </c>
      <c r="F21" s="8" t="s">
        <v>94</v>
      </c>
      <c r="G21" s="36">
        <v>4607940650355</v>
      </c>
      <c r="H21" s="30" t="s">
        <v>74</v>
      </c>
      <c r="I21" s="26" t="s">
        <v>39</v>
      </c>
      <c r="J21" s="10" t="s">
        <v>33</v>
      </c>
      <c r="K21" s="8" t="s">
        <v>56</v>
      </c>
      <c r="L21" s="10">
        <v>150</v>
      </c>
      <c r="M21" s="10" t="s">
        <v>26</v>
      </c>
      <c r="N21" s="9" t="s">
        <v>14</v>
      </c>
      <c r="O21" s="10">
        <v>32</v>
      </c>
      <c r="P21" s="10">
        <v>50</v>
      </c>
      <c r="Q21" s="48">
        <v>310</v>
      </c>
      <c r="R21" s="11">
        <f t="shared" si="22"/>
        <v>139.5</v>
      </c>
      <c r="S21" s="11">
        <f t="shared" si="23"/>
        <v>155</v>
      </c>
      <c r="T21" s="11">
        <f t="shared" si="24"/>
        <v>170.5</v>
      </c>
      <c r="U21" s="18">
        <v>0.1</v>
      </c>
      <c r="V21" s="41"/>
      <c r="W21" s="11">
        <f t="shared" si="25"/>
        <v>0</v>
      </c>
      <c r="X21" s="11" t="str">
        <f t="shared" si="3"/>
        <v>сумма меньше мин заказа</v>
      </c>
      <c r="Y21" s="1">
        <f t="shared" si="4"/>
        <v>0</v>
      </c>
      <c r="Z21" s="1">
        <f t="shared" si="5"/>
        <v>0</v>
      </c>
      <c r="AA21" s="1">
        <f t="shared" si="6"/>
        <v>0</v>
      </c>
    </row>
    <row r="22" spans="1:27" ht="108.75" customHeight="1">
      <c r="A22" s="5"/>
      <c r="B22" s="12" t="s">
        <v>5</v>
      </c>
      <c r="C22" s="5"/>
      <c r="D22" s="5"/>
      <c r="E22" s="28" t="s">
        <v>97</v>
      </c>
      <c r="F22" s="28" t="s">
        <v>96</v>
      </c>
      <c r="G22" s="44">
        <v>9785604309254</v>
      </c>
      <c r="H22" s="45" t="s">
        <v>75</v>
      </c>
      <c r="I22" s="29" t="s">
        <v>40</v>
      </c>
      <c r="J22" s="9" t="s">
        <v>33</v>
      </c>
      <c r="K22" s="28" t="s">
        <v>57</v>
      </c>
      <c r="L22" s="9">
        <v>150</v>
      </c>
      <c r="M22" s="9" t="s">
        <v>26</v>
      </c>
      <c r="N22" s="9" t="s">
        <v>14</v>
      </c>
      <c r="O22" s="9">
        <v>32</v>
      </c>
      <c r="P22" s="9">
        <v>50</v>
      </c>
      <c r="Q22" s="49">
        <v>310</v>
      </c>
      <c r="R22" s="11">
        <f t="shared" si="22"/>
        <v>139.5</v>
      </c>
      <c r="S22" s="11">
        <f t="shared" si="23"/>
        <v>155</v>
      </c>
      <c r="T22" s="11">
        <f t="shared" si="24"/>
        <v>170.5</v>
      </c>
      <c r="U22" s="18">
        <v>0.1</v>
      </c>
      <c r="V22" s="41"/>
      <c r="W22" s="11">
        <f t="shared" si="25"/>
        <v>0</v>
      </c>
      <c r="X22" s="11" t="str">
        <f t="shared" si="3"/>
        <v>сумма меньше мин заказа</v>
      </c>
      <c r="Y22" s="1">
        <f t="shared" si="4"/>
        <v>0</v>
      </c>
      <c r="Z22" s="1">
        <f t="shared" si="5"/>
        <v>0</v>
      </c>
      <c r="AA22" s="1">
        <f t="shared" si="6"/>
        <v>0</v>
      </c>
    </row>
    <row r="23" spans="1:27" ht="108.75" customHeight="1">
      <c r="A23" s="5"/>
      <c r="B23" s="12" t="s">
        <v>5</v>
      </c>
      <c r="C23" s="5"/>
      <c r="D23" s="5"/>
      <c r="E23" s="28" t="s">
        <v>99</v>
      </c>
      <c r="F23" s="8" t="s">
        <v>98</v>
      </c>
      <c r="G23" s="44">
        <v>4607940650744</v>
      </c>
      <c r="H23" s="30" t="s">
        <v>76</v>
      </c>
      <c r="I23" s="26" t="s">
        <v>41</v>
      </c>
      <c r="J23" s="10" t="s">
        <v>33</v>
      </c>
      <c r="K23" s="8" t="s">
        <v>58</v>
      </c>
      <c r="L23" s="10">
        <v>150</v>
      </c>
      <c r="M23" s="10" t="s">
        <v>26</v>
      </c>
      <c r="N23" s="9" t="s">
        <v>14</v>
      </c>
      <c r="O23" s="10">
        <v>32</v>
      </c>
      <c r="P23" s="10">
        <v>50</v>
      </c>
      <c r="Q23" s="48">
        <v>310</v>
      </c>
      <c r="R23" s="11">
        <f t="shared" si="22"/>
        <v>139.5</v>
      </c>
      <c r="S23" s="11">
        <f t="shared" si="23"/>
        <v>155</v>
      </c>
      <c r="T23" s="11">
        <f t="shared" si="24"/>
        <v>170.5</v>
      </c>
      <c r="U23" s="18">
        <v>0.1</v>
      </c>
      <c r="V23" s="41"/>
      <c r="W23" s="11">
        <f t="shared" si="25"/>
        <v>0</v>
      </c>
      <c r="X23" s="11" t="str">
        <f t="shared" si="3"/>
        <v>сумма меньше мин заказа</v>
      </c>
      <c r="Y23" s="1">
        <f t="shared" si="4"/>
        <v>0</v>
      </c>
      <c r="Z23" s="1">
        <f t="shared" si="5"/>
        <v>0</v>
      </c>
      <c r="AA23" s="1">
        <f t="shared" si="6"/>
        <v>0</v>
      </c>
    </row>
    <row r="24" spans="1:27">
      <c r="A24" s="5"/>
      <c r="B24" s="16"/>
      <c r="C24" s="16"/>
      <c r="D24" s="16"/>
      <c r="E24" s="19"/>
      <c r="F24" s="19" t="s">
        <v>11</v>
      </c>
      <c r="G24" s="37"/>
      <c r="H24" s="31"/>
      <c r="I24" s="19"/>
      <c r="J24" s="27"/>
      <c r="K24" s="19"/>
      <c r="L24" s="27"/>
      <c r="M24" s="27"/>
      <c r="N24" s="19"/>
      <c r="O24" s="20"/>
      <c r="P24" s="20"/>
      <c r="Q24" s="50"/>
      <c r="R24" s="24"/>
      <c r="S24" s="24"/>
      <c r="T24" s="24"/>
      <c r="U24" s="21"/>
      <c r="V24" s="42"/>
      <c r="W24" s="23"/>
      <c r="X24" s="23"/>
      <c r="Y24" s="1">
        <f t="shared" si="4"/>
        <v>0</v>
      </c>
      <c r="Z24" s="1">
        <f t="shared" si="5"/>
        <v>0</v>
      </c>
      <c r="AA24" s="1">
        <f t="shared" si="6"/>
        <v>0</v>
      </c>
    </row>
    <row r="25" spans="1:27" ht="108.75" customHeight="1">
      <c r="A25" s="5"/>
      <c r="B25" s="5"/>
      <c r="C25" s="5"/>
      <c r="D25" s="5"/>
      <c r="E25" s="28" t="s">
        <v>101</v>
      </c>
      <c r="F25" s="28" t="s">
        <v>100</v>
      </c>
      <c r="G25" s="44">
        <v>4607940650287</v>
      </c>
      <c r="H25" s="45" t="s">
        <v>82</v>
      </c>
      <c r="I25" s="29" t="s">
        <v>42</v>
      </c>
      <c r="J25" s="9" t="s">
        <v>31</v>
      </c>
      <c r="K25" s="28" t="s">
        <v>59</v>
      </c>
      <c r="L25" s="9">
        <v>90</v>
      </c>
      <c r="M25" s="9" t="s">
        <v>26</v>
      </c>
      <c r="N25" s="9" t="s">
        <v>9</v>
      </c>
      <c r="O25" s="9">
        <v>24</v>
      </c>
      <c r="P25" s="9">
        <v>50</v>
      </c>
      <c r="Q25" s="49">
        <v>220</v>
      </c>
      <c r="R25" s="11">
        <f t="shared" si="22"/>
        <v>99</v>
      </c>
      <c r="S25" s="11">
        <f t="shared" si="23"/>
        <v>110</v>
      </c>
      <c r="T25" s="11">
        <f t="shared" si="24"/>
        <v>121.00000000000001</v>
      </c>
      <c r="U25" s="18">
        <v>0.1</v>
      </c>
      <c r="V25" s="22"/>
      <c r="W25" s="11">
        <f t="shared" ref="W25" si="26">V25*Q25</f>
        <v>0</v>
      </c>
      <c r="X25" s="11" t="str">
        <f t="shared" si="3"/>
        <v>сумма меньше мин заказа</v>
      </c>
      <c r="Y25" s="1">
        <f t="shared" si="4"/>
        <v>0</v>
      </c>
      <c r="Z25" s="1">
        <f t="shared" si="5"/>
        <v>0</v>
      </c>
      <c r="AA25" s="1">
        <f t="shared" si="6"/>
        <v>0</v>
      </c>
    </row>
    <row r="26" spans="1:27">
      <c r="A26" s="5"/>
      <c r="B26" s="16"/>
      <c r="C26" s="17"/>
      <c r="D26" s="4"/>
      <c r="E26" s="19"/>
      <c r="F26" s="19" t="s">
        <v>21</v>
      </c>
      <c r="G26" s="37"/>
      <c r="H26" s="31"/>
      <c r="I26" s="19"/>
      <c r="J26" s="27"/>
      <c r="K26" s="19"/>
      <c r="L26" s="27"/>
      <c r="M26" s="27"/>
      <c r="N26" s="4"/>
      <c r="O26" s="4"/>
      <c r="P26" s="4"/>
      <c r="Q26" s="46"/>
      <c r="R26" s="4"/>
      <c r="S26" s="4"/>
      <c r="T26" s="4"/>
      <c r="U26" s="4"/>
      <c r="V26" s="40"/>
      <c r="W26" s="23"/>
      <c r="X26" s="23"/>
      <c r="Y26" s="1">
        <f t="shared" si="4"/>
        <v>0</v>
      </c>
      <c r="Z26" s="1">
        <f t="shared" si="5"/>
        <v>0</v>
      </c>
      <c r="AA26" s="1">
        <f t="shared" si="6"/>
        <v>0</v>
      </c>
    </row>
    <row r="27" spans="1:27" ht="119.5" customHeight="1">
      <c r="A27" s="5"/>
      <c r="B27" s="12" t="s">
        <v>5</v>
      </c>
      <c r="C27" s="7"/>
      <c r="D27" s="7"/>
      <c r="E27" s="28" t="s">
        <v>148</v>
      </c>
      <c r="F27" s="8" t="s">
        <v>143</v>
      </c>
      <c r="G27" s="36">
        <v>4607940650904</v>
      </c>
      <c r="H27" s="30" t="s">
        <v>147</v>
      </c>
      <c r="I27" s="26" t="s">
        <v>144</v>
      </c>
      <c r="J27" s="10" t="s">
        <v>145</v>
      </c>
      <c r="K27" s="8" t="s">
        <v>146</v>
      </c>
      <c r="L27" s="10">
        <v>830</v>
      </c>
      <c r="M27" s="10" t="s">
        <v>26</v>
      </c>
      <c r="N27" s="9" t="s">
        <v>14</v>
      </c>
      <c r="O27" s="10">
        <v>240</v>
      </c>
      <c r="P27" s="10">
        <v>7</v>
      </c>
      <c r="Q27" s="48">
        <v>1390</v>
      </c>
      <c r="R27" s="11">
        <f>Q27*0.45</f>
        <v>625.5</v>
      </c>
      <c r="S27" s="11">
        <f t="shared" ref="S27:S28" si="27">Q27*0.5</f>
        <v>695</v>
      </c>
      <c r="T27" s="11">
        <f t="shared" ref="T27:T28" si="28">Q27*0.55</f>
        <v>764.50000000000011</v>
      </c>
      <c r="U27" s="18">
        <v>0.1</v>
      </c>
      <c r="V27" s="41"/>
      <c r="W27" s="11">
        <f t="shared" ref="W27:W28" si="29">V27*Q27</f>
        <v>0</v>
      </c>
      <c r="X27" s="11" t="str">
        <f t="shared" si="3"/>
        <v>сумма меньше мин заказа</v>
      </c>
      <c r="Y27" s="1">
        <f t="shared" si="4"/>
        <v>0</v>
      </c>
      <c r="Z27" s="1">
        <f t="shared" si="5"/>
        <v>0</v>
      </c>
      <c r="AA27" s="1">
        <f t="shared" si="6"/>
        <v>0</v>
      </c>
    </row>
    <row r="28" spans="1:27" ht="104.25" customHeight="1">
      <c r="A28" s="5"/>
      <c r="B28" s="12" t="s">
        <v>5</v>
      </c>
      <c r="C28" s="7"/>
      <c r="D28" s="7"/>
      <c r="E28" s="28" t="s">
        <v>103</v>
      </c>
      <c r="F28" s="8" t="s">
        <v>102</v>
      </c>
      <c r="G28" s="44">
        <v>4607940650836</v>
      </c>
      <c r="H28" s="30" t="s">
        <v>81</v>
      </c>
      <c r="I28" s="26" t="s">
        <v>44</v>
      </c>
      <c r="J28" s="10" t="s">
        <v>43</v>
      </c>
      <c r="K28" s="8" t="s">
        <v>60</v>
      </c>
      <c r="L28" s="10">
        <v>270</v>
      </c>
      <c r="M28" s="10" t="s">
        <v>26</v>
      </c>
      <c r="N28" s="9" t="s">
        <v>9</v>
      </c>
      <c r="O28" s="10">
        <v>48</v>
      </c>
      <c r="P28" s="10">
        <v>12</v>
      </c>
      <c r="Q28" s="48">
        <v>600</v>
      </c>
      <c r="R28" s="11">
        <f t="shared" ref="R28" si="30">Q28*0.45</f>
        <v>270</v>
      </c>
      <c r="S28" s="11">
        <f t="shared" si="27"/>
        <v>300</v>
      </c>
      <c r="T28" s="11">
        <f t="shared" si="28"/>
        <v>330</v>
      </c>
      <c r="U28" s="18">
        <v>0.1</v>
      </c>
      <c r="V28" s="41"/>
      <c r="W28" s="11">
        <f t="shared" si="29"/>
        <v>0</v>
      </c>
      <c r="X28" s="11" t="str">
        <f t="shared" si="3"/>
        <v>сумма меньше мин заказа</v>
      </c>
      <c r="Y28" s="1">
        <f t="shared" si="4"/>
        <v>0</v>
      </c>
      <c r="Z28" s="1">
        <f t="shared" si="5"/>
        <v>0</v>
      </c>
      <c r="AA28" s="1">
        <f t="shared" si="6"/>
        <v>0</v>
      </c>
    </row>
    <row r="29" spans="1:27">
      <c r="A29" s="5"/>
      <c r="B29" s="16"/>
      <c r="C29" s="16"/>
      <c r="D29" s="16"/>
      <c r="E29" s="19"/>
      <c r="F29" s="19" t="s">
        <v>12</v>
      </c>
      <c r="G29" s="37"/>
      <c r="H29" s="31"/>
      <c r="I29" s="19"/>
      <c r="J29" s="27"/>
      <c r="K29" s="19"/>
      <c r="L29" s="27"/>
      <c r="M29" s="27"/>
      <c r="N29" s="19"/>
      <c r="O29" s="20"/>
      <c r="P29" s="20"/>
      <c r="Q29" s="50"/>
      <c r="R29" s="24"/>
      <c r="S29" s="24"/>
      <c r="T29" s="24"/>
      <c r="U29" s="21"/>
      <c r="V29" s="42"/>
      <c r="W29" s="23"/>
      <c r="X29" s="23"/>
      <c r="Y29" s="1">
        <f t="shared" si="4"/>
        <v>0</v>
      </c>
      <c r="Z29" s="1">
        <f t="shared" si="5"/>
        <v>0</v>
      </c>
      <c r="AA29" s="1">
        <f t="shared" si="6"/>
        <v>0</v>
      </c>
    </row>
    <row r="30" spans="1:27" ht="119.5" customHeight="1">
      <c r="A30" s="5"/>
      <c r="B30" s="12" t="s">
        <v>5</v>
      </c>
      <c r="C30" s="5"/>
      <c r="D30" s="5"/>
      <c r="E30" s="28" t="s">
        <v>124</v>
      </c>
      <c r="F30" s="28" t="s">
        <v>121</v>
      </c>
      <c r="G30" s="44">
        <v>4607940650874</v>
      </c>
      <c r="H30" s="45" t="s">
        <v>120</v>
      </c>
      <c r="I30" s="29" t="s">
        <v>125</v>
      </c>
      <c r="J30" s="9" t="s">
        <v>122</v>
      </c>
      <c r="K30" s="28" t="s">
        <v>126</v>
      </c>
      <c r="L30" s="9">
        <v>520</v>
      </c>
      <c r="M30" s="9" t="s">
        <v>26</v>
      </c>
      <c r="N30" s="9" t="s">
        <v>10</v>
      </c>
      <c r="O30" s="9">
        <v>80</v>
      </c>
      <c r="P30" s="9"/>
      <c r="Q30" s="49">
        <v>810</v>
      </c>
      <c r="R30" s="11">
        <f t="shared" ref="R30:R34" si="31">Q30*0.45</f>
        <v>364.5</v>
      </c>
      <c r="S30" s="11">
        <f t="shared" ref="S30:S34" si="32">Q30*0.5</f>
        <v>405</v>
      </c>
      <c r="T30" s="11">
        <f t="shared" ref="T30:T34" si="33">Q30*0.55</f>
        <v>445.50000000000006</v>
      </c>
      <c r="U30" s="18">
        <v>0.1</v>
      </c>
      <c r="V30" s="41"/>
      <c r="W30" s="11">
        <f t="shared" ref="W30:W34" si="34">V30*Q30</f>
        <v>0</v>
      </c>
      <c r="X30" s="11" t="str">
        <f t="shared" si="3"/>
        <v>сумма меньше мин заказа</v>
      </c>
      <c r="Y30" s="1">
        <f t="shared" si="4"/>
        <v>0</v>
      </c>
      <c r="Z30" s="1">
        <f t="shared" si="5"/>
        <v>0</v>
      </c>
      <c r="AA30" s="1">
        <f t="shared" si="6"/>
        <v>0</v>
      </c>
    </row>
    <row r="31" spans="1:27" ht="120.5" customHeight="1">
      <c r="A31" s="5"/>
      <c r="B31" s="12" t="s">
        <v>5</v>
      </c>
      <c r="C31" s="5"/>
      <c r="D31" s="5"/>
      <c r="E31" s="8" t="s">
        <v>104</v>
      </c>
      <c r="F31" s="8" t="s">
        <v>52</v>
      </c>
      <c r="G31" s="36">
        <v>4607940650157</v>
      </c>
      <c r="H31" s="30" t="s">
        <v>77</v>
      </c>
      <c r="I31" s="26" t="s">
        <v>51</v>
      </c>
      <c r="J31" s="10" t="s">
        <v>30</v>
      </c>
      <c r="K31" s="8" t="s">
        <v>65</v>
      </c>
      <c r="L31" s="10">
        <v>490</v>
      </c>
      <c r="M31" s="10" t="s">
        <v>26</v>
      </c>
      <c r="N31" s="9" t="s">
        <v>10</v>
      </c>
      <c r="O31" s="10">
        <v>64</v>
      </c>
      <c r="P31" s="10">
        <v>50</v>
      </c>
      <c r="Q31" s="48">
        <v>830</v>
      </c>
      <c r="R31" s="11">
        <f t="shared" si="31"/>
        <v>373.5</v>
      </c>
      <c r="S31" s="11">
        <f t="shared" si="32"/>
        <v>415</v>
      </c>
      <c r="T31" s="11">
        <f t="shared" si="33"/>
        <v>456.50000000000006</v>
      </c>
      <c r="U31" s="18">
        <v>0.1</v>
      </c>
      <c r="V31" s="41"/>
      <c r="W31" s="11">
        <f t="shared" si="34"/>
        <v>0</v>
      </c>
      <c r="X31" s="11" t="str">
        <f t="shared" ref="X31:X38" si="35">IF(W$1&lt;60000,"сумма меньше мин заказа",IF(W$1&lt;200000,AA31,IF(W$1&lt;600000,Z31,Y31)))</f>
        <v>сумма меньше мин заказа</v>
      </c>
      <c r="Y31" s="1">
        <f t="shared" ref="Y31:Y38" si="36">R31*V31</f>
        <v>0</v>
      </c>
      <c r="Z31" s="1">
        <f t="shared" ref="Z31:Z38" si="37">V31*S31</f>
        <v>0</v>
      </c>
      <c r="AA31" s="1">
        <f t="shared" ref="AA31:AA38" si="38">V31*T31</f>
        <v>0</v>
      </c>
    </row>
    <row r="32" spans="1:27" ht="130.5" customHeight="1">
      <c r="A32" s="5"/>
      <c r="B32" s="5"/>
      <c r="C32" s="5"/>
      <c r="D32" s="5"/>
      <c r="E32" s="8" t="s">
        <v>106</v>
      </c>
      <c r="F32" s="8" t="s">
        <v>105</v>
      </c>
      <c r="G32" s="36">
        <v>4607940650386</v>
      </c>
      <c r="H32" s="30" t="s">
        <v>79</v>
      </c>
      <c r="I32" s="26" t="s">
        <v>46</v>
      </c>
      <c r="J32" s="10" t="s">
        <v>45</v>
      </c>
      <c r="K32" s="8" t="s">
        <v>66</v>
      </c>
      <c r="L32" s="10">
        <v>60</v>
      </c>
      <c r="M32" s="10" t="s">
        <v>26</v>
      </c>
      <c r="N32" s="9" t="s">
        <v>10</v>
      </c>
      <c r="O32" s="10">
        <v>16</v>
      </c>
      <c r="P32" s="10">
        <v>50</v>
      </c>
      <c r="Q32" s="48">
        <v>220</v>
      </c>
      <c r="R32" s="11">
        <f t="shared" si="31"/>
        <v>99</v>
      </c>
      <c r="S32" s="11">
        <f t="shared" si="32"/>
        <v>110</v>
      </c>
      <c r="T32" s="11">
        <f t="shared" si="33"/>
        <v>121.00000000000001</v>
      </c>
      <c r="U32" s="18">
        <v>0.1</v>
      </c>
      <c r="V32" s="41"/>
      <c r="W32" s="11">
        <f t="shared" si="34"/>
        <v>0</v>
      </c>
      <c r="X32" s="11" t="str">
        <f t="shared" si="35"/>
        <v>сумма меньше мин заказа</v>
      </c>
      <c r="Y32" s="1">
        <f t="shared" si="36"/>
        <v>0</v>
      </c>
      <c r="Z32" s="1">
        <f t="shared" si="37"/>
        <v>0</v>
      </c>
      <c r="AA32" s="1">
        <f t="shared" si="38"/>
        <v>0</v>
      </c>
    </row>
    <row r="33" spans="1:27" ht="130.5" customHeight="1">
      <c r="A33" s="5"/>
      <c r="B33" s="5"/>
      <c r="C33" s="5"/>
      <c r="D33" s="5"/>
      <c r="E33" s="8" t="s">
        <v>108</v>
      </c>
      <c r="F33" s="8" t="s">
        <v>107</v>
      </c>
      <c r="G33" s="36">
        <v>4607940650393</v>
      </c>
      <c r="H33" s="30" t="s">
        <v>80</v>
      </c>
      <c r="I33" s="26" t="s">
        <v>47</v>
      </c>
      <c r="J33" s="10" t="s">
        <v>45</v>
      </c>
      <c r="K33" s="8" t="s">
        <v>67</v>
      </c>
      <c r="L33" s="10">
        <v>60</v>
      </c>
      <c r="M33" s="10" t="s">
        <v>26</v>
      </c>
      <c r="N33" s="9" t="s">
        <v>10</v>
      </c>
      <c r="O33" s="10">
        <v>16</v>
      </c>
      <c r="P33" s="10">
        <v>50</v>
      </c>
      <c r="Q33" s="48">
        <v>220</v>
      </c>
      <c r="R33" s="11">
        <f t="shared" si="31"/>
        <v>99</v>
      </c>
      <c r="S33" s="11">
        <f t="shared" si="32"/>
        <v>110</v>
      </c>
      <c r="T33" s="11">
        <f t="shared" si="33"/>
        <v>121.00000000000001</v>
      </c>
      <c r="U33" s="18">
        <v>0.1</v>
      </c>
      <c r="V33" s="41"/>
      <c r="W33" s="11">
        <f t="shared" si="34"/>
        <v>0</v>
      </c>
      <c r="X33" s="11" t="str">
        <f t="shared" si="35"/>
        <v>сумма меньше мин заказа</v>
      </c>
      <c r="Y33" s="1">
        <f t="shared" si="36"/>
        <v>0</v>
      </c>
      <c r="Z33" s="1">
        <f t="shared" si="37"/>
        <v>0</v>
      </c>
      <c r="AA33" s="1">
        <f t="shared" si="38"/>
        <v>0</v>
      </c>
    </row>
    <row r="34" spans="1:27" ht="130.5" customHeight="1">
      <c r="A34" s="5"/>
      <c r="B34" s="5"/>
      <c r="C34" s="5"/>
      <c r="D34" s="5"/>
      <c r="E34" s="8" t="s">
        <v>110</v>
      </c>
      <c r="F34" s="8" t="s">
        <v>109</v>
      </c>
      <c r="G34" s="36">
        <v>4607940650560</v>
      </c>
      <c r="H34" s="30" t="s">
        <v>78</v>
      </c>
      <c r="I34" s="26" t="s">
        <v>48</v>
      </c>
      <c r="J34" s="10" t="s">
        <v>45</v>
      </c>
      <c r="K34" s="8" t="s">
        <v>68</v>
      </c>
      <c r="L34" s="10">
        <v>60</v>
      </c>
      <c r="M34" s="10" t="s">
        <v>26</v>
      </c>
      <c r="N34" s="9" t="s">
        <v>10</v>
      </c>
      <c r="O34" s="10">
        <v>16</v>
      </c>
      <c r="P34" s="10">
        <v>50</v>
      </c>
      <c r="Q34" s="48">
        <v>220</v>
      </c>
      <c r="R34" s="11">
        <f t="shared" si="31"/>
        <v>99</v>
      </c>
      <c r="S34" s="11">
        <f t="shared" si="32"/>
        <v>110</v>
      </c>
      <c r="T34" s="11">
        <f t="shared" si="33"/>
        <v>121.00000000000001</v>
      </c>
      <c r="U34" s="18">
        <v>0.1</v>
      </c>
      <c r="V34" s="41"/>
      <c r="W34" s="11">
        <f t="shared" si="34"/>
        <v>0</v>
      </c>
      <c r="X34" s="11" t="str">
        <f t="shared" si="35"/>
        <v>сумма меньше мин заказа</v>
      </c>
      <c r="Y34" s="1">
        <f t="shared" si="36"/>
        <v>0</v>
      </c>
      <c r="Z34" s="1">
        <f t="shared" si="37"/>
        <v>0</v>
      </c>
      <c r="AA34" s="1">
        <f t="shared" si="38"/>
        <v>0</v>
      </c>
    </row>
    <row r="35" spans="1:27">
      <c r="A35" s="5"/>
      <c r="B35" s="16"/>
      <c r="C35" s="16"/>
      <c r="D35" s="52"/>
      <c r="E35" s="19"/>
      <c r="F35" s="19"/>
      <c r="G35" s="37"/>
      <c r="H35" s="31"/>
      <c r="I35" s="19"/>
      <c r="J35" s="27"/>
      <c r="K35" s="19"/>
      <c r="L35" s="27"/>
      <c r="M35" s="27"/>
      <c r="N35" s="19"/>
      <c r="O35" s="20"/>
      <c r="P35" s="20"/>
      <c r="Q35" s="50"/>
      <c r="R35" s="24"/>
      <c r="S35" s="24"/>
      <c r="T35" s="24"/>
      <c r="U35" s="21"/>
      <c r="V35" s="42"/>
      <c r="W35" s="23"/>
      <c r="X35" s="23"/>
    </row>
    <row r="36" spans="1:27" ht="132" customHeight="1">
      <c r="A36" s="5"/>
      <c r="B36" s="6" t="s">
        <v>8</v>
      </c>
      <c r="C36" s="7"/>
      <c r="D36" s="7"/>
      <c r="E36" s="8" t="s">
        <v>166</v>
      </c>
      <c r="F36" s="8" t="s">
        <v>168</v>
      </c>
      <c r="G36" s="36">
        <v>4640324030190</v>
      </c>
      <c r="H36" s="30"/>
      <c r="I36" s="26" t="s">
        <v>167</v>
      </c>
      <c r="J36" s="10" t="s">
        <v>169</v>
      </c>
      <c r="K36" s="53" t="s">
        <v>170</v>
      </c>
      <c r="L36" s="10">
        <v>500</v>
      </c>
      <c r="M36" s="10" t="s">
        <v>26</v>
      </c>
      <c r="N36" s="9" t="s">
        <v>14</v>
      </c>
      <c r="O36" s="10">
        <v>160</v>
      </c>
      <c r="P36" s="10">
        <v>12</v>
      </c>
      <c r="Q36" s="48">
        <v>800</v>
      </c>
      <c r="R36" s="11">
        <f>Q36*0.45</f>
        <v>360</v>
      </c>
      <c r="S36" s="11">
        <f>Q36*0.5</f>
        <v>400</v>
      </c>
      <c r="T36" s="11">
        <f>Q36*0.55</f>
        <v>440.00000000000006</v>
      </c>
      <c r="U36" s="18">
        <v>0.1</v>
      </c>
      <c r="V36" s="56"/>
      <c r="W36" s="11">
        <f t="shared" ref="W36" si="39">V36*Q36</f>
        <v>0</v>
      </c>
      <c r="X36" s="11" t="str">
        <f t="shared" si="35"/>
        <v>сумма меньше мин заказа</v>
      </c>
    </row>
    <row r="37" spans="1:27">
      <c r="A37" s="5"/>
      <c r="B37" s="16"/>
      <c r="C37" s="16"/>
      <c r="D37" s="16"/>
      <c r="E37" s="19"/>
      <c r="F37" s="19" t="s">
        <v>13</v>
      </c>
      <c r="G37" s="37"/>
      <c r="H37" s="31"/>
      <c r="I37" s="19"/>
      <c r="J37" s="27"/>
      <c r="K37" s="19"/>
      <c r="L37" s="27"/>
      <c r="M37" s="27"/>
      <c r="N37" s="19"/>
      <c r="O37" s="20"/>
      <c r="P37" s="20"/>
      <c r="Q37" s="50"/>
      <c r="R37" s="24"/>
      <c r="S37" s="24"/>
      <c r="T37" s="24"/>
      <c r="U37" s="21"/>
      <c r="V37" s="42"/>
      <c r="W37" s="23"/>
      <c r="X37" s="23"/>
      <c r="Y37" s="1">
        <f t="shared" si="36"/>
        <v>0</v>
      </c>
      <c r="Z37" s="1">
        <f t="shared" si="37"/>
        <v>0</v>
      </c>
      <c r="AA37" s="1">
        <f t="shared" si="38"/>
        <v>0</v>
      </c>
    </row>
    <row r="38" spans="1:27" ht="109.5" customHeight="1">
      <c r="A38" s="5"/>
      <c r="B38" s="5"/>
      <c r="C38" s="5"/>
      <c r="D38" s="5"/>
      <c r="E38" s="8" t="s">
        <v>112</v>
      </c>
      <c r="F38" s="8" t="s">
        <v>111</v>
      </c>
      <c r="G38" s="36">
        <v>9785604056905</v>
      </c>
      <c r="H38" s="10"/>
      <c r="I38" s="26" t="s">
        <v>50</v>
      </c>
      <c r="J38" s="10" t="s">
        <v>49</v>
      </c>
      <c r="K38" s="8" t="s">
        <v>69</v>
      </c>
      <c r="L38" s="10">
        <v>70</v>
      </c>
      <c r="M38" s="10" t="s">
        <v>26</v>
      </c>
      <c r="N38" s="9" t="s">
        <v>10</v>
      </c>
      <c r="O38" s="10">
        <v>27</v>
      </c>
      <c r="P38" s="10">
        <v>120</v>
      </c>
      <c r="Q38" s="48">
        <v>390</v>
      </c>
      <c r="R38" s="11">
        <f>Q38*0.45</f>
        <v>175.5</v>
      </c>
      <c r="S38" s="11">
        <f>Q38*0.5</f>
        <v>195</v>
      </c>
      <c r="T38" s="11">
        <f>Q38*0.55</f>
        <v>214.50000000000003</v>
      </c>
      <c r="U38" s="18">
        <v>0.2</v>
      </c>
      <c r="V38" s="22"/>
      <c r="W38" s="11">
        <f>V38*Q38</f>
        <v>0</v>
      </c>
      <c r="X38" s="11" t="str">
        <f t="shared" si="35"/>
        <v>сумма меньше мин заказа</v>
      </c>
      <c r="Y38" s="1">
        <f t="shared" si="36"/>
        <v>0</v>
      </c>
      <c r="Z38" s="1">
        <f t="shared" si="37"/>
        <v>0</v>
      </c>
      <c r="AA38" s="1">
        <f t="shared" si="38"/>
        <v>0</v>
      </c>
    </row>
  </sheetData>
  <autoFilter ref="B2:P8" xr:uid="{00000000-0009-0000-0000-000000000000}"/>
  <hyperlinks>
    <hyperlink ref="H4" r:id="rId1" xr:uid="{00000000-0004-0000-0000-000000000000}"/>
    <hyperlink ref="H19" r:id="rId2" xr:uid="{00000000-0004-0000-0000-00000B000000}"/>
    <hyperlink ref="H21" r:id="rId3" xr:uid="{00000000-0004-0000-0000-00000D000000}"/>
    <hyperlink ref="H22" r:id="rId4" xr:uid="{00000000-0004-0000-0000-00000E000000}"/>
    <hyperlink ref="H23" r:id="rId5" xr:uid="{00000000-0004-0000-0000-000010000000}"/>
    <hyperlink ref="H31" r:id="rId6" xr:uid="{00000000-0004-0000-0000-000016000000}"/>
    <hyperlink ref="H10" r:id="rId7" xr:uid="{00000000-0004-0000-0000-000019000000}"/>
    <hyperlink ref="H34" r:id="rId8" xr:uid="{00000000-0004-0000-0000-00001B000000}"/>
    <hyperlink ref="H32" r:id="rId9" xr:uid="{00000000-0004-0000-0000-00001C000000}"/>
    <hyperlink ref="H33" r:id="rId10" xr:uid="{00000000-0004-0000-0000-00001D000000}"/>
    <hyperlink ref="H28" r:id="rId11" xr:uid="{00000000-0004-0000-0000-000023000000}"/>
    <hyperlink ref="H25" r:id="rId12" xr:uid="{00000000-0004-0000-0000-00002D000000}"/>
    <hyperlink ref="H8" r:id="rId13" xr:uid="{F3E5BF2D-9AE8-4A8A-A3ED-657095486690}"/>
    <hyperlink ref="H30" r:id="rId14" xr:uid="{F47B2F78-FDA0-4F2A-86C7-9BCED900C845}"/>
    <hyperlink ref="H12" r:id="rId15" xr:uid="{72C7E030-9270-4F94-8029-BC6B5AEEF8C6}"/>
    <hyperlink ref="H13" r:id="rId16" xr:uid="{77C6A84E-7833-4F6E-AD38-5FE305179C69}"/>
    <hyperlink ref="H14" r:id="rId17" xr:uid="{119935AB-3A01-4304-8E53-D6FEE973C96B}"/>
    <hyperlink ref="H27" r:id="rId18" xr:uid="{866410C6-7520-4453-8B5C-775A2A728429}"/>
    <hyperlink ref="H3" r:id="rId19" xr:uid="{8EF70F69-9AD0-41D5-90A9-2BF7ACF185EE}"/>
  </hyperlinks>
  <pageMargins left="0.70866141732283472" right="0.70866141732283472" top="0.74803149606299213" bottom="0.74803149606299213" header="0.31496062992125984" footer="0.31496062992125984"/>
  <pageSetup paperSize="9" scale="15" orientation="portrait" r:id="rId20"/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</vt:lpstr>
      <vt:lpstr>Прайс!Область_печати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Таня</dc:creator>
  <cp:lastModifiedBy>Антон</cp:lastModifiedBy>
  <cp:lastPrinted>2019-12-19T08:58:19Z</cp:lastPrinted>
  <dcterms:created xsi:type="dcterms:W3CDTF">2017-01-31T14:29:34Z</dcterms:created>
  <dcterms:modified xsi:type="dcterms:W3CDTF">2026-06-10T08:14:27Z</dcterms:modified>
</cp:coreProperties>
</file>