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495" windowWidth="28800" windowHeight="16035"/>
  </bookViews>
  <sheets>
    <sheet name="Прайс" sheetId="5" r:id="rId1"/>
  </sheets>
  <definedNames>
    <definedName name="_xlnm._FilterDatabase" localSheetId="0" hidden="1">Прайс!$B$2:$P$7</definedName>
    <definedName name="_xlnm.Print_Area" localSheetId="0">Прайс!$B$1:$P$51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5" l="1"/>
  <c r="T32" i="5"/>
  <c r="AA32" i="5" s="1"/>
  <c r="S32" i="5"/>
  <c r="Z32" i="5" s="1"/>
  <c r="R32" i="5"/>
  <c r="Y32" i="5" s="1"/>
  <c r="W23" i="5"/>
  <c r="T23" i="5"/>
  <c r="AA23" i="5" s="1"/>
  <c r="S23" i="5"/>
  <c r="Z23" i="5" s="1"/>
  <c r="R23" i="5"/>
  <c r="Y23" i="5" s="1"/>
  <c r="W26" i="5" l="1"/>
  <c r="T26" i="5"/>
  <c r="AA26" i="5" s="1"/>
  <c r="S26" i="5"/>
  <c r="Z26" i="5" s="1"/>
  <c r="R26" i="5"/>
  <c r="Y26" i="5" s="1"/>
  <c r="R21" i="5"/>
  <c r="Y21" i="5" s="1"/>
  <c r="S21" i="5"/>
  <c r="Z21" i="5" s="1"/>
  <c r="T21" i="5"/>
  <c r="AA21" i="5" s="1"/>
  <c r="W21" i="5"/>
  <c r="R3" i="5" l="1"/>
  <c r="Y3" i="5" s="1"/>
  <c r="S3" i="5"/>
  <c r="Z3" i="5" s="1"/>
  <c r="T3" i="5"/>
  <c r="AA3" i="5" s="1"/>
  <c r="W3" i="5"/>
  <c r="W19" i="5"/>
  <c r="T19" i="5"/>
  <c r="S19" i="5"/>
  <c r="R19" i="5"/>
  <c r="W20" i="5"/>
  <c r="T20" i="5"/>
  <c r="S20" i="5"/>
  <c r="R20" i="5"/>
  <c r="V1" i="5" l="1"/>
  <c r="Y6" i="5"/>
  <c r="Z6" i="5"/>
  <c r="AA6" i="5"/>
  <c r="Y8" i="5"/>
  <c r="Z8" i="5"/>
  <c r="AA8" i="5"/>
  <c r="Y10" i="5"/>
  <c r="Z10" i="5"/>
  <c r="AA10" i="5"/>
  <c r="Y14" i="5"/>
  <c r="Z14" i="5"/>
  <c r="AA14" i="5"/>
  <c r="Y18" i="5"/>
  <c r="Z18" i="5"/>
  <c r="AA18" i="5"/>
  <c r="Y28" i="5"/>
  <c r="Z28" i="5"/>
  <c r="AA28" i="5"/>
  <c r="Y30" i="5"/>
  <c r="Z30" i="5"/>
  <c r="AA30" i="5"/>
  <c r="Y38" i="5"/>
  <c r="Z38" i="5"/>
  <c r="AA38" i="5"/>
  <c r="Y51" i="5"/>
  <c r="Z51" i="5"/>
  <c r="AA51" i="5"/>
  <c r="W4" i="5"/>
  <c r="W5" i="5"/>
  <c r="W7" i="5"/>
  <c r="W9" i="5"/>
  <c r="W11" i="5"/>
  <c r="W12" i="5"/>
  <c r="W13" i="5"/>
  <c r="W15" i="5"/>
  <c r="W16" i="5"/>
  <c r="W17" i="5"/>
  <c r="W22" i="5"/>
  <c r="W24" i="5"/>
  <c r="W25" i="5"/>
  <c r="W27" i="5"/>
  <c r="W29" i="5"/>
  <c r="W31" i="5"/>
  <c r="W33" i="5"/>
  <c r="W34" i="5"/>
  <c r="W35" i="5"/>
  <c r="W36" i="5"/>
  <c r="W37" i="5"/>
  <c r="W40" i="5"/>
  <c r="W41" i="5"/>
  <c r="W42" i="5"/>
  <c r="W43" i="5"/>
  <c r="W44" i="5"/>
  <c r="W45" i="5"/>
  <c r="W46" i="5"/>
  <c r="W47" i="5"/>
  <c r="W48" i="5"/>
  <c r="W49" i="5"/>
  <c r="W50" i="5"/>
  <c r="W52" i="5"/>
  <c r="W53" i="5"/>
  <c r="T49" i="5"/>
  <c r="AA49" i="5" s="1"/>
  <c r="S49" i="5"/>
  <c r="Z49" i="5" s="1"/>
  <c r="R49" i="5"/>
  <c r="Y49" i="5" s="1"/>
  <c r="T41" i="5"/>
  <c r="AA41" i="5" s="1"/>
  <c r="S41" i="5"/>
  <c r="Z41" i="5" s="1"/>
  <c r="R41" i="5"/>
  <c r="Y41" i="5" s="1"/>
  <c r="R31" i="5"/>
  <c r="Y31" i="5" s="1"/>
  <c r="S31" i="5"/>
  <c r="Z31" i="5" s="1"/>
  <c r="T31" i="5"/>
  <c r="AA31" i="5" s="1"/>
  <c r="R33" i="5"/>
  <c r="Y33" i="5" s="1"/>
  <c r="S33" i="5"/>
  <c r="Z33" i="5" s="1"/>
  <c r="T33" i="5"/>
  <c r="AA33" i="5" s="1"/>
  <c r="Y34" i="5"/>
  <c r="Z34" i="5"/>
  <c r="T34" i="5"/>
  <c r="AA34" i="5" s="1"/>
  <c r="Y35" i="5"/>
  <c r="Z35" i="5"/>
  <c r="AA35" i="5"/>
  <c r="Y36" i="5"/>
  <c r="Z36" i="5"/>
  <c r="AA36" i="5"/>
  <c r="Y37" i="5"/>
  <c r="Z37" i="5"/>
  <c r="AA37" i="5"/>
  <c r="Y29" i="5"/>
  <c r="Z29" i="5"/>
  <c r="AA29" i="5"/>
  <c r="R22" i="5"/>
  <c r="Y22" i="5" s="1"/>
  <c r="S22" i="5"/>
  <c r="Z22" i="5" s="1"/>
  <c r="T22" i="5"/>
  <c r="AA22" i="5" s="1"/>
  <c r="R24" i="5"/>
  <c r="Y24" i="5" s="1"/>
  <c r="S24" i="5"/>
  <c r="Z24" i="5" s="1"/>
  <c r="T24" i="5"/>
  <c r="AA24" i="5" s="1"/>
  <c r="R25" i="5"/>
  <c r="Y25" i="5" s="1"/>
  <c r="S25" i="5"/>
  <c r="Z25" i="5" s="1"/>
  <c r="T25" i="5"/>
  <c r="AA25" i="5" s="1"/>
  <c r="R15" i="5"/>
  <c r="Y15" i="5" s="1"/>
  <c r="S15" i="5"/>
  <c r="Z15" i="5" s="1"/>
  <c r="T15" i="5"/>
  <c r="AA15" i="5" s="1"/>
  <c r="T9" i="5"/>
  <c r="AA9" i="5" s="1"/>
  <c r="S9" i="5"/>
  <c r="Z9" i="5" s="1"/>
  <c r="R9" i="5"/>
  <c r="Y9" i="5" s="1"/>
  <c r="T7" i="5"/>
  <c r="AA7" i="5" s="1"/>
  <c r="S7" i="5"/>
  <c r="Z7" i="5" s="1"/>
  <c r="R7" i="5"/>
  <c r="Y7" i="5" s="1"/>
  <c r="W1" i="5" l="1"/>
  <c r="X32" i="5" s="1"/>
  <c r="R4" i="5"/>
  <c r="Y4" i="5" s="1"/>
  <c r="S4" i="5"/>
  <c r="Z4" i="5" s="1"/>
  <c r="T4" i="5"/>
  <c r="AA4" i="5" s="1"/>
  <c r="R5" i="5"/>
  <c r="Y5" i="5" s="1"/>
  <c r="S5" i="5"/>
  <c r="Z5" i="5" s="1"/>
  <c r="T5" i="5"/>
  <c r="AA5" i="5" s="1"/>
  <c r="X23" i="5" l="1"/>
  <c r="X21" i="5"/>
  <c r="X26" i="5"/>
  <c r="X3" i="5"/>
  <c r="X19" i="5"/>
  <c r="X20" i="5"/>
  <c r="X35" i="5"/>
  <c r="X15" i="5"/>
  <c r="X33" i="5"/>
  <c r="X5" i="5"/>
  <c r="X9" i="5"/>
  <c r="X41" i="5"/>
  <c r="X49" i="5"/>
  <c r="X25" i="5"/>
  <c r="X29" i="5"/>
  <c r="X22" i="5"/>
  <c r="X36" i="5"/>
  <c r="X4" i="5"/>
  <c r="X7" i="5"/>
  <c r="X24" i="5"/>
  <c r="X37" i="5"/>
  <c r="X34" i="5"/>
  <c r="X31" i="5"/>
  <c r="T40" i="5" l="1"/>
  <c r="AA40" i="5" s="1"/>
  <c r="S40" i="5"/>
  <c r="Z40" i="5" s="1"/>
  <c r="X40" i="5" s="1"/>
  <c r="R40" i="5"/>
  <c r="Y40" i="5" s="1"/>
  <c r="T13" i="5" l="1"/>
  <c r="AA13" i="5" s="1"/>
  <c r="S13" i="5"/>
  <c r="Z13" i="5" s="1"/>
  <c r="R13" i="5"/>
  <c r="Y13" i="5" s="1"/>
  <c r="T12" i="5"/>
  <c r="AA12" i="5" s="1"/>
  <c r="S12" i="5"/>
  <c r="Z12" i="5" s="1"/>
  <c r="R12" i="5"/>
  <c r="Y12" i="5" s="1"/>
  <c r="T11" i="5"/>
  <c r="AA11" i="5" s="1"/>
  <c r="X11" i="5" s="1"/>
  <c r="S11" i="5"/>
  <c r="Z11" i="5" s="1"/>
  <c r="R11" i="5"/>
  <c r="Y11" i="5" s="1"/>
  <c r="X12" i="5" l="1"/>
  <c r="X13" i="5"/>
  <c r="T16" i="5" l="1"/>
  <c r="AA16" i="5" s="1"/>
  <c r="T17" i="5"/>
  <c r="AA17" i="5" s="1"/>
  <c r="AA27" i="5"/>
  <c r="T42" i="5"/>
  <c r="AA42" i="5" s="1"/>
  <c r="T43" i="5"/>
  <c r="AA43" i="5" s="1"/>
  <c r="T44" i="5"/>
  <c r="AA44" i="5" s="1"/>
  <c r="T45" i="5"/>
  <c r="AA45" i="5" s="1"/>
  <c r="T46" i="5"/>
  <c r="AA46" i="5" s="1"/>
  <c r="T47" i="5"/>
  <c r="AA47" i="5" s="1"/>
  <c r="T48" i="5"/>
  <c r="AA48" i="5" s="1"/>
  <c r="T50" i="5"/>
  <c r="AA50" i="5" s="1"/>
  <c r="T52" i="5"/>
  <c r="AA52" i="5" s="1"/>
  <c r="T53" i="5"/>
  <c r="AA53" i="5" s="1"/>
  <c r="R16" i="5"/>
  <c r="Y16" i="5" s="1"/>
  <c r="S16" i="5"/>
  <c r="Z16" i="5" s="1"/>
  <c r="R17" i="5"/>
  <c r="Y17" i="5" s="1"/>
  <c r="S17" i="5"/>
  <c r="Z17" i="5" s="1"/>
  <c r="Y27" i="5"/>
  <c r="Z27" i="5"/>
  <c r="X27" i="5" s="1"/>
  <c r="R42" i="5"/>
  <c r="Y42" i="5" s="1"/>
  <c r="S42" i="5"/>
  <c r="Z42" i="5" s="1"/>
  <c r="X42" i="5" s="1"/>
  <c r="R43" i="5"/>
  <c r="Y43" i="5" s="1"/>
  <c r="S43" i="5"/>
  <c r="Z43" i="5" s="1"/>
  <c r="X43" i="5" s="1"/>
  <c r="R44" i="5"/>
  <c r="Y44" i="5" s="1"/>
  <c r="S44" i="5"/>
  <c r="Z44" i="5" s="1"/>
  <c r="X44" i="5" s="1"/>
  <c r="R45" i="5"/>
  <c r="Y45" i="5" s="1"/>
  <c r="S45" i="5"/>
  <c r="Z45" i="5" s="1"/>
  <c r="X45" i="5" s="1"/>
  <c r="R46" i="5"/>
  <c r="Y46" i="5" s="1"/>
  <c r="S46" i="5"/>
  <c r="Z46" i="5" s="1"/>
  <c r="X46" i="5" s="1"/>
  <c r="R47" i="5"/>
  <c r="Y47" i="5" s="1"/>
  <c r="S47" i="5"/>
  <c r="Z47" i="5" s="1"/>
  <c r="X47" i="5" s="1"/>
  <c r="R48" i="5"/>
  <c r="Y48" i="5" s="1"/>
  <c r="S48" i="5"/>
  <c r="Z48" i="5" s="1"/>
  <c r="X48" i="5" s="1"/>
  <c r="R50" i="5"/>
  <c r="Y50" i="5" s="1"/>
  <c r="S50" i="5"/>
  <c r="Z50" i="5" s="1"/>
  <c r="X50" i="5" s="1"/>
  <c r="R52" i="5"/>
  <c r="Y52" i="5" s="1"/>
  <c r="S52" i="5"/>
  <c r="Z52" i="5" s="1"/>
  <c r="X52" i="5" s="1"/>
  <c r="R53" i="5"/>
  <c r="Y53" i="5" s="1"/>
  <c r="S53" i="5"/>
  <c r="Z53" i="5" s="1"/>
  <c r="X53" i="5" s="1"/>
  <c r="X16" i="5" l="1"/>
  <c r="X17" i="5"/>
  <c r="AA2" i="5"/>
  <c r="Z2" i="5"/>
  <c r="Y2" i="5"/>
  <c r="X1" i="5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<sst xmlns="http://schemas.openxmlformats.org/spreadsheetml/2006/main" count="368" uniqueCount="243">
  <si>
    <t>Количество страниц</t>
  </si>
  <si>
    <t>Фото</t>
  </si>
  <si>
    <t>БОЛЬШАЯ ЭНЦИКЛОПЕДИЯ DEVAR в дополненной реальности</t>
  </si>
  <si>
    <t>100 наклеек. Развиваем интеллект и воображение. Домашние животные</t>
  </si>
  <si>
    <t>Квант</t>
  </si>
  <si>
    <t>ХИТ!</t>
  </si>
  <si>
    <t>Серия Знакомство</t>
  </si>
  <si>
    <t>Возраст</t>
  </si>
  <si>
    <t>0+</t>
  </si>
  <si>
    <t>3+</t>
  </si>
  <si>
    <t>Серия Живые сказки</t>
  </si>
  <si>
    <t>Серия Живые карточки</t>
  </si>
  <si>
    <t>6+</t>
  </si>
  <si>
    <t>Энциклопедии мягкая обложка</t>
  </si>
  <si>
    <t>Живые раскраски и приключения</t>
  </si>
  <si>
    <t>Наборы с наклейками</t>
  </si>
  <si>
    <t>НДС</t>
  </si>
  <si>
    <t>скидка 45%</t>
  </si>
  <si>
    <t>скидка 50%</t>
  </si>
  <si>
    <t>скидка 55%</t>
  </si>
  <si>
    <t>РРЦ</t>
  </si>
  <si>
    <t>Серия Моя первая энциклопедия</t>
  </si>
  <si>
    <t>Штрихкод</t>
  </si>
  <si>
    <t>Вес (г)</t>
  </si>
  <si>
    <t>Страна производсва текущих тиражей</t>
  </si>
  <si>
    <t>Размеры (См)
(Д*Ш*В)</t>
  </si>
  <si>
    <t>Россия</t>
  </si>
  <si>
    <t>ISBN</t>
  </si>
  <si>
    <t>978-5-6044443-9-9</t>
  </si>
  <si>
    <t>29,5*21*2</t>
  </si>
  <si>
    <t>29,5*21*1</t>
  </si>
  <si>
    <t>24*17*0,3</t>
  </si>
  <si>
    <t>978-5-6044443-7-5</t>
  </si>
  <si>
    <t>29,5*21*0,3</t>
  </si>
  <si>
    <t>978-5-6040568-3-7</t>
  </si>
  <si>
    <t>978-5-6040566-5-3</t>
  </si>
  <si>
    <t>Турция</t>
  </si>
  <si>
    <t>978-5-6040566-9-1</t>
  </si>
  <si>
    <t>978-5-6040566-8-4</t>
  </si>
  <si>
    <t>978-5-6043092-4-7</t>
  </si>
  <si>
    <t>978-5-6043092-5-4</t>
  </si>
  <si>
    <t>978-5-6043092-7-8</t>
  </si>
  <si>
    <t>978-5-6044443-3-7</t>
  </si>
  <si>
    <t>24*17*0,8</t>
  </si>
  <si>
    <t>978-5-6044107-8-3</t>
  </si>
  <si>
    <t>25,5*19,5*0,1</t>
  </si>
  <si>
    <t>978-5-6044444-6-7</t>
  </si>
  <si>
    <t>978-5-6044444-7-4</t>
  </si>
  <si>
    <t>978-5-6045078-3-4</t>
  </si>
  <si>
    <t>978-5-6045078-4-1</t>
  </si>
  <si>
    <t>978-5-6043091-2-4</t>
  </si>
  <si>
    <t>978-5-6043091-3-1</t>
  </si>
  <si>
    <t>978-5-6043091-1-7</t>
  </si>
  <si>
    <t>978-5-6043091-0-0</t>
  </si>
  <si>
    <t>978-5-6043091-4-8</t>
  </si>
  <si>
    <t>978-5-6040569-9-8</t>
  </si>
  <si>
    <t>978-5-6043091-5-5</t>
  </si>
  <si>
    <t>978-5-9909902-2-7</t>
  </si>
  <si>
    <t>978-5-6040568-9-9</t>
  </si>
  <si>
    <t>11*8*1,5</t>
  </si>
  <si>
    <t>978-5-6040569-7-4</t>
  </si>
  <si>
    <t>978-5-6040569-0-5</t>
  </si>
  <si>
    <t>978-5-6044444-8-1</t>
  </si>
  <si>
    <t>Сказки в дополненной реальности. Сборник 3</t>
  </si>
  <si>
    <t>Описание</t>
  </si>
  <si>
    <t xml:space="preserve">Эта книга — целая коллекция, собранная из самых популярных для ребёнка образовательных тематик. В ней вы найдёте невероятные факты про мир вокрус нас. Представьте себе, что с книгой ваш ребёнок может познавать мир не только посредством чтения, но и через 3D-иллюстрации. Иллюстрации, которые можно рассмотреть с разных сторон и даже изнутри! Это возможно благодаря технологии дополненной реальности.
</t>
  </si>
  <si>
    <t xml:space="preserve">   С помощью книги «Подводные жители» ты познакомишься с удивительными существами, обитающими под толщей воды. Узнаешь какой краб сможет оседлать автомобиль, чем питается синий кит, и в честь кого Артур Конан Дойл написал детектив!
   По многочисленным просьбам мы выбрали из наших популярных энциклопедий самые увлекательные факты и самых удивительных героев, объединили их и выпустили в более компактном формате.
   Пора изучить глубоководный мир! Ведь тебя уже ждут яркие моллюски и огромные скаты. Они 'оживут' в 4D объеме в дополненной реальности с помощью бесплатного приложения от DEVAR.
</t>
  </si>
  <si>
    <t xml:space="preserve">В книге «Мир под микроскопом» ты сможешь наблюдать за жизнью невероятных микроорганизмов. А ещё узнаешь какой формы бывают снежинки, почему светятся некоторые заливы и как зовут одну из самых известных водорослей!
   По многочисленным просьбам мы выбрали из наших самых популярных энциклопедий увлекательные факты, объединили их и выпустили в более компактном формате. 
   Теперь каждый сможет познакомиться с крошечными существами нашей планеты поближе! Тебя уже ждут ловкие копеподы и забавные тихоходки. Они "оживут" в 4D объеме в дополненной реальности с помощью бесплатного приложения от DEVAR. Наблюдай за микромиром и делай научные заметки!
</t>
  </si>
  <si>
    <t xml:space="preserve">  Книга «Тайны океанов» позволит тебе совершить погружение с аквалангом на самое дно бескрайних вод! На пути тебе встретятся драгоценные сокровища и затонувшие корабли, у каждого из которых своя загадочная история.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
   Теперь каждый сможет совершить настоящее погружение! Подводный мир ждёт тебя! Он "оживёт" прямо у тебя дома в 4D объеме в дополненной реальности с помощью бесплатного приложения от DEVAR. </t>
  </si>
  <si>
    <t>Мини-энциклопедия DEVAR «О чём стучит сердце?» станет отличным помощником в объяснении
сложных процессов, происходящих в теле человека! Книга предназначена для самых юных
читателей и дает простые ответы на вопросы о своем теле: зачем мыть руки? почему нужно
ложиться спать? Ответы на эти и другие вопросы вы найдете в этой книге. Малыши не только
узнают об интересных процессах внутри своего тела, но также научатся взаимодействовать с
окружающим миром, следить за гигиеной и своим здоровьем! В дополненной реальности малыш
сам сможет понаблюдать и даже поучаствовать в некоторых важных физиологических процессах.</t>
  </si>
  <si>
    <t>Энциклопедия «Домашние животные» — это необычный и современный
подход к развитию вашего малыша. Яркая и красочная книга познакомит с
животными, которые уже долгое время живут бок о бок с людьми. Ребёнок
узнает, как зовут маму, папу и детёныша, как животные разговаривают между
собой и как взаимодействуют с человеком. Эта книга способствует
формированию речи ребёнка, развивает память, расширяет кругозор.</t>
  </si>
  <si>
    <t>В этой книге, мы узнаем о том, как Ёжик попал в компьютерную игру. На пути к свободе его ждет самая настоящая зарядка для ума. Нам предстоит помочь Ёжику разгадать занимательные загадки, сыграть в логические игры, а также посмотреть забавные мультфильмы, в которых Смешарики переодеваются то в пиратов, то в космонавтов, то в египетского фараона.
    Еще мы увидим Кощея Бессмертного, Снежную Королеву, ведьму Гингему и даже дракона!
   Это не просто раскраска, а волшебная история о новых приключениях Смешариков, которые оживут прямо на страницах книги!</t>
  </si>
  <si>
    <t>Отважный Щенячий патруль приглашает отправиться в увлекательное путешествие. Встречай Гончика! Помоги щенку пройти непростые испытания, где пригодятся твои логика, смекалка и внимательность! Раскрашивай, проходи лабиринты, управляй транспортом Гончика в дополненной реальности! «Отряд щенков к делу готов!» А ты?</t>
  </si>
  <si>
    <t xml:space="preserve"> "Нескучная физика" - она расскажет про основы физики и перенесет в загадочный мир атомов и молекул. Отправит в самые потаенные уголки Вселенной, о существовании которых ты даже не подозревал! Побывать в космосе, провести интересные эксперименты, познакомится с великими учеными и их открытиями, все это можно сделать вместе с книгой НЕскучная физика от DEVAR!</t>
  </si>
  <si>
    <t>Развиваем интеллект и воображение. Домашние животные" — тренажёр когнитивных навыков и творческих способностей вашего ребёнка.
Многоразовые наклейки можно переклеивать сколько хочется, придумывая новые ситуации и продолжая игру с любимыми героями снова и снова. Страницы снабжены заданиями, которые не дадут вашему ребёнку заскучать.
Головоломки на развитие логики и сообразительности дополнены занимательными образовательными фактами о животных. Увлекательные игры в дополненной реальности в бесплатном мобильном приложении позволят оживить персонажей и провести время с пользой.</t>
  </si>
  <si>
    <t>Мы состоим из многих и многих деталей, а имя им – органы. Сердце разгоняет кровь и является мотором для всего тела. Лёгкие помогают дышать, глаза собирают информацию об окружающем нас мире. Но что вы знаете, скажем, о селезёнке или печени?
   Эта книга позволит отправиться на интерактивную экскурсию в дополненной реальности по всем органам тела.</t>
  </si>
  <si>
    <t>Мифология помогала древним народам через мистические образы объяснить устройство мира вокруг. Очень интересна и многообразна она и у индейцев майя — здесь и обширный пантеон божеств, и легенды о сотворении и закате Вселенной, и даже собственное древо жизни — сейба.
   Книга «Майя: легенды цивилизации» представляет самых ярких богов, миф о сотворении жизни, а также рассказывает о маянском календаре при помощи оживающих мандал.</t>
  </si>
  <si>
    <t>Древние племена выбирали себе тотемных животных. Изображая их в домах, храмах, люди верили, что обожествляемые звери даруют защиту от природных невзгод и смогут испугать напавшего врага. Особенно сильна такая традиция у индейцев.
    Книга «Майя: загадки и наследие» — это самые яркие памятники архитектуры, рассказ о священных животных и традициях маянского племени, воплощенный в оживающих иллюстрациях.</t>
  </si>
  <si>
    <t>Перед вами новый сборник DEVAR с волшебными и поучительными сказками. Он
поможет в воспитании вашего малыша: на примере Красной Шапочки, Золушки,
храброго Портняжки и бременских музыкантов книга научит ребёнка доброте, дружбе,
находчивости и внимательности. Мудрые истории снабжены оживающими
иллюстрациями, персонажи которых буквально сходят со страниц. Это возможно
благодаря технологии дополненной реальности, которой вы можете воспользоваться в
бесплатном мобильном приложении. Просто запустите его, наведите камеру на
страницу, и сказка оживёт. Кроме того, истории можно послушать и в аудиоформате —
это удобная альтернатива для сказки на ночь. Выбирая книги DEVAR, вы дарите
ребёнку и образование, и развлечение в одной книге. Вас ждёт море положительных
эмоций!</t>
  </si>
  <si>
    <t>Жили да были на свете две девочки: Рукодельница и Ленивица. Одна была мастерицей на все руки, да по дому всё делала, а вторая – только мух и считала. Как-то раз уронила Рукодельница в колодец ведёрко, полезла за ним, да и попала в гости к самому Морозу Ивановичу!
   Иллюстрированная книга с оживающими картинками в дополненной реальности превратит мир вокруг вас в самую настоящую сказку, где чудеса случаются на каждом шагу.</t>
  </si>
  <si>
    <t xml:space="preserve">Снежная королева – одна из самых знаменитых сказок Г.Х. Андерсена. История об отважной девочке Герде вот уже не одно поколение покоряет сердца детей и взрослых. Эта книга о трогательной дружбе, о невероятных приключениях, что ведут на самый край света и о настоящей доброте.
   Каждая иллюстрированная страница наполнена самой настоящей магией и волшебством, которое становится доступно каждому. Ведь картинки оживают прямо у вас в смартфоне!
Вам также может понравиться
</t>
  </si>
  <si>
    <t>Замечательная сказка «Кот в сапогах» познакомит детей с самым обаятельным котом на свете. У него есть роскошные сапоги, шляпа с пером, хитрые глаза и много самых разных идей. Кот тот еще ловкач! Знает, как общаться с королями, устроить судьбу хозяина и обхитрить самого людоеда. Как с таким не подружиться! Герои становятся ещё ближе при помощи дополненной реальности и капельки магии. Помогайте проказнику коту в его выдумках, ведь теперь картинки оживают прямо у вас в смартфоне!</t>
  </si>
  <si>
    <t>Любимая многими сказка о Гадком утёнке обрела совершенно новые краски благодаря технологии дополненной реальности. Красочные иллюстрации буквально оживают прямо на глазах, сходя со страниц книги и дополняя историю. Малыш сможет посмотреть на сценки с участием главного героя и послушать сказку в аудио формате.</t>
  </si>
  <si>
    <t xml:space="preserve"> Хочешь выучить все буквы? Легко! А вместе с оживающими животными это ещё и очень весело.
   Оживляй героев, смотри забавные анимации и слушай добрые стихи. А ещё ты сможешь поуправлять персонажами и даже сделать с ними классные фото или видео! 
   Играй с весёлыми героями и запоминай все буквы русского алфавита вместе с DEVAR!</t>
  </si>
  <si>
    <t>Выучить английский язык совсем несложно! Особенно если делать это вместе с нашими весёлыми животными!
   Оживляй героев, запоминай буквы английского алфавита, делай с ними классные фото или видео!
   Ты сможешь поуправлять персонажами, выучить произношение букв и посмотреть множество забавных анимаций!</t>
  </si>
  <si>
    <t>У Эпплджек много дел на ферме, но она с радостью берётся за каждое. Секрет прост: любую работу она превращает в весёлое развлечение.
    Играя с Эпплджек в дополненной реальности ты узнаешь, что сбор яблок превращается в дружеское соревнование, а поиски сломанных вещей – в интересный квест.</t>
  </si>
  <si>
    <t>Сумеречная Искорка обожает читать и учиться. Она точно знает, что это совсем не скучно. И научит тебя весело получать знания и радоваться новым открытиям. Сможешь составить своё расписание, а Искорка посоветует, как ему следовать.
    Помоги пони решить занимательные задачи и поиграй с ней в дополненной реальности!</t>
  </si>
  <si>
    <t>Знаешь, что нужно, чтобы устроить лучшую в мире вечеринку по случаю дня рождения? У Пинки Пай точно есть ответ на этот вопрос! И она готова поделиться всеми секретами приготовления к празднику.
   В книге тебя ждёт много интересных загадок и советов, а также ценный рецепт и оживающая открытка! Стань мастером праздников вместе с Пинки Пай!</t>
  </si>
  <si>
    <t xml:space="preserve"> Рарити в курсе всех модных веяний и никогда не позволит другим пони плохо выглядеть. Вот и на этот раз Рарити решила сделать прекрасный подарок для своей подруги – сшить стильное платье! 
   Играй в дополненной реальности и ты узнаешь всё про удивительный мир моды и работу фэшн-дизайнера.
 </t>
  </si>
  <si>
    <t>Флаттершай очень любит животных, и они отвечают ей взаимностью. Эта книга раскроет тебе все секреты домашних животных и подскажет, как ухаживать за любимцами.
   Взгляни на своего друга по-новому и научись понимать его с помощью Флаттершай, играя с пушистыми, пернатыми и чешуйчатыми друзьями в дополненной реальности.</t>
  </si>
  <si>
    <t>Радуга Дэш не пропускает ни одно соревнование в Кантерлоте. Сегодня пони решила принять участие в предстоящих больших играх, но без твоей помощи ей не обойтись. 
   Присоединяйся к пони и прими участие в играх в дополненной реальности. Но прежде не забудь получить пару спортивных советов от Радуги Дэш.</t>
  </si>
  <si>
    <t>Яркая и красочная книга «Учи английский с пони» не похожа на другие азбуки. Герои помогут в освоении незнакомого языка, расскажут немного о себе и предложат поиграть в интересные, а главное, познавательные игры. Ребёнок чуть больше узнает об Эквестрии, о её жителях и заодно играючи выучит английский алфавит. А по изучению всех букв малыш сможет с гордостью повесить на стену диплом от самой принцессы Селестии!
С помощью технологии дополненной реальности пони из Эквестрии переместятся прямо к тебе домой. Покажут несколько сценок из своей жизни и помогут лучше запомнить новые буквы.</t>
  </si>
  <si>
    <t>Ссылка на маркейтинговые материалы</t>
  </si>
  <si>
    <t>https://drive.google.com/drive/folders/15dfQ0K0A6c8Be9mmtwZEFQ7xI5mG-Ses?usp=sharing</t>
  </si>
  <si>
    <t>https://drive.google.com/drive/folders/16bs4n71F-nXhVSVJ-LeqKYCWe5T-z1Xe?usp=sharing</t>
  </si>
  <si>
    <t>https://drive.google.com/drive/folders/18He5VT6eygjZv4zWIzu8moF7dXKA84MO?usp=sharing</t>
  </si>
  <si>
    <t>https://drive.google.com/drive/folders/18NIJwojQ5tKsIc_HqH9BdS1Dli0Fao7y?usp=sharing</t>
  </si>
  <si>
    <t>https://drive.google.com/drive/folders/18G2Qs4gfwhQ1fNlA9WAqdI4Wz4WXyadV?usp=sharing</t>
  </si>
  <si>
    <t>https://drive.google.com/drive/folders/128OCZ1UWSMPPpywLga8ccLFPey3Hc_je?usp=sharing</t>
  </si>
  <si>
    <t>https://drive.google.com/drive/folders/14SMZ4MBneqa6YeUh-hW5twsbVefoT0Ma?usp=sharing</t>
  </si>
  <si>
    <t>https://drive.google.com/drive/folders/143jgGeJ4zy0VHp4yY-fpnlbLl_7enL93?usp=sharing</t>
  </si>
  <si>
    <t>https://drive.google.com/drive/folders/140AmlMGw9Pz0kHfrDq3-s9oDIpql3LTC?usp=sharing</t>
  </si>
  <si>
    <t>https://drive.google.com/drive/folders/14Zyf2vXtgHIUCvK0tZPUddyIBhBkbZ6e?usp=sharing</t>
  </si>
  <si>
    <t>https://drive.google.com/drive/folders/1904UJDH6YWBTUq7fLnOZMlHO8t7_lKuH?usp=sharing</t>
  </si>
  <si>
    <t xml:space="preserve">https://drive.google.com/drive/folders/17uoit02t_qR1IqnO1Bhfd6YQ_JD3qADr?usp=sharing </t>
  </si>
  <si>
    <t>Артикул</t>
  </si>
  <si>
    <t>D-0000063</t>
  </si>
  <si>
    <t>4D Энциклопедия в дополненной реальности. Нескучная Физика</t>
  </si>
  <si>
    <t>D-0000055</t>
  </si>
  <si>
    <t>D-0000005</t>
  </si>
  <si>
    <t>4D Энциклопедия в мягкой обложке. Анатомия: органы человека</t>
  </si>
  <si>
    <t>D-0000057</t>
  </si>
  <si>
    <t>4D Энциклопедия в мягкой обложке. Майя. Загадки и наследие</t>
  </si>
  <si>
    <t>D-0000062</t>
  </si>
  <si>
    <t xml:space="preserve">4D Энциклопедия в мягкой обложке. Майя Легенды цивилизации </t>
  </si>
  <si>
    <t>D-0000061</t>
  </si>
  <si>
    <t>4D Серия Знакомство. Подводные жители</t>
  </si>
  <si>
    <t>D-0000046</t>
  </si>
  <si>
    <t>4D Серия Знакомство. Мир под микроскопом</t>
  </si>
  <si>
    <t>D-0000043</t>
  </si>
  <si>
    <t>4D Серия Знакомство. Тайны океанов</t>
  </si>
  <si>
    <t>D-0000047</t>
  </si>
  <si>
    <t>4D мини-энциклопедия. О чем стучит сердце</t>
  </si>
  <si>
    <t>D-0000036</t>
  </si>
  <si>
    <t>Моя первая энциклопедия. Домашние животные</t>
  </si>
  <si>
    <t>D-0000079</t>
  </si>
  <si>
    <t>D-0000130</t>
  </si>
  <si>
    <t>Сказка в дополненной реальности. Мороз Иванович</t>
  </si>
  <si>
    <t>D-0000118</t>
  </si>
  <si>
    <t>Сказка в дополненной реальности. Снежная королева</t>
  </si>
  <si>
    <t>D-0000119</t>
  </si>
  <si>
    <t>Сказка в дополненной реальности. Кот в сапогах</t>
  </si>
  <si>
    <t>D-0000117</t>
  </si>
  <si>
    <t>Сказка в дополненной реальности. Гадкий утёнок</t>
  </si>
  <si>
    <t>D-0000116</t>
  </si>
  <si>
    <t>Живые увлечения. Мой маленький пони. Домашняя магия с Эпплджек</t>
  </si>
  <si>
    <t>D-0000017</t>
  </si>
  <si>
    <t>Живые увлечения. Мой маленький пони. Занимательный день с Сумеречной Искоркой</t>
  </si>
  <si>
    <t>D-0000018</t>
  </si>
  <si>
    <t>Живые увлечения. Мой маленький пони. Веселись с Пинки Пай</t>
  </si>
  <si>
    <t>D-0000016</t>
  </si>
  <si>
    <t>Живые увлечения. Мой маленький пони. Создай свой стиль с Рарити</t>
  </si>
  <si>
    <t>D-0000019</t>
  </si>
  <si>
    <t>Живые увлечения. Мой маленький пони. Ухаживаем за питомцами с Флаттершай</t>
  </si>
  <si>
    <t>D-0000021</t>
  </si>
  <si>
    <t>Живые увлечения. Мой маленький пони. Спортивные игры с Радугой Дэш</t>
  </si>
  <si>
    <t>D-0000020</t>
  </si>
  <si>
    <t>Книга в дополненной реальности. Мой маленький пони. Учи английский с пони</t>
  </si>
  <si>
    <t>D-0000078</t>
  </si>
  <si>
    <t>Живая раскраска. Смешарики. развиваем интеллект</t>
  </si>
  <si>
    <t>D-0000110</t>
  </si>
  <si>
    <t>Живые задания. Щенячий патруль. Встречайте Гончика</t>
  </si>
  <si>
    <t>D-0000003</t>
  </si>
  <si>
    <t>Живые карточки. Веселая азбука</t>
  </si>
  <si>
    <t>D-0000023</t>
  </si>
  <si>
    <t>Живые карточки. Учи английский!</t>
  </si>
  <si>
    <t>D-0000029</t>
  </si>
  <si>
    <t>Номенклатура</t>
  </si>
  <si>
    <t>Сторибук 4D с дополненной реальностью. Мама, почему я такой?</t>
  </si>
  <si>
    <t>16,5*16*1</t>
  </si>
  <si>
    <t>Мы все такие разные - с разной внешностью, способностями и навыками, с разными мечтами и страхами. Малыша, только недавно начавшего познавать этот мир, такое разнообразие может сбить с толку. В этом сборнике рассказаны четыре истории, которые затронут такие важные и в тоже время простые вопросы: «Кто я такой?», «Какой я настоящий?», «Почему я не такой?» и «Почему я такой?». Маленький читатель научится никогда не сдаваться, уважать личное мнение, следовать своей мечте и принимать себя таким, какой он есть. Наводящие вопросы в начале и в конце каждой истории помогут малышу настроиться на чтение, потренировать память, внимание, критическое мышление и развить воображение. А с помощью дополненной реальности можно оживить чудесные иллюстрации и увидеть, как персонажи появляются прямо на страницах. Но и это ещё не всё! Ведь в этой книге Вы станете участником каждого приключения и поможете героям сделать правильный выбор.</t>
  </si>
  <si>
    <t>978-5-6045080-3-9</t>
  </si>
  <si>
    <t>https://drive.google.com/drive/folders/1MIm0PQNmXxvbbgvbTBNdUYZQl3DJdIZh?usp=sharing</t>
  </si>
  <si>
    <t>https://drive.google.com/drive/folders/1Or_H-K4CXThvftPj3nYkd51d-eGQSbvP?usp=sharing</t>
  </si>
  <si>
    <t>Большая книга Сказок-раскрасок в дополненной реальности</t>
  </si>
  <si>
    <t>28,8*21*1</t>
  </si>
  <si>
    <t>D-0000328</t>
  </si>
  <si>
    <t>D-0000331</t>
  </si>
  <si>
    <t>978-5-6045080-4-6</t>
  </si>
  <si>
    <t xml:space="preserve">Развивайте творческий потенциал и мелкую моторику Вашего малыша с потрясающими сказками-раскрасками. При помощи дополненной реальности персонажи сойдут со страниц в тех же цветах, в которые их раскрасил ребёнок. Такой метод работы с раскрасками помогает привить ребёнку аккуратность, а также формирует вкус и стиль. Специальные задания помогут на примере сказок рассказать о сравнении предметов, о цветах и формах, попрактиковаться в счёте. Многие семьи уже оценили преимущества дополненной реальности в обучении своего ребёнка: затрагивается сразу несколько образовательных моментов, таких как развитие логики, воображения, мелкой моторики и речи.  Современные технологии и только проверенные методы обучения — это Вы найдёте в нашей Большой книге раскрасок.
</t>
  </si>
  <si>
    <t>Серия Лабиринты</t>
  </si>
  <si>
    <t>Живые лабиринты. Большая книга лабиринтов для девочек в дополненной реальности</t>
  </si>
  <si>
    <t>Живые лабиринты. Феи, тайны и немного чудес</t>
  </si>
  <si>
    <t>Живые лабиринты. Принцессы, загадки и немного приключений</t>
  </si>
  <si>
    <t>978-5-6045823-4-3</t>
  </si>
  <si>
    <t>978-5-6045823-2-9</t>
  </si>
  <si>
    <t>978-5-6045823-3-6</t>
  </si>
  <si>
    <t>29*24,5*1</t>
  </si>
  <si>
    <t>29*24,5*0,5</t>
  </si>
  <si>
    <t>5+</t>
  </si>
  <si>
    <t>https://drive.google.com/drive/folders/1DhLwr_JCydudjLPUceJJW5dtrXa6rJSc?usp=sharing</t>
  </si>
  <si>
    <t>https://drive.google.com/drive/folders/1YS72mXJwk2Zj3YwNq3AX6zz5Q1YTzj5s?usp=sharing</t>
  </si>
  <si>
    <t>https://drive.google.com/drive/folders/1eN-Ll0qvkYlJm-AJat_qLDCn5x_ANpiX?usp=sharing</t>
  </si>
  <si>
    <t>Какая девочка не мечтает стать настоящей принцессой? И эти мечты вот-вот осуществятся! Только…Вас ведь не пугают небольшие препятствия и загадки? Без них не обходится ни одно приключение, а становиться принцессой – это что ни на есть настоящее приключение. Как ещё проверить ум и сообразительность, храбрость и доброту прекрасной леди? Другого способа пока не придумали. Но Вы обязательно со всем справитесь, ведь Вам окажут поддержку и помогут другие принцессы. Проходите лабиринты, решайте загадки в дополненной реальности при помощи приложения DEVAR и получите настоящий замок. Вы готовы, Ваше Высочество?</t>
  </si>
  <si>
    <t>Оказывается, волшебная страна фей совсем рядом. Попасть в неё можно, открыв неприметную дверцу в глубине зелёного парка. За ней Вас ждут загадки и новые знакомства, чудесные виды и запутанные лабиринты. За собой Вас поведёт история, где Вы – главный герой.  Проявите смекалку и помогите феям в их бедах, а в благодарность они подскажут, как попасть на бал Королевы Фей. Для решения некоторых загадок придётся немного поколдовать и запустить дополненную реальность. Но это совершенно не трудно! Понадобится только приложение DEVAR на смартфоне или планшете. Готовы? Тогда в путь!</t>
  </si>
  <si>
    <t>Посетите волшебный мир принцесс и фей с большой книгой лабиринтов для девочек! Сказочные места таят в себе загадки, а жителям никак не обойтись без Вашей помощи и поддержки. Посетите бал Королевы Фей, полетайте на воздушном шаре с Принцессой-путешественницей и погуляйте среди облаков. И какой волшебный мир обойдётся без магии? С помощью дополненной реальности Вы сможете не только испытать свои силы в хитроумных загадках, но и чуть лучше узнать жителей этого удивительно мира.  Готовы? Тогда в путь!</t>
  </si>
  <si>
    <t>D-0000336</t>
  </si>
  <si>
    <t>D-0000337</t>
  </si>
  <si>
    <t>D-0000338</t>
  </si>
  <si>
    <t>D-0000340</t>
  </si>
  <si>
    <t>https://drive.google.com/drive/folders/1A28i8X-qsDFdBng0VaTjQk6MyLPzqZon?usp=sharing</t>
  </si>
  <si>
    <t>Космос. От пылинки до галактики</t>
  </si>
  <si>
    <t>978-5-6045824-9-7</t>
  </si>
  <si>
    <t>Энциклопедия «Космос. От пылинки до галактики» состоит из пяти больших блоков: «Вселенная», «Что можно встретить в космосе», «Наша галактика», «Солнечная система», «Космонавтика». 700 увлекательных фактов о Вселенной, более 250 интерактивных 4D-исследований, роскошные фотографии и рисунки, полезная инфографика, интерактивная дополненная реальность и приятный бонус — обучающий курс с играми и заданиями на закрепление материала в бесплатном приложении DEVAR.
Как представляли устройство мира наши далёкие предки и при чём тут белка? Чей пытливый ум и смелые предположения развивали науку с космической скоростью? Как зовут человека, впервые сыгравшего в гольф… на Луне? Как выглядит туманность «Пузырь» и почему она так называется? Какие небесные объекты Вселенной сравнивают с маяками? Как динозавр смог побывать в космосе? Что такое «колыбель звёзд» и какова её роль? 
А с помощью технологии дополненной реальности можно подлететь к чёрной дыре (и даже «скормить» ей звезду), увидеть взрыв сверхновой звезды, облететь МКС и узнать обо всех модулях, из которых она состоит, увидеть момент стыковки «Crew Dragon» и МКС, поуправлять марсоходом, собрать образцы и сделать свои собственные фотографии. Эта книга даст исчерпывающие ответы на разнообразные вопросы, поможет пробудить интерес к теме, систематизировать знания и увлечь ребёнка надолго.
Астрономия прошла длинный путь — от обожествления звёзд до первого полёта в космос, от мифологического мышления до космического туризма. Вместе с энциклопедией «Космос. От пылинки до галактики» читатели смогут отправиться в невероятное путешествие сквозь время и пространство, которое началось со звёздной пылинки и продолжается до сих пор. Кто знает, может, однажды люди действительно смогут отправиться на Марс? Может, даже вы?</t>
  </si>
  <si>
    <t>29*24,5*1,5</t>
  </si>
  <si>
    <t>D-0000341</t>
  </si>
  <si>
    <t>Книга-квест. Ам Ням. Жми</t>
  </si>
  <si>
    <t>https://drive.google.com/file/d/1L5Y5Apgklpm3EaKP937fnihHeiWZP9I2/view?usp=sharing</t>
  </si>
  <si>
    <t>978-5-6045824-0-4</t>
  </si>
  <si>
    <t>29*22*1</t>
  </si>
  <si>
    <t>Книга-квест «Ам Ням. Жми» раскроет секрет, который хранился много лет. Наконец-то мы узнаем истинную историю появления Ам Няма! Кто этот зелёный безобразник: лягушка-мутант, монстр или, может быть, инопланетянин с планеты Нямов? 
Ам Ням больше не хочет быть загадкой, ведь он герой! Даже супергерой, который должен спасти мир от злобного гения из компьютерной игры. И мы примем участие в его приключениях вместе с Ам Няшей. 
В дополненной реальности вас ждут объёмные ЗD-персонажи и 17 оживающих игр: можно спастись от динозавра, погонять на машинках и поиграть в крестики-нолики леденцами. Что ещё придумал для вас весёлый Ам Ням? 
Просто скачайте бесплатное приложение DEVAR, активируйте книгу и наводите камеру на страницы.
Книга-квест в дополненной реальности — это не два и даже не три в одном. Это всё в одном! Читайте, играйте в гонки, собирайте пазлы, побеждайте злодеев и веселитесь вместе с Ам Нямами.
«Ам Ням. Жми» надолго станет любимой книгой маленьких читателей, которые обожают приключения, мультфильмы и компьютерные игры.</t>
  </si>
  <si>
    <t>D-0000343</t>
  </si>
  <si>
    <t>https://drive.google.com/drive/folders/1UMJJCIq18aLtO-6EdclIs0IOlxzkspcf?usp=sharing</t>
  </si>
  <si>
    <t>Книга-квест в дополненной реальности. Сказочный патруль. Пять королевств</t>
  </si>
  <si>
    <t>978-5-6045823-9-8</t>
  </si>
  <si>
    <t>Книга-квест в дополненной реальности «Сказочный патруль. Пять королевств» - история о том, как несчастье может обернуться настоящей удачей, а дружба оказывается сильнее магии. 
Юные волшебницы Алёнка, Маша, Варя, Снежка и Алиса готовят подарки, чтобы поздравить с днём рождения Кота Учёного. Среди подарков случайно оказалось экспериментальное молодильное яблочко, выращенное Машей в научных целях. Кот его откусывает и начинает стремительно превращаться в котёнка. Как же быть? Вдруг он совсем исчезнет?  
Пока девочки думают, как остановить омолаживающее действие подарка, волшебная метла уносит несмышлёного малыша. Сказочный патруль отправляется на поиски! Им предстоит побывать в воздушном замке на небе и в подземелье у тролля, преодолеть Непроходимый лес и пробудить золотого дракона, расколдовать котёнка и узнать тайну, которую тот скрывал много лет.
Отправляйтесь в путешествие вместе с волшебницами благодаря технологии дополненной реальности! Помогите им справиться с препятствиями, пойте вместе песни и фотографируйтесь с любимыми героями. Дверь в волшебный мир открыта. Вперёд!</t>
  </si>
  <si>
    <t>ЗАКАЗ</t>
  </si>
  <si>
    <t>Сумма в ценах РРЦ</t>
  </si>
  <si>
    <t>Сумма в оптовых ценах</t>
  </si>
  <si>
    <t>от 600 000 в ценах РРЦ</t>
  </si>
  <si>
    <t>от 200 000 в ценах РРЦ</t>
  </si>
  <si>
    <t>от 60 000 в ценах РРЦ</t>
  </si>
  <si>
    <t>4D Серия Знакомство. Знакомство с насекомыми</t>
  </si>
  <si>
    <t>4D Серия Знакомство. Анатомия человека</t>
  </si>
  <si>
    <t>С помощью энциклопедии «Анатомия человека» вы сможете узнать самые неожиданные факты о собственном теле: изучить строение мозга, понять, как функционируют нервные окончания и органы чувств, сосчитать все кости в скелете. А в дополненной реальности станете настоящим исследователем тела, понаблюдаете за работой сердца и кровеносной системы, посмотрите на работу глаза и даже на 3D-модель мозга!</t>
  </si>
  <si>
    <t>Самые большие, ядовитые и необычные насекомые спрятались под обложкой энциклопедии «Знакомство с насекомыми» и ждут своего часа, чтобы показать вам все свои суперспособности. Кто из них похож на листик и цветок? У кого самое острое жало? Чьи крылья пугают даже самых страшных хищников? В дополненной реальности вы сможете увидеть самого ядовитого скорпиона, отыскать спрятавшегося в цветах богомола и даже посадить себе на руку жука-геркулеса!</t>
  </si>
  <si>
    <t>D-0000051</t>
  </si>
  <si>
    <t>4D Энциклопедия в дополненной реальности. Динозавры</t>
  </si>
  <si>
    <t>https://drive.google.com/drive/folders/17Uy66kchmFyPOup3pLCgcdKcyGbqLLhj?usp=sharing</t>
  </si>
  <si>
    <t>978-5-6040568-4-4</t>
  </si>
  <si>
    <t xml:space="preserve">Динозавры: 4D энциклопедия в дополненной реальности» - книга, с которой ты можешь начать путь палеонтолога - исследователя древних животных. Изучай динозавров со всех сторон, узнавай интересные факты о них, сравнивай размеры и даже корми. Ты ещё никогда не был так близок к миру доисторических ящеров!
"В конце книги вы найдете увлекательные развивающие игры:
- Используйте логику, чтобы раскопать окаменелость и собрать скелет тираннозавра.
- Потренируйте память и внимание, сравнивая следы динозавра, который шел и динозавра, который бежал.
- Узнайте, чем питался динозавр, просто взглянув на его зубы.
- Посмотрите, как жили динозавры на Земле миллионы лет назад, повернув время вспять.
- Сравнивайте динозавров по размеру друг с другом.
Приручите своего собственного динозавра с новой 4D энциклопедией от DEVAR!"
</t>
  </si>
  <si>
    <t>сумма меньше мин заказа</t>
  </si>
  <si>
    <t>D-0000042</t>
  </si>
  <si>
    <t>4D Серия Знакомство. Знакомство с космосом</t>
  </si>
  <si>
    <t>https://drive.google.com/drive/folders/16hYABjWDo-RP7J-_HxoVBfrsU8BRWwLn?usp=sharing</t>
  </si>
  <si>
    <t>978-5-6043092-8-5</t>
  </si>
  <si>
    <t xml:space="preserve">  В книге «Знакомство с космосом» ты отправишься в путешествие по планетам солнечной системы и их спутникам. А также узнаешь, чем является хвост кометы, где находится гора Олимп и какая планета самая холодная!
   По многочисленным просьбам мы выбрали из наших популярных энциклопедий DEVAR самые увлекательные факты, объединили их и выпустили в более компактном формате. Теперь каждый сможет слетать на Марс и добраться до раскалённого ядра Земли!
   Тебя уже ждут звёздные туманности и дальние галактики! Они "оживут" прямо у тебя дома в 4D объеме в дополненной реальности с помощью бесплатного приложения от DEVAR. </t>
  </si>
  <si>
    <t>D-0000037</t>
  </si>
  <si>
    <t>4D Серия Знакомство. Знакомство с динозаврами</t>
  </si>
  <si>
    <t>https://drive.google.com/drive/folders/16ng7Uz2ctUnsIrRMEKcSevePf6vO5kvF?usp=sharing</t>
  </si>
  <si>
    <t>978-5-6043092-3-0</t>
  </si>
  <si>
    <t xml:space="preserve"> Книга «Знакомство с динозаврами» — это потрясающая возможность отправиться в прошлое и взглянуть на невероятных рептилий! И не просто отправиться, а увидеть всё многообразие видов у себя дома!
   В какой период жил анкилозавр? Где обитал рамфоринх? Ответы внутри!
   По многочисленным просьбам мы выбрали из наших самых популярных энциклопедий самые увлекательные факты, объединили их и выпустили в более компактном формате. Теперь каждый сможет завести дома динозавра! Трицератопс совсем проголодался, а тираннозавр давно не рычал…
   Пора «оживить» их в 4D объеме в дополненной реальности с помощью бесплатного приложения от DEVAR!</t>
  </si>
  <si>
    <t>D-0000038</t>
  </si>
  <si>
    <t>4D Серия Знакомство. Знакомство с животными</t>
  </si>
  <si>
    <t>https://drive.google.com/drive/folders/16hp7jAijY5M1e1frKNmdcXmlwQe_zjsg?usp=sharing</t>
  </si>
  <si>
    <t>978-5-6043092-2-3</t>
  </si>
  <si>
    <t xml:space="preserve">В книге «Знакомство с животными» спрятались совершенно разные существа: от большого африканского слона до маленькой красноглазой квакши.
   Хочешь узнать зачем павлину такой роскошный хвост, почему смеются гиены и кого боится королевская кобра? Все ответы внутри!
   По многочисленным просьбам мы выбрали из наших популярных энциклопедий самые увлекательные факты, объединили их и выпустили в более компактном формате. Теперь каждый сможет завести жирафа и погладить льва! Они 'оживут' в 4D объеме в дополненной реальности с помощью бесплатного приложения от DEVAR.
</t>
  </si>
  <si>
    <t>D-0000335</t>
  </si>
  <si>
    <t>Моя первая БОЛЬШАЯ энциклопедия Devar</t>
  </si>
  <si>
    <t>https://drive.google.com/drive/folders/1i36F3GtMQkYxoffCDBVHc7abR_G6wUCK?usp=sharing</t>
  </si>
  <si>
    <t>978-5-6045080-7-7</t>
  </si>
  <si>
    <t>24*17*1,5</t>
  </si>
  <si>
    <t>Семь главных тем раскроют вашему малышу все тайны нашей планеты. На страницах вас ждут дружелюбные динозавры, поющие планеты, ласковые домашние животные, крошки насекомые и разнообразный транспорт. Они никому не позволят скучать в их компании, ведь им есть, что показать! Выведайте все секреты животных и динозавров, узнайте на что способен транспорт, послушайте песенки планет и насекомых в дополненной реальности. Но будьте бдительны! Часть страниц захватили коварные вирусы, которые тоже решили написать энциклопедию про себя, притворяясь дружелюбными и мирными. Но герой Лей Лейкоцит не оставит такое нарушение безнаказанным. А чтобы лучше понять своё тело и узнать, как оно работает, то скорее открывайте раздел с анатомией.  Увлекательные приключения с удивительной компанией уже начинаются!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</si>
</sst>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3.95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20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b/>
      <sz val="22"/>
      <color rgb="FF00000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2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1" xfId="2" applyNumberForma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2" applyNumberForma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14" fillId="0" borderId="1" xfId="0" applyFont="1" applyBorder="1"/>
    <xf numFmtId="0" fontId="15" fillId="5" borderId="2" xfId="0" applyFont="1" applyFill="1" applyBorder="1" applyAlignment="1">
      <alignment horizontal="center" vertical="center"/>
    </xf>
    <xf numFmtId="0" fontId="14" fillId="6" borderId="2" xfId="0" applyFont="1" applyFill="1" applyBorder="1"/>
    <xf numFmtId="0" fontId="16" fillId="0" borderId="2" xfId="0" applyFont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1" fontId="16" fillId="6" borderId="2" xfId="0" applyNumberFormat="1" applyFont="1" applyFill="1" applyBorder="1" applyAlignment="1">
      <alignment horizontal="center" vertical="center" wrapText="1"/>
    </xf>
    <xf numFmtId="0" fontId="10" fillId="0" borderId="2" xfId="2" applyBorder="1" applyAlignment="1">
      <alignment horizontal="center" vertical="center"/>
    </xf>
    <xf numFmtId="12" fontId="1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9" fontId="18" fillId="0" borderId="2" xfId="0" applyNumberFormat="1" applyFont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299355</xdr:colOff>
      <xdr:row>4</xdr:row>
      <xdr:rowOff>13607</xdr:rowOff>
    </xdr:from>
    <xdr:to>
      <xdr:col>3</xdr:col>
      <xdr:colOff>1265462</xdr:colOff>
      <xdr:row>4</xdr:row>
      <xdr:rowOff>1305249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4" y="15661821"/>
          <a:ext cx="966107" cy="1291642"/>
        </a:xfrm>
        <a:prstGeom prst="rect">
          <a:avLst/>
        </a:prstGeom>
      </xdr:spPr>
    </xdr:pic>
    <xdr:clientData/>
  </xdr:twoCellAnchor>
  <xdr:twoCellAnchor>
    <xdr:from>
      <xdr:col>3</xdr:col>
      <xdr:colOff>353785</xdr:colOff>
      <xdr:row>14</xdr:row>
      <xdr:rowOff>67746</xdr:rowOff>
    </xdr:from>
    <xdr:to>
      <xdr:col>3</xdr:col>
      <xdr:colOff>1197427</xdr:colOff>
      <xdr:row>14</xdr:row>
      <xdr:rowOff>1225508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21267675"/>
          <a:ext cx="843642" cy="1157762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15</xdr:row>
      <xdr:rowOff>54429</xdr:rowOff>
    </xdr:from>
    <xdr:to>
      <xdr:col>3</xdr:col>
      <xdr:colOff>1292678</xdr:colOff>
      <xdr:row>15</xdr:row>
      <xdr:rowOff>1296079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23948572"/>
          <a:ext cx="993321" cy="1241650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16</xdr:row>
      <xdr:rowOff>68036</xdr:rowOff>
    </xdr:from>
    <xdr:to>
      <xdr:col>3</xdr:col>
      <xdr:colOff>1306764</xdr:colOff>
      <xdr:row>16</xdr:row>
      <xdr:rowOff>1306286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679" y="25309286"/>
          <a:ext cx="1021014" cy="1238250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48</xdr:row>
      <xdr:rowOff>40821</xdr:rowOff>
    </xdr:from>
    <xdr:to>
      <xdr:col>3</xdr:col>
      <xdr:colOff>1187823</xdr:colOff>
      <xdr:row>48</xdr:row>
      <xdr:rowOff>1327267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5686" y="60149174"/>
          <a:ext cx="970108" cy="1286446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49</xdr:row>
      <xdr:rowOff>54429</xdr:rowOff>
    </xdr:from>
    <xdr:to>
      <xdr:col>3</xdr:col>
      <xdr:colOff>1183820</xdr:colOff>
      <xdr:row>49</xdr:row>
      <xdr:rowOff>1297279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51026786"/>
          <a:ext cx="938892" cy="1242850"/>
        </a:xfrm>
        <a:prstGeom prst="rect">
          <a:avLst/>
        </a:prstGeom>
      </xdr:spPr>
    </xdr:pic>
    <xdr:clientData/>
  </xdr:twoCellAnchor>
  <xdr:twoCellAnchor>
    <xdr:from>
      <xdr:col>3</xdr:col>
      <xdr:colOff>353786</xdr:colOff>
      <xdr:row>41</xdr:row>
      <xdr:rowOff>54429</xdr:rowOff>
    </xdr:from>
    <xdr:to>
      <xdr:col>3</xdr:col>
      <xdr:colOff>1253605</xdr:colOff>
      <xdr:row>41</xdr:row>
      <xdr:rowOff>1265465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41529000"/>
          <a:ext cx="899819" cy="1211036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42</xdr:row>
      <xdr:rowOff>13608</xdr:rowOff>
    </xdr:from>
    <xdr:to>
      <xdr:col>3</xdr:col>
      <xdr:colOff>1224642</xdr:colOff>
      <xdr:row>42</xdr:row>
      <xdr:rowOff>1292680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42821679"/>
          <a:ext cx="938892" cy="1279072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43</xdr:row>
      <xdr:rowOff>27214</xdr:rowOff>
    </xdr:from>
    <xdr:to>
      <xdr:col>3</xdr:col>
      <xdr:colOff>1170213</xdr:colOff>
      <xdr:row>43</xdr:row>
      <xdr:rowOff>1310456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44182393"/>
          <a:ext cx="925285" cy="1283242"/>
        </a:xfrm>
        <a:prstGeom prst="rect">
          <a:avLst/>
        </a:prstGeom>
      </xdr:spPr>
    </xdr:pic>
    <xdr:clientData/>
  </xdr:twoCellAnchor>
  <xdr:twoCellAnchor>
    <xdr:from>
      <xdr:col>3</xdr:col>
      <xdr:colOff>141515</xdr:colOff>
      <xdr:row>47</xdr:row>
      <xdr:rowOff>0</xdr:rowOff>
    </xdr:from>
    <xdr:to>
      <xdr:col>3</xdr:col>
      <xdr:colOff>1284516</xdr:colOff>
      <xdr:row>47</xdr:row>
      <xdr:rowOff>1615288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1886" y="61520568"/>
          <a:ext cx="1143001" cy="1620777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45</xdr:row>
      <xdr:rowOff>40822</xdr:rowOff>
    </xdr:from>
    <xdr:to>
      <xdr:col>3</xdr:col>
      <xdr:colOff>1175681</xdr:colOff>
      <xdr:row>45</xdr:row>
      <xdr:rowOff>1319893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644" y="47053501"/>
          <a:ext cx="957966" cy="1279071"/>
        </a:xfrm>
        <a:prstGeom prst="rect">
          <a:avLst/>
        </a:prstGeom>
      </xdr:spPr>
    </xdr:pic>
    <xdr:clientData/>
  </xdr:twoCellAnchor>
  <xdr:twoCellAnchor>
    <xdr:from>
      <xdr:col>3</xdr:col>
      <xdr:colOff>231320</xdr:colOff>
      <xdr:row>46</xdr:row>
      <xdr:rowOff>27214</xdr:rowOff>
    </xdr:from>
    <xdr:to>
      <xdr:col>3</xdr:col>
      <xdr:colOff>1163443</xdr:colOff>
      <xdr:row>46</xdr:row>
      <xdr:rowOff>1292678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9" y="48387000"/>
          <a:ext cx="932123" cy="1265464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44</xdr:row>
      <xdr:rowOff>54428</xdr:rowOff>
    </xdr:from>
    <xdr:to>
      <xdr:col>3</xdr:col>
      <xdr:colOff>1170214</xdr:colOff>
      <xdr:row>44</xdr:row>
      <xdr:rowOff>1302851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46862999"/>
          <a:ext cx="911678" cy="1248423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51</xdr:row>
      <xdr:rowOff>68037</xdr:rowOff>
    </xdr:from>
    <xdr:to>
      <xdr:col>3</xdr:col>
      <xdr:colOff>1200150</xdr:colOff>
      <xdr:row>51</xdr:row>
      <xdr:rowOff>1247322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4510" y="69578125"/>
          <a:ext cx="884464" cy="117928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52</xdr:row>
      <xdr:rowOff>163286</xdr:rowOff>
    </xdr:from>
    <xdr:to>
      <xdr:col>3</xdr:col>
      <xdr:colOff>1192279</xdr:colOff>
      <xdr:row>52</xdr:row>
      <xdr:rowOff>1321626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82704215"/>
          <a:ext cx="865707" cy="1158340"/>
        </a:xfrm>
        <a:prstGeom prst="rect">
          <a:avLst/>
        </a:prstGeom>
      </xdr:spPr>
    </xdr:pic>
    <xdr:clientData/>
  </xdr:twoCellAnchor>
  <xdr:twoCellAnchor>
    <xdr:from>
      <xdr:col>3</xdr:col>
      <xdr:colOff>258536</xdr:colOff>
      <xdr:row>21</xdr:row>
      <xdr:rowOff>58510</xdr:rowOff>
    </xdr:from>
    <xdr:to>
      <xdr:col>3</xdr:col>
      <xdr:colOff>1248456</xdr:colOff>
      <xdr:row>21</xdr:row>
      <xdr:rowOff>1382485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5" y="85606617"/>
          <a:ext cx="989920" cy="1329418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23</xdr:row>
      <xdr:rowOff>54429</xdr:rowOff>
    </xdr:from>
    <xdr:to>
      <xdr:col>3</xdr:col>
      <xdr:colOff>1265463</xdr:colOff>
      <xdr:row>23</xdr:row>
      <xdr:rowOff>1378857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1" y="86990465"/>
          <a:ext cx="993321" cy="1324428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24</xdr:row>
      <xdr:rowOff>27213</xdr:rowOff>
    </xdr:from>
    <xdr:to>
      <xdr:col>3</xdr:col>
      <xdr:colOff>1251858</xdr:colOff>
      <xdr:row>24</xdr:row>
      <xdr:rowOff>1378403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88351177"/>
          <a:ext cx="1020537" cy="1360715"/>
        </a:xfrm>
        <a:prstGeom prst="rect">
          <a:avLst/>
        </a:prstGeom>
      </xdr:spPr>
    </xdr:pic>
    <xdr:clientData/>
  </xdr:twoCellAnchor>
  <xdr:twoCellAnchor>
    <xdr:from>
      <xdr:col>3</xdr:col>
      <xdr:colOff>257736</xdr:colOff>
      <xdr:row>31</xdr:row>
      <xdr:rowOff>54749</xdr:rowOff>
    </xdr:from>
    <xdr:to>
      <xdr:col>3</xdr:col>
      <xdr:colOff>1324536</xdr:colOff>
      <xdr:row>31</xdr:row>
      <xdr:rowOff>1502549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60" y="99137161"/>
          <a:ext cx="1066800" cy="1447800"/>
        </a:xfrm>
        <a:prstGeom prst="rect">
          <a:avLst/>
        </a:prstGeom>
      </xdr:spPr>
    </xdr:pic>
    <xdr:clientData/>
  </xdr:twoCellAnchor>
  <xdr:twoCellAnchor>
    <xdr:from>
      <xdr:col>3</xdr:col>
      <xdr:colOff>287792</xdr:colOff>
      <xdr:row>33</xdr:row>
      <xdr:rowOff>24654</xdr:rowOff>
    </xdr:from>
    <xdr:to>
      <xdr:col>3</xdr:col>
      <xdr:colOff>1295400</xdr:colOff>
      <xdr:row>33</xdr:row>
      <xdr:rowOff>1593316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6616" y="102356772"/>
          <a:ext cx="1007608" cy="1568662"/>
        </a:xfrm>
        <a:prstGeom prst="rect">
          <a:avLst/>
        </a:prstGeom>
      </xdr:spPr>
    </xdr:pic>
    <xdr:clientData/>
  </xdr:twoCellAnchor>
  <xdr:twoCellAnchor>
    <xdr:from>
      <xdr:col>3</xdr:col>
      <xdr:colOff>231321</xdr:colOff>
      <xdr:row>35</xdr:row>
      <xdr:rowOff>174171</xdr:rowOff>
    </xdr:from>
    <xdr:to>
      <xdr:col>3</xdr:col>
      <xdr:colOff>1251858</xdr:colOff>
      <xdr:row>35</xdr:row>
      <xdr:rowOff>1604362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692" y="90667114"/>
          <a:ext cx="1020537" cy="1430191"/>
        </a:xfrm>
        <a:prstGeom prst="rect">
          <a:avLst/>
        </a:prstGeom>
      </xdr:spPr>
    </xdr:pic>
    <xdr:clientData/>
  </xdr:twoCellAnchor>
  <xdr:twoCellAnchor>
    <xdr:from>
      <xdr:col>3</xdr:col>
      <xdr:colOff>262654</xdr:colOff>
      <xdr:row>36</xdr:row>
      <xdr:rowOff>176892</xdr:rowOff>
    </xdr:from>
    <xdr:to>
      <xdr:col>3</xdr:col>
      <xdr:colOff>1350694</xdr:colOff>
      <xdr:row>36</xdr:row>
      <xdr:rowOff>1618407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583" y="90705213"/>
          <a:ext cx="1088040" cy="1441515"/>
        </a:xfrm>
        <a:prstGeom prst="rect">
          <a:avLst/>
        </a:prstGeom>
      </xdr:spPr>
    </xdr:pic>
    <xdr:clientData/>
  </xdr:twoCellAnchor>
  <xdr:twoCellAnchor>
    <xdr:from>
      <xdr:col>3</xdr:col>
      <xdr:colOff>284150</xdr:colOff>
      <xdr:row>34</xdr:row>
      <xdr:rowOff>63458</xdr:rowOff>
    </xdr:from>
    <xdr:to>
      <xdr:col>3</xdr:col>
      <xdr:colOff>1315572</xdr:colOff>
      <xdr:row>34</xdr:row>
      <xdr:rowOff>1605870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2974" y="104054046"/>
          <a:ext cx="1031422" cy="1542412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28</xdr:row>
      <xdr:rowOff>43543</xdr:rowOff>
    </xdr:from>
    <xdr:to>
      <xdr:col>3</xdr:col>
      <xdr:colOff>1175658</xdr:colOff>
      <xdr:row>28</xdr:row>
      <xdr:rowOff>1245674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57" y="20998543"/>
          <a:ext cx="859972" cy="1202131"/>
        </a:xfrm>
        <a:prstGeom prst="rect">
          <a:avLst/>
        </a:prstGeom>
      </xdr:spPr>
    </xdr:pic>
    <xdr:clientData/>
  </xdr:twoCellAnchor>
  <xdr:twoCellAnchor>
    <xdr:from>
      <xdr:col>3</xdr:col>
      <xdr:colOff>293914</xdr:colOff>
      <xdr:row>8</xdr:row>
      <xdr:rowOff>46808</xdr:rowOff>
    </xdr:from>
    <xdr:to>
      <xdr:col>3</xdr:col>
      <xdr:colOff>1194349</xdr:colOff>
      <xdr:row>8</xdr:row>
      <xdr:rowOff>1251858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44285" y="26433779"/>
          <a:ext cx="900435" cy="1205050"/>
        </a:xfrm>
        <a:prstGeom prst="rect">
          <a:avLst/>
        </a:prstGeom>
      </xdr:spPr>
    </xdr:pic>
    <xdr:clientData/>
  </xdr:twoCellAnchor>
  <xdr:twoCellAnchor>
    <xdr:from>
      <xdr:col>3</xdr:col>
      <xdr:colOff>315686</xdr:colOff>
      <xdr:row>27</xdr:row>
      <xdr:rowOff>0</xdr:rowOff>
    </xdr:from>
    <xdr:to>
      <xdr:col>3</xdr:col>
      <xdr:colOff>1317172</xdr:colOff>
      <xdr:row>27</xdr:row>
      <xdr:rowOff>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3657" y="93669011"/>
          <a:ext cx="1001486" cy="1335315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26</xdr:row>
      <xdr:rowOff>54430</xdr:rowOff>
    </xdr:from>
    <xdr:to>
      <xdr:col>3</xdr:col>
      <xdr:colOff>1284515</xdr:colOff>
      <xdr:row>26</xdr:row>
      <xdr:rowOff>1331687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4543" y="92312459"/>
          <a:ext cx="957943" cy="1277257"/>
        </a:xfrm>
        <a:prstGeom prst="rect">
          <a:avLst/>
        </a:prstGeom>
      </xdr:spPr>
    </xdr:pic>
    <xdr:clientData/>
  </xdr:twoCellAnchor>
  <xdr:twoCellAnchor>
    <xdr:from>
      <xdr:col>3</xdr:col>
      <xdr:colOff>239486</xdr:colOff>
      <xdr:row>26</xdr:row>
      <xdr:rowOff>0</xdr:rowOff>
    </xdr:from>
    <xdr:to>
      <xdr:col>3</xdr:col>
      <xdr:colOff>1227365</xdr:colOff>
      <xdr:row>26</xdr:row>
      <xdr:rowOff>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91483543"/>
          <a:ext cx="987879" cy="1317172"/>
        </a:xfrm>
        <a:prstGeom prst="rect">
          <a:avLst/>
        </a:prstGeom>
      </xdr:spPr>
    </xdr:pic>
    <xdr:clientData/>
  </xdr:twoCellAnchor>
  <xdr:twoCellAnchor>
    <xdr:from>
      <xdr:col>3</xdr:col>
      <xdr:colOff>272142</xdr:colOff>
      <xdr:row>26</xdr:row>
      <xdr:rowOff>0</xdr:rowOff>
    </xdr:from>
    <xdr:to>
      <xdr:col>3</xdr:col>
      <xdr:colOff>1243691</xdr:colOff>
      <xdr:row>26</xdr:row>
      <xdr:rowOff>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22513" y="92887802"/>
          <a:ext cx="971549" cy="1295398"/>
        </a:xfrm>
        <a:prstGeom prst="rect">
          <a:avLst/>
        </a:prstGeom>
      </xdr:spPr>
    </xdr:pic>
    <xdr:clientData/>
  </xdr:twoCellAnchor>
  <xdr:twoCellAnchor>
    <xdr:from>
      <xdr:col>3</xdr:col>
      <xdr:colOff>105296</xdr:colOff>
      <xdr:row>3</xdr:row>
      <xdr:rowOff>40823</xdr:rowOff>
    </xdr:from>
    <xdr:to>
      <xdr:col>3</xdr:col>
      <xdr:colOff>1491341</xdr:colOff>
      <xdr:row>3</xdr:row>
      <xdr:rowOff>1891395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120" y="1038147"/>
          <a:ext cx="1386045" cy="1850572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32</xdr:row>
      <xdr:rowOff>76200</xdr:rowOff>
    </xdr:from>
    <xdr:to>
      <xdr:col>3</xdr:col>
      <xdr:colOff>1364835</xdr:colOff>
      <xdr:row>32</xdr:row>
      <xdr:rowOff>1485900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B93DD647-0743-4315-B04B-E91C5203F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71037450"/>
          <a:ext cx="1060035" cy="140970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6</xdr:row>
      <xdr:rowOff>69273</xdr:rowOff>
    </xdr:from>
    <xdr:to>
      <xdr:col>3</xdr:col>
      <xdr:colOff>1279153</xdr:colOff>
      <xdr:row>6</xdr:row>
      <xdr:rowOff>1496291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33409991-4A9A-4522-ACD0-2E8806B8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70363" y="17692255"/>
          <a:ext cx="1071335" cy="1427018"/>
        </a:xfrm>
        <a:prstGeom prst="rect">
          <a:avLst/>
        </a:prstGeom>
      </xdr:spPr>
    </xdr:pic>
    <xdr:clientData/>
  </xdr:twoCellAnchor>
  <xdr:twoCellAnchor>
    <xdr:from>
      <xdr:col>3</xdr:col>
      <xdr:colOff>213360</xdr:colOff>
      <xdr:row>7</xdr:row>
      <xdr:rowOff>0</xdr:rowOff>
    </xdr:from>
    <xdr:to>
      <xdr:col>3</xdr:col>
      <xdr:colOff>1310640</xdr:colOff>
      <xdr:row>7</xdr:row>
      <xdr:rowOff>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385B4DE5-F5AC-4D65-AE46-6DC3BFF6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9760" y="19659600"/>
          <a:ext cx="1097280" cy="1461577"/>
        </a:xfrm>
        <a:prstGeom prst="rect">
          <a:avLst/>
        </a:prstGeom>
      </xdr:spPr>
    </xdr:pic>
    <xdr:clientData/>
  </xdr:twoCellAnchor>
  <xdr:twoCellAnchor>
    <xdr:from>
      <xdr:col>3</xdr:col>
      <xdr:colOff>247650</xdr:colOff>
      <xdr:row>28</xdr:row>
      <xdr:rowOff>0</xdr:rowOff>
    </xdr:from>
    <xdr:to>
      <xdr:col>3</xdr:col>
      <xdr:colOff>1352550</xdr:colOff>
      <xdr:row>28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F2EEA2A9-AB3E-4EA0-BC76-3786FE1B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50" y="59912250"/>
          <a:ext cx="1104900" cy="1471727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30</xdr:row>
      <xdr:rowOff>95249</xdr:rowOff>
    </xdr:from>
    <xdr:to>
      <xdr:col>3</xdr:col>
      <xdr:colOff>1282186</xdr:colOff>
      <xdr:row>31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01A9AA66-8879-4F35-96CD-38D244A1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5950" y="77800199"/>
          <a:ext cx="1072636" cy="1428751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12</xdr:row>
      <xdr:rowOff>10990</xdr:rowOff>
    </xdr:from>
    <xdr:to>
      <xdr:col>3</xdr:col>
      <xdr:colOff>1390650</xdr:colOff>
      <xdr:row>12</xdr:row>
      <xdr:rowOff>1474469</xdr:rowOff>
    </xdr:to>
    <xdr:pic>
      <xdr:nvPicPr>
        <xdr:cNvPr id="88" name="Рисунок 87" descr="https://lh6.googleusercontent.com/0iIucl933rF7u-xxmZ21d7kEIqmiTZljYRs16KeqIlkawxYRPArzvHdSA_5Wm6Lv4YI3RMan14OKc7c6I0-1Hit418fg3mxNDdlS9Vpy4f7a61ISod-snWSkbrgyWz4GP9Fog7A">
          <a:extLst>
            <a:ext uri="{FF2B5EF4-FFF2-40B4-BE49-F238E27FC236}">
              <a16:creationId xmlns:a16="http://schemas.microsoft.com/office/drawing/2014/main" xmlns="" id="{2514B33C-8CFA-4D69-89A5-B8A8A27E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4815340"/>
          <a:ext cx="1219200" cy="146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11</xdr:row>
      <xdr:rowOff>19050</xdr:rowOff>
    </xdr:from>
    <xdr:to>
      <xdr:col>3</xdr:col>
      <xdr:colOff>1409700</xdr:colOff>
      <xdr:row>11</xdr:row>
      <xdr:rowOff>1507602</xdr:rowOff>
    </xdr:to>
    <xdr:pic>
      <xdr:nvPicPr>
        <xdr:cNvPr id="90" name="Рисунок 89" descr="https://lh5.googleusercontent.com/j3V47_6u2_XzwyGDJm0mPzE_DU3izH-a7m825u2vAy1LCeAi4e8Gmi3ILxszJqpMzA7KIIBrnz6u0I797kG3f46M6cXaI3WENp6wmKtqMlRP8JB51TuA4BB-_Ba6JHlQbJq7Bu4">
          <a:extLst>
            <a:ext uri="{FF2B5EF4-FFF2-40B4-BE49-F238E27FC236}">
              <a16:creationId xmlns:a16="http://schemas.microsoft.com/office/drawing/2014/main" xmlns="" id="{1B2C5193-9120-42A2-8FA5-DEE10174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7850" y="33299400"/>
          <a:ext cx="1238250" cy="1488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209550</xdr:colOff>
      <xdr:row>10</xdr:row>
      <xdr:rowOff>19050</xdr:rowOff>
    </xdr:from>
    <xdr:to>
      <xdr:col>3</xdr:col>
      <xdr:colOff>1395413</xdr:colOff>
      <xdr:row>10</xdr:row>
      <xdr:rowOff>1504950</xdr:rowOff>
    </xdr:to>
    <xdr:pic>
      <xdr:nvPicPr>
        <xdr:cNvPr id="91" name="Рисунок 90" descr="https://lh5.googleusercontent.com/WMNlMUxe-1Nhgefen9LzxOupVIb1s9v_jQQo6M50OlbXCtu-WbTpb6ulpgYNm46FRENpHunacOeoILnFw8rzkmgOY9cRCRXp7zeztosbh1tPBzJ8yFLMpxqKRn2oJGGclvQUyKs">
          <a:extLst>
            <a:ext uri="{FF2B5EF4-FFF2-40B4-BE49-F238E27FC236}">
              <a16:creationId xmlns:a16="http://schemas.microsoft.com/office/drawing/2014/main" xmlns="" id="{E3DC3BED-3518-4C56-876E-130BC49E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5950" y="31775400"/>
          <a:ext cx="1185863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30</xdr:row>
      <xdr:rowOff>0</xdr:rowOff>
    </xdr:from>
    <xdr:to>
      <xdr:col>3</xdr:col>
      <xdr:colOff>1314450</xdr:colOff>
      <xdr:row>30</xdr:row>
      <xdr:rowOff>23851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DBD07200-7178-49D9-9D87-EDFDEF02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" y="76180950"/>
          <a:ext cx="1162050" cy="1547851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2</xdr:row>
      <xdr:rowOff>171451</xdr:rowOff>
    </xdr:from>
    <xdr:to>
      <xdr:col>3</xdr:col>
      <xdr:colOff>1390650</xdr:colOff>
      <xdr:row>2</xdr:row>
      <xdr:rowOff>1846175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ADEA4622-436B-42AD-A1AC-B9FF31CD6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038351"/>
          <a:ext cx="1257300" cy="1674724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40</xdr:row>
      <xdr:rowOff>19050</xdr:rowOff>
    </xdr:from>
    <xdr:to>
      <xdr:col>3</xdr:col>
      <xdr:colOff>1314450</xdr:colOff>
      <xdr:row>40</xdr:row>
      <xdr:rowOff>1328825</xdr:rowOff>
    </xdr:to>
    <xdr:pic>
      <xdr:nvPicPr>
        <xdr:cNvPr id="94" name="Рисунок 93" descr="https://lh4.googleusercontent.com/ert1jodSOFRG_6PkE0lGQkbnIGYnsrcfD5vHQM4GSeDTnhfzwyqpMr-eHmL6lq9T97VM_qDMLerVNvVpDRVgzelQKRRIEWxnVEs1ZKhWGGUs7FIUAFEfFtOvPe4c3aJFdwQeRcw">
          <a:extLst>
            <a:ext uri="{FF2B5EF4-FFF2-40B4-BE49-F238E27FC236}">
              <a16:creationId xmlns:a16="http://schemas.microsoft.com/office/drawing/2014/main" xmlns="" id="{BCD0259B-5002-4CC8-9FF8-CA449197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0" y="101765100"/>
          <a:ext cx="990600" cy="13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39</xdr:row>
      <xdr:rowOff>0</xdr:rowOff>
    </xdr:from>
    <xdr:to>
      <xdr:col>3</xdr:col>
      <xdr:colOff>1276052</xdr:colOff>
      <xdr:row>39</xdr:row>
      <xdr:rowOff>4633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47EE743F-DB20-4A04-AA87-01CD6731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101765100"/>
          <a:ext cx="990302" cy="1319083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39</xdr:row>
      <xdr:rowOff>19051</xdr:rowOff>
    </xdr:from>
    <xdr:to>
      <xdr:col>3</xdr:col>
      <xdr:colOff>1305926</xdr:colOff>
      <xdr:row>40</xdr:row>
      <xdr:rowOff>19051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9F3B01DF-9FFA-4BEA-A30C-3FE27E9E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103098601"/>
          <a:ext cx="1001126" cy="1333500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1395398</xdr:colOff>
      <xdr:row>7</xdr:row>
      <xdr:rowOff>23699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12FDCF0-95F2-4C63-BDC0-0932EBFB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0" y="29794200"/>
          <a:ext cx="1262048" cy="1681049"/>
        </a:xfrm>
        <a:prstGeom prst="rect">
          <a:avLst/>
        </a:prstGeom>
      </xdr:spPr>
    </xdr:pic>
    <xdr:clientData/>
  </xdr:twoCellAnchor>
  <xdr:twoCellAnchor>
    <xdr:from>
      <xdr:col>3</xdr:col>
      <xdr:colOff>337558</xdr:colOff>
      <xdr:row>19</xdr:row>
      <xdr:rowOff>10714</xdr:rowOff>
    </xdr:from>
    <xdr:to>
      <xdr:col>3</xdr:col>
      <xdr:colOff>1257300</xdr:colOff>
      <xdr:row>20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EB82E9E6-FE77-42BC-B762-097303F9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3958" y="53750764"/>
          <a:ext cx="919742" cy="1360885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18</xdr:row>
      <xdr:rowOff>19051</xdr:rowOff>
    </xdr:from>
    <xdr:to>
      <xdr:col>3</xdr:col>
      <xdr:colOff>1200149</xdr:colOff>
      <xdr:row>18</xdr:row>
      <xdr:rowOff>1307523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AE6C4F5B-8974-43B7-8EB0-43E8A217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0" y="52387501"/>
          <a:ext cx="914399" cy="1288472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20</xdr:row>
      <xdr:rowOff>54429</xdr:rowOff>
    </xdr:from>
    <xdr:to>
      <xdr:col>3</xdr:col>
      <xdr:colOff>1224642</xdr:colOff>
      <xdr:row>20</xdr:row>
      <xdr:rowOff>1360717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359BE05-0CCA-F540-A7E8-EC4F4C0D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11828" y="61966929"/>
          <a:ext cx="979714" cy="1306288"/>
        </a:xfrm>
        <a:prstGeom prst="rect">
          <a:avLst/>
        </a:prstGeom>
      </xdr:spPr>
    </xdr:pic>
    <xdr:clientData/>
  </xdr:twoCellAnchor>
  <xdr:twoCellAnchor>
    <xdr:from>
      <xdr:col>3</xdr:col>
      <xdr:colOff>272143</xdr:colOff>
      <xdr:row>25</xdr:row>
      <xdr:rowOff>40821</xdr:rowOff>
    </xdr:from>
    <xdr:to>
      <xdr:col>3</xdr:col>
      <xdr:colOff>1208492</xdr:colOff>
      <xdr:row>25</xdr:row>
      <xdr:rowOff>1292678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77D33053-01B7-2E48-BB1E-1C6C7D13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39043" y="56466921"/>
          <a:ext cx="936349" cy="1251857"/>
        </a:xfrm>
        <a:prstGeom prst="rect">
          <a:avLst/>
        </a:prstGeom>
      </xdr:spPr>
    </xdr:pic>
    <xdr:clientData/>
  </xdr:twoCellAnchor>
  <xdr:twoCellAnchor>
    <xdr:from>
      <xdr:col>3</xdr:col>
      <xdr:colOff>285750</xdr:colOff>
      <xdr:row>22</xdr:row>
      <xdr:rowOff>40821</xdr:rowOff>
    </xdr:from>
    <xdr:to>
      <xdr:col>3</xdr:col>
      <xdr:colOff>1251857</xdr:colOff>
      <xdr:row>22</xdr:row>
      <xdr:rowOff>1328963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C274AFB7-09A9-234E-B764-51C8DDE3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52650" y="55095321"/>
          <a:ext cx="966107" cy="128814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31</xdr:row>
      <xdr:rowOff>0</xdr:rowOff>
    </xdr:from>
    <xdr:to>
      <xdr:col>3</xdr:col>
      <xdr:colOff>1352550</xdr:colOff>
      <xdr:row>31</xdr:row>
      <xdr:rowOff>1497101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A48AADD-457D-214A-9B4E-BB867DFF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74993500"/>
          <a:ext cx="1123950" cy="149710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43jgGeJ4zy0VHp4yY-fpnlbLl_7enL93?usp=sharing" TargetMode="External"/><Relationship Id="rId13" Type="http://schemas.openxmlformats.org/officeDocument/2006/relationships/hyperlink" Target="https://drive.google.com/drive/folders/1MIm0PQNmXxvbbgvbTBNdUYZQl3DJdIZh?usp=sharing" TargetMode="External"/><Relationship Id="rId18" Type="http://schemas.openxmlformats.org/officeDocument/2006/relationships/hyperlink" Target="https://drive.google.com/file/d/1L5Y5Apgklpm3EaKP937fnihHeiWZP9I2/view?usp=sharin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drive/folders/18NIJwojQ5tKsIc_HqH9BdS1Dli0Fao7y?usp=sharing" TargetMode="External"/><Relationship Id="rId21" Type="http://schemas.openxmlformats.org/officeDocument/2006/relationships/hyperlink" Target="https://drive.google.com/drive/folders/17Uy66kchmFyPOup3pLCgcdKcyGbqLLhj?usp=sharing" TargetMode="External"/><Relationship Id="rId7" Type="http://schemas.openxmlformats.org/officeDocument/2006/relationships/hyperlink" Target="https://drive.google.com/drive/folders/14SMZ4MBneqa6YeUh-hW5twsbVefoT0Ma?usp=sharing" TargetMode="External"/><Relationship Id="rId12" Type="http://schemas.openxmlformats.org/officeDocument/2006/relationships/hyperlink" Target="https://drive.google.com/drive/folders/17uoit02t_qR1IqnO1Bhfd6YQ_JD3qADr?usp=sharing" TargetMode="External"/><Relationship Id="rId17" Type="http://schemas.openxmlformats.org/officeDocument/2006/relationships/hyperlink" Target="https://drive.google.com/drive/folders/1eN-Ll0qvkYlJm-AJat_qLDCn5x_ANpiX?usp=sharing" TargetMode="External"/><Relationship Id="rId25" Type="http://schemas.openxmlformats.org/officeDocument/2006/relationships/hyperlink" Target="https://drive.google.com/drive/folders/1i36F3GtMQkYxoffCDBVHc7abR_G6wUCK?usp=sharing" TargetMode="External"/><Relationship Id="rId2" Type="http://schemas.openxmlformats.org/officeDocument/2006/relationships/hyperlink" Target="https://drive.google.com/drive/folders/18He5VT6eygjZv4zWIzu8moF7dXKA84MO?usp=sharing" TargetMode="External"/><Relationship Id="rId16" Type="http://schemas.openxmlformats.org/officeDocument/2006/relationships/hyperlink" Target="https://drive.google.com/drive/folders/1YS72mXJwk2Zj3YwNq3AX6zz5Q1YTzj5s?usp=sharing" TargetMode="External"/><Relationship Id="rId20" Type="http://schemas.openxmlformats.org/officeDocument/2006/relationships/hyperlink" Target="https://drive.google.com/drive/folders/1A28i8X-qsDFdBng0VaTjQk6MyLPzqZon?usp=sharing" TargetMode="External"/><Relationship Id="rId1" Type="http://schemas.openxmlformats.org/officeDocument/2006/relationships/hyperlink" Target="https://drive.google.com/drive/folders/15dfQ0K0A6c8Be9mmtwZEFQ7xI5mG-Ses?usp=sharing" TargetMode="External"/><Relationship Id="rId6" Type="http://schemas.openxmlformats.org/officeDocument/2006/relationships/hyperlink" Target="https://drive.google.com/drive/folders/16bs4n71F-nXhVSVJ-LeqKYCWe5T-z1Xe?usp=sharing" TargetMode="External"/><Relationship Id="rId11" Type="http://schemas.openxmlformats.org/officeDocument/2006/relationships/hyperlink" Target="https://drive.google.com/drive/folders/1904UJDH6YWBTUq7fLnOZMlHO8t7_lKuH?usp=sharing" TargetMode="External"/><Relationship Id="rId24" Type="http://schemas.openxmlformats.org/officeDocument/2006/relationships/hyperlink" Target="https://drive.google.com/drive/folders/16hp7jAijY5M1e1frKNmdcXmlwQe_zjsg?usp=sharing" TargetMode="External"/><Relationship Id="rId5" Type="http://schemas.openxmlformats.org/officeDocument/2006/relationships/hyperlink" Target="https://drive.google.com/drive/folders/128OCZ1UWSMPPpywLga8ccLFPey3Hc_je?usp=sharing" TargetMode="External"/><Relationship Id="rId15" Type="http://schemas.openxmlformats.org/officeDocument/2006/relationships/hyperlink" Target="https://drive.google.com/drive/folders/1DhLwr_JCydudjLPUceJJW5dtrXa6rJSc?usp=sharing" TargetMode="External"/><Relationship Id="rId23" Type="http://schemas.openxmlformats.org/officeDocument/2006/relationships/hyperlink" Target="https://drive.google.com/drive/folders/16ng7Uz2ctUnsIrRMEKcSevePf6vO5kvF?usp=sharing" TargetMode="External"/><Relationship Id="rId10" Type="http://schemas.openxmlformats.org/officeDocument/2006/relationships/hyperlink" Target="https://drive.google.com/drive/folders/14Zyf2vXtgHIUCvK0tZPUddyIBhBkbZ6e?usp=sharing" TargetMode="External"/><Relationship Id="rId19" Type="http://schemas.openxmlformats.org/officeDocument/2006/relationships/hyperlink" Target="https://drive.google.com/drive/folders/1UMJJCIq18aLtO-6EdclIs0IOlxzkspcf?usp=sharing" TargetMode="External"/><Relationship Id="rId4" Type="http://schemas.openxmlformats.org/officeDocument/2006/relationships/hyperlink" Target="https://drive.google.com/drive/folders/18G2Qs4gfwhQ1fNlA9WAqdI4Wz4WXyadV?usp=sharing" TargetMode="External"/><Relationship Id="rId9" Type="http://schemas.openxmlformats.org/officeDocument/2006/relationships/hyperlink" Target="https://drive.google.com/drive/folders/140AmlMGw9Pz0kHfrDq3-s9oDIpql3LTC?usp=sharing" TargetMode="External"/><Relationship Id="rId14" Type="http://schemas.openxmlformats.org/officeDocument/2006/relationships/hyperlink" Target="https://drive.google.com/drive/folders/1Or_H-K4CXThvftPj3nYkd51d-eGQSbvP?usp=sharing" TargetMode="External"/><Relationship Id="rId22" Type="http://schemas.openxmlformats.org/officeDocument/2006/relationships/hyperlink" Target="https://drive.google.com/drive/folders/16hYABjWDo-RP7J-_HxoVBfrsU8BRWwLn?usp=sharing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3"/>
  <sheetViews>
    <sheetView tabSelected="1" zoomScale="53" zoomScaleNormal="53" workbookViewId="0">
      <pane xSplit="4" ySplit="2" topLeftCell="E3" activePane="bottomRight" state="frozen"/>
      <selection pane="topRight" activeCell="E1" sqref="E1"/>
      <selection pane="bottomLeft" activeCell="A7" sqref="A7"/>
      <selection pane="bottomRight" activeCell="F5" sqref="F5"/>
    </sheetView>
  </sheetViews>
  <sheetFormatPr defaultColWidth="9.140625" defaultRowHeight="28.5" x14ac:dyDescent="0.45"/>
  <cols>
    <col min="1" max="1" width="2.140625" customWidth="1"/>
    <col min="2" max="2" width="20.85546875" bestFit="1" customWidth="1"/>
    <col min="3" max="3" width="1.42578125" customWidth="1"/>
    <col min="4" max="4" width="23.42578125" customWidth="1"/>
    <col min="5" max="5" width="29" style="12" bestFit="1" customWidth="1"/>
    <col min="6" max="6" width="101.42578125" style="12" bestFit="1" customWidth="1"/>
    <col min="7" max="7" width="31.28515625" style="38" customWidth="1"/>
    <col min="8" max="8" width="83.42578125" style="32" customWidth="1"/>
    <col min="9" max="9" width="38.85546875" style="12" customWidth="1"/>
    <col min="10" max="10" width="24.42578125" style="13" customWidth="1"/>
    <col min="11" max="11" width="102.28515625" style="12" customWidth="1"/>
    <col min="12" max="13" width="24.42578125" style="13" customWidth="1"/>
    <col min="14" max="14" width="15.28515625" style="12" customWidth="1"/>
    <col min="15" max="15" width="14.85546875" style="13" customWidth="1"/>
    <col min="16" max="16" width="12.85546875" style="13" customWidth="1"/>
    <col min="17" max="17" width="31" style="52" customWidth="1"/>
    <col min="18" max="20" width="26.140625" style="14" customWidth="1"/>
    <col min="21" max="21" width="15.28515625" style="14" customWidth="1"/>
    <col min="22" max="22" width="40.140625" style="44" bestFit="1" customWidth="1"/>
    <col min="23" max="23" width="40.140625" style="14" bestFit="1" customWidth="1"/>
    <col min="24" max="24" width="47.7109375" style="14" customWidth="1"/>
    <col min="25" max="27" width="9.140625" style="1" hidden="1" customWidth="1"/>
    <col min="28" max="16384" width="9.140625" style="1"/>
  </cols>
  <sheetData>
    <row r="1" spans="1:27" ht="42" customHeight="1" x14ac:dyDescent="0.25">
      <c r="E1" s="2"/>
      <c r="F1" s="2"/>
      <c r="G1" s="35"/>
      <c r="H1" s="3"/>
      <c r="I1" s="2"/>
      <c r="J1" s="3"/>
      <c r="K1" s="2"/>
      <c r="L1" s="3"/>
      <c r="M1" s="3"/>
      <c r="N1" s="2"/>
      <c r="O1" s="3"/>
      <c r="P1" s="3"/>
      <c r="Q1" s="48"/>
      <c r="R1" s="24" t="s">
        <v>19</v>
      </c>
      <c r="S1" s="24" t="s">
        <v>18</v>
      </c>
      <c r="T1" s="24" t="s">
        <v>17</v>
      </c>
      <c r="U1"/>
      <c r="V1" s="40">
        <f>SUM(V3:V53)</f>
        <v>0</v>
      </c>
      <c r="W1" s="40">
        <f>SUM(W3:W53)</f>
        <v>0</v>
      </c>
      <c r="X1" s="40">
        <f>SUM(X3:X53)</f>
        <v>0</v>
      </c>
    </row>
    <row r="2" spans="1:27" ht="56.25" x14ac:dyDescent="0.25">
      <c r="A2" s="5"/>
      <c r="B2" s="15"/>
      <c r="C2" s="16"/>
      <c r="D2" s="4" t="s">
        <v>1</v>
      </c>
      <c r="E2" s="4" t="s">
        <v>105</v>
      </c>
      <c r="F2" s="4" t="s">
        <v>157</v>
      </c>
      <c r="G2" s="34" t="s">
        <v>22</v>
      </c>
      <c r="H2" s="4" t="s">
        <v>92</v>
      </c>
      <c r="I2" s="4" t="s">
        <v>27</v>
      </c>
      <c r="J2" s="4" t="s">
        <v>25</v>
      </c>
      <c r="K2" s="4" t="s">
        <v>64</v>
      </c>
      <c r="L2" s="4" t="s">
        <v>23</v>
      </c>
      <c r="M2" s="4" t="s">
        <v>24</v>
      </c>
      <c r="N2" s="4" t="s">
        <v>7</v>
      </c>
      <c r="O2" s="4" t="s">
        <v>0</v>
      </c>
      <c r="P2" s="4" t="s">
        <v>4</v>
      </c>
      <c r="Q2" s="47" t="s">
        <v>20</v>
      </c>
      <c r="R2" s="4" t="s">
        <v>209</v>
      </c>
      <c r="S2" s="4" t="s">
        <v>210</v>
      </c>
      <c r="T2" s="4" t="s">
        <v>211</v>
      </c>
      <c r="U2" s="4" t="s">
        <v>16</v>
      </c>
      <c r="V2" s="41" t="s">
        <v>206</v>
      </c>
      <c r="W2" s="4" t="s">
        <v>207</v>
      </c>
      <c r="X2" s="4" t="s">
        <v>208</v>
      </c>
      <c r="Y2" s="1">
        <f>SUM(Y3:Y53)</f>
        <v>0</v>
      </c>
      <c r="Z2" s="1">
        <f>SUM(Z3:Z53)</f>
        <v>0</v>
      </c>
      <c r="AA2" s="1">
        <f>SUM(AA3:AA53)</f>
        <v>0</v>
      </c>
    </row>
    <row r="3" spans="1:27" ht="151.35" customHeight="1" x14ac:dyDescent="0.25">
      <c r="A3" s="5"/>
      <c r="B3" s="11" t="s">
        <v>5</v>
      </c>
      <c r="C3" s="6"/>
      <c r="D3" s="6"/>
      <c r="E3" s="27" t="s">
        <v>189</v>
      </c>
      <c r="F3" s="7" t="s">
        <v>191</v>
      </c>
      <c r="G3" s="36">
        <v>4607940651062</v>
      </c>
      <c r="H3" s="33" t="s">
        <v>190</v>
      </c>
      <c r="I3" s="25" t="s">
        <v>192</v>
      </c>
      <c r="J3" s="9" t="s">
        <v>194</v>
      </c>
      <c r="K3" s="7" t="s">
        <v>193</v>
      </c>
      <c r="L3" s="9">
        <v>960</v>
      </c>
      <c r="M3" s="9" t="s">
        <v>26</v>
      </c>
      <c r="N3" s="8" t="s">
        <v>12</v>
      </c>
      <c r="O3" s="9">
        <v>160</v>
      </c>
      <c r="P3" s="9"/>
      <c r="Q3" s="49">
        <v>1390</v>
      </c>
      <c r="R3" s="10">
        <f t="shared" ref="R3:R5" si="0">Q3*0.45</f>
        <v>625.5</v>
      </c>
      <c r="S3" s="10">
        <f t="shared" ref="S3:S5" si="1">Q3*0.5</f>
        <v>695</v>
      </c>
      <c r="T3" s="10">
        <f t="shared" ref="T3:T5" si="2">Q3*0.55</f>
        <v>764.50000000000011</v>
      </c>
      <c r="U3" s="17">
        <v>0.1</v>
      </c>
      <c r="V3" s="42"/>
      <c r="W3" s="10">
        <f t="shared" ref="W3:W5" si="3">V3*Q3</f>
        <v>0</v>
      </c>
      <c r="X3" s="10" t="str">
        <f>IF(W$1&lt;60000,"сумма меньше мин заказа",IF(W$1&lt;200000,AA3,IF(W$1&lt;600000,Z3,Y3)))</f>
        <v>сумма меньше мин заказа</v>
      </c>
      <c r="Y3" s="1">
        <f>R3*V3</f>
        <v>0</v>
      </c>
      <c r="Z3" s="1">
        <f>V3*S3</f>
        <v>0</v>
      </c>
      <c r="AA3" s="1">
        <f>V3*T3</f>
        <v>0</v>
      </c>
    </row>
    <row r="4" spans="1:27" ht="151.35" customHeight="1" x14ac:dyDescent="0.25">
      <c r="A4" s="5"/>
      <c r="B4" s="11" t="s">
        <v>5</v>
      </c>
      <c r="C4" s="6"/>
      <c r="D4" s="6"/>
      <c r="E4" s="27" t="s">
        <v>106</v>
      </c>
      <c r="F4" s="7" t="s">
        <v>2</v>
      </c>
      <c r="G4" s="36">
        <v>4607940650188</v>
      </c>
      <c r="H4" s="33" t="s">
        <v>93</v>
      </c>
      <c r="I4" s="25" t="s">
        <v>28</v>
      </c>
      <c r="J4" s="9" t="s">
        <v>29</v>
      </c>
      <c r="K4" s="7" t="s">
        <v>65</v>
      </c>
      <c r="L4" s="9">
        <v>1160</v>
      </c>
      <c r="M4" s="9" t="s">
        <v>26</v>
      </c>
      <c r="N4" s="8" t="s">
        <v>12</v>
      </c>
      <c r="O4" s="9">
        <v>256</v>
      </c>
      <c r="P4" s="9">
        <v>6</v>
      </c>
      <c r="Q4" s="49">
        <v>1590</v>
      </c>
      <c r="R4" s="10">
        <f t="shared" si="0"/>
        <v>715.5</v>
      </c>
      <c r="S4" s="10">
        <f t="shared" si="1"/>
        <v>795</v>
      </c>
      <c r="T4" s="10">
        <f t="shared" si="2"/>
        <v>874.50000000000011</v>
      </c>
      <c r="U4" s="17">
        <v>0.1</v>
      </c>
      <c r="V4" s="42"/>
      <c r="W4" s="10">
        <f t="shared" si="3"/>
        <v>0</v>
      </c>
      <c r="X4" s="10" t="str">
        <f t="shared" ref="X4:X32" si="4">IF(W$1&lt;60000,"сумма меньше мин заказа",IF(W$1&lt;200000,AA4,IF(W$1&lt;600000,Z4,Y4)))</f>
        <v>сумма меньше мин заказа</v>
      </c>
      <c r="Y4" s="1">
        <f t="shared" ref="Y4:Y32" si="5">R4*V4</f>
        <v>0</v>
      </c>
      <c r="Z4" s="1">
        <f t="shared" ref="Z4:Z32" si="6">V4*S4</f>
        <v>0</v>
      </c>
      <c r="AA4" s="1">
        <f t="shared" ref="AA4:AA32" si="7">V4*T4</f>
        <v>0</v>
      </c>
    </row>
    <row r="5" spans="1:27" ht="105" customHeight="1" x14ac:dyDescent="0.25">
      <c r="A5" s="5"/>
      <c r="B5" s="5"/>
      <c r="C5" s="5"/>
      <c r="D5" s="5"/>
      <c r="E5" s="27" t="s">
        <v>108</v>
      </c>
      <c r="F5" s="27" t="s">
        <v>107</v>
      </c>
      <c r="G5" s="45">
        <v>4607940650515</v>
      </c>
      <c r="H5" s="8"/>
      <c r="I5" s="28" t="s">
        <v>34</v>
      </c>
      <c r="J5" s="8" t="s">
        <v>30</v>
      </c>
      <c r="K5" s="27" t="s">
        <v>73</v>
      </c>
      <c r="L5" s="8">
        <v>470</v>
      </c>
      <c r="M5" s="8" t="s">
        <v>26</v>
      </c>
      <c r="N5" s="8" t="s">
        <v>12</v>
      </c>
      <c r="O5" s="8">
        <v>60</v>
      </c>
      <c r="P5" s="8">
        <v>12</v>
      </c>
      <c r="Q5" s="50">
        <v>850</v>
      </c>
      <c r="R5" s="10">
        <f t="shared" si="0"/>
        <v>382.5</v>
      </c>
      <c r="S5" s="10">
        <f t="shared" si="1"/>
        <v>425</v>
      </c>
      <c r="T5" s="10">
        <f t="shared" si="2"/>
        <v>467.50000000000006</v>
      </c>
      <c r="U5" s="17">
        <v>0.1</v>
      </c>
      <c r="V5" s="42"/>
      <c r="W5" s="10">
        <f t="shared" si="3"/>
        <v>0</v>
      </c>
      <c r="X5" s="10" t="str">
        <f t="shared" si="4"/>
        <v>сумма меньше мин заказа</v>
      </c>
      <c r="Y5" s="1">
        <f t="shared" si="5"/>
        <v>0</v>
      </c>
      <c r="Z5" s="1">
        <f t="shared" si="6"/>
        <v>0</v>
      </c>
      <c r="AA5" s="1">
        <f t="shared" si="7"/>
        <v>0</v>
      </c>
    </row>
    <row r="6" spans="1:27" ht="131.1" customHeight="1" x14ac:dyDescent="0.25">
      <c r="A6" s="54"/>
      <c r="B6" s="55" t="s">
        <v>5</v>
      </c>
      <c r="C6" s="56"/>
      <c r="D6" s="56" t="e" vm="1">
        <v>#VALUE!</v>
      </c>
      <c r="E6" s="57" t="s">
        <v>216</v>
      </c>
      <c r="F6" s="58" t="s">
        <v>217</v>
      </c>
      <c r="G6" s="59">
        <v>4607940650034</v>
      </c>
      <c r="H6" s="60" t="s">
        <v>218</v>
      </c>
      <c r="I6" s="61" t="s">
        <v>219</v>
      </c>
      <c r="J6" s="62" t="s">
        <v>30</v>
      </c>
      <c r="K6" s="58" t="s">
        <v>220</v>
      </c>
      <c r="L6" s="62">
        <v>520</v>
      </c>
      <c r="M6" s="62" t="s">
        <v>26</v>
      </c>
      <c r="N6" s="63" t="s">
        <v>12</v>
      </c>
      <c r="O6" s="62">
        <v>80</v>
      </c>
      <c r="P6" s="62">
        <v>10</v>
      </c>
      <c r="Q6" s="64">
        <v>850</v>
      </c>
      <c r="R6" s="65">
        <v>382.5</v>
      </c>
      <c r="S6" s="65">
        <v>425</v>
      </c>
      <c r="T6" s="65">
        <v>467.5</v>
      </c>
      <c r="U6" s="66">
        <v>0.1</v>
      </c>
      <c r="V6" s="67"/>
      <c r="W6" s="65">
        <v>0</v>
      </c>
      <c r="X6" s="65" t="s">
        <v>221</v>
      </c>
      <c r="Y6" s="1">
        <f t="shared" si="5"/>
        <v>0</v>
      </c>
      <c r="Z6" s="1">
        <f t="shared" si="6"/>
        <v>0</v>
      </c>
      <c r="AA6" s="1">
        <f t="shared" si="7"/>
        <v>0</v>
      </c>
    </row>
    <row r="7" spans="1:27" ht="119.45" customHeight="1" x14ac:dyDescent="0.25">
      <c r="A7" s="5"/>
      <c r="B7" s="5"/>
      <c r="C7" s="6"/>
      <c r="D7" s="6"/>
      <c r="E7" s="7" t="s">
        <v>166</v>
      </c>
      <c r="F7" s="7" t="s">
        <v>158</v>
      </c>
      <c r="G7" s="36">
        <v>4607940650843</v>
      </c>
      <c r="H7" s="30" t="s">
        <v>162</v>
      </c>
      <c r="I7" s="25" t="s">
        <v>161</v>
      </c>
      <c r="J7" s="9" t="s">
        <v>159</v>
      </c>
      <c r="K7" s="7" t="s">
        <v>160</v>
      </c>
      <c r="L7" s="9">
        <v>250</v>
      </c>
      <c r="M7" s="9" t="s">
        <v>26</v>
      </c>
      <c r="N7" s="8" t="s">
        <v>9</v>
      </c>
      <c r="O7" s="9">
        <v>64</v>
      </c>
      <c r="P7" s="9"/>
      <c r="Q7" s="49">
        <v>390</v>
      </c>
      <c r="R7" s="10">
        <f>Q7*0.45</f>
        <v>175.5</v>
      </c>
      <c r="S7" s="10">
        <f>Q7*0.5</f>
        <v>195</v>
      </c>
      <c r="T7" s="10">
        <f>Q7*0.55</f>
        <v>214.50000000000003</v>
      </c>
      <c r="U7" s="17">
        <v>0.1</v>
      </c>
      <c r="V7" s="42"/>
      <c r="W7" s="10">
        <f>V7*Q7</f>
        <v>0</v>
      </c>
      <c r="X7" s="10" t="str">
        <f t="shared" si="4"/>
        <v>сумма меньше мин заказа</v>
      </c>
      <c r="Y7" s="1">
        <f t="shared" si="5"/>
        <v>0</v>
      </c>
      <c r="Z7" s="1">
        <f t="shared" si="6"/>
        <v>0</v>
      </c>
      <c r="AA7" s="1">
        <f t="shared" si="7"/>
        <v>0</v>
      </c>
    </row>
    <row r="8" spans="1:27" x14ac:dyDescent="0.25">
      <c r="A8" s="5"/>
      <c r="B8" s="15"/>
      <c r="C8" s="16"/>
      <c r="D8" s="4"/>
      <c r="E8" s="4"/>
      <c r="F8" s="4" t="s">
        <v>15</v>
      </c>
      <c r="G8" s="34"/>
      <c r="H8" s="4"/>
      <c r="I8" s="4"/>
      <c r="J8" s="4"/>
      <c r="K8" s="4"/>
      <c r="L8" s="4"/>
      <c r="M8" s="4"/>
      <c r="N8" s="4"/>
      <c r="O8" s="4"/>
      <c r="P8" s="4"/>
      <c r="Q8" s="47"/>
      <c r="R8" s="4"/>
      <c r="S8" s="4"/>
      <c r="T8" s="4"/>
      <c r="U8" s="4"/>
      <c r="V8" s="41"/>
      <c r="W8" s="4"/>
      <c r="X8" s="4"/>
      <c r="Y8" s="1">
        <f t="shared" si="5"/>
        <v>0</v>
      </c>
      <c r="Z8" s="1">
        <f t="shared" si="6"/>
        <v>0</v>
      </c>
      <c r="AA8" s="1">
        <f t="shared" si="7"/>
        <v>0</v>
      </c>
    </row>
    <row r="9" spans="1:27" ht="105" customHeight="1" x14ac:dyDescent="0.25">
      <c r="A9" s="5"/>
      <c r="B9" s="5"/>
      <c r="C9" s="5"/>
      <c r="D9" s="5"/>
      <c r="E9" s="27" t="s">
        <v>109</v>
      </c>
      <c r="F9" s="27" t="s">
        <v>3</v>
      </c>
      <c r="G9" s="45">
        <v>9785604444375</v>
      </c>
      <c r="H9" s="46" t="s">
        <v>94</v>
      </c>
      <c r="I9" s="28" t="s">
        <v>32</v>
      </c>
      <c r="J9" s="8" t="s">
        <v>31</v>
      </c>
      <c r="K9" s="27" t="s">
        <v>74</v>
      </c>
      <c r="L9" s="8">
        <v>110</v>
      </c>
      <c r="M9" s="8" t="s">
        <v>26</v>
      </c>
      <c r="N9" s="8" t="s">
        <v>8</v>
      </c>
      <c r="O9" s="8">
        <v>24</v>
      </c>
      <c r="P9" s="8">
        <v>50</v>
      </c>
      <c r="Q9" s="50">
        <v>350</v>
      </c>
      <c r="R9" s="10">
        <f>Q9*0.45</f>
        <v>157.5</v>
      </c>
      <c r="S9" s="10">
        <f>Q9*0.5</f>
        <v>175</v>
      </c>
      <c r="T9" s="10">
        <f>Q9*0.55</f>
        <v>192.50000000000003</v>
      </c>
      <c r="U9" s="17">
        <v>0.2</v>
      </c>
      <c r="V9" s="21"/>
      <c r="W9" s="10">
        <f>V9*Q9</f>
        <v>0</v>
      </c>
      <c r="X9" s="10" t="str">
        <f t="shared" si="4"/>
        <v>сумма меньше мин заказа</v>
      </c>
      <c r="Y9" s="1">
        <f t="shared" si="5"/>
        <v>0</v>
      </c>
      <c r="Z9" s="1">
        <f t="shared" si="6"/>
        <v>0</v>
      </c>
      <c r="AA9" s="1">
        <f t="shared" si="7"/>
        <v>0</v>
      </c>
    </row>
    <row r="10" spans="1:27" x14ac:dyDescent="0.25">
      <c r="A10" s="5"/>
      <c r="B10" s="15"/>
      <c r="C10" s="16"/>
      <c r="D10" s="4"/>
      <c r="E10" s="4"/>
      <c r="F10" s="4" t="s">
        <v>170</v>
      </c>
      <c r="G10" s="34"/>
      <c r="H10" s="4"/>
      <c r="I10" s="4"/>
      <c r="J10" s="4"/>
      <c r="K10" s="4"/>
      <c r="L10" s="4"/>
      <c r="M10" s="4"/>
      <c r="N10" s="4"/>
      <c r="O10" s="4"/>
      <c r="P10" s="4"/>
      <c r="Q10" s="47"/>
      <c r="R10" s="4"/>
      <c r="S10" s="4"/>
      <c r="T10" s="4"/>
      <c r="U10" s="4"/>
      <c r="V10" s="41"/>
      <c r="W10" s="4"/>
      <c r="X10" s="4"/>
      <c r="Y10" s="1">
        <f t="shared" si="5"/>
        <v>0</v>
      </c>
      <c r="Z10" s="1">
        <f t="shared" si="6"/>
        <v>0</v>
      </c>
      <c r="AA10" s="1">
        <f t="shared" si="7"/>
        <v>0</v>
      </c>
    </row>
    <row r="11" spans="1:27" ht="119.45" customHeight="1" x14ac:dyDescent="0.25">
      <c r="A11" s="5"/>
      <c r="B11" s="5"/>
      <c r="C11" s="5"/>
      <c r="E11" s="27" t="s">
        <v>186</v>
      </c>
      <c r="F11" s="27" t="s">
        <v>171</v>
      </c>
      <c r="G11" s="45">
        <v>4607940650928</v>
      </c>
      <c r="H11" s="46" t="s">
        <v>180</v>
      </c>
      <c r="I11" s="28" t="s">
        <v>174</v>
      </c>
      <c r="J11" s="8" t="s">
        <v>177</v>
      </c>
      <c r="K11" s="27" t="s">
        <v>185</v>
      </c>
      <c r="L11" s="8">
        <v>465</v>
      </c>
      <c r="M11" s="8" t="s">
        <v>26</v>
      </c>
      <c r="N11" s="8" t="s">
        <v>179</v>
      </c>
      <c r="O11" s="8">
        <v>48</v>
      </c>
      <c r="P11" s="8"/>
      <c r="Q11" s="50">
        <v>590</v>
      </c>
      <c r="R11" s="10">
        <f>Q11*0.45</f>
        <v>265.5</v>
      </c>
      <c r="S11" s="10">
        <f>Q11*0.5</f>
        <v>295</v>
      </c>
      <c r="T11" s="10">
        <f>Q11*0.55</f>
        <v>324.5</v>
      </c>
      <c r="U11" s="17">
        <v>0.1</v>
      </c>
      <c r="V11" s="21"/>
      <c r="W11" s="10">
        <f>V11*Q11</f>
        <v>0</v>
      </c>
      <c r="X11" s="10" t="str">
        <f t="shared" si="4"/>
        <v>сумма меньше мин заказа</v>
      </c>
      <c r="Y11" s="1">
        <f t="shared" si="5"/>
        <v>0</v>
      </c>
      <c r="Z11" s="1">
        <f t="shared" si="6"/>
        <v>0</v>
      </c>
      <c r="AA11" s="1">
        <f t="shared" si="7"/>
        <v>0</v>
      </c>
    </row>
    <row r="12" spans="1:27" ht="119.45" customHeight="1" x14ac:dyDescent="0.25">
      <c r="A12" s="5"/>
      <c r="B12" s="5"/>
      <c r="C12" s="6"/>
      <c r="E12" s="7" t="s">
        <v>187</v>
      </c>
      <c r="F12" s="7" t="s">
        <v>172</v>
      </c>
      <c r="G12" s="36">
        <v>4607940650881</v>
      </c>
      <c r="H12" s="30" t="s">
        <v>181</v>
      </c>
      <c r="I12" s="25" t="s">
        <v>175</v>
      </c>
      <c r="J12" s="9" t="s">
        <v>178</v>
      </c>
      <c r="K12" s="7" t="s">
        <v>184</v>
      </c>
      <c r="L12" s="9">
        <v>110</v>
      </c>
      <c r="M12" s="9" t="s">
        <v>26</v>
      </c>
      <c r="N12" s="8" t="s">
        <v>179</v>
      </c>
      <c r="O12" s="9">
        <v>16</v>
      </c>
      <c r="P12" s="9"/>
      <c r="Q12" s="49">
        <v>250</v>
      </c>
      <c r="R12" s="10">
        <f>Q12*0.45</f>
        <v>112.5</v>
      </c>
      <c r="S12" s="10">
        <f>Q12*0.5</f>
        <v>125</v>
      </c>
      <c r="T12" s="10">
        <f>Q12*0.55</f>
        <v>137.5</v>
      </c>
      <c r="U12" s="17">
        <v>0.1</v>
      </c>
      <c r="V12" s="21"/>
      <c r="W12" s="10">
        <f>V12*Q12</f>
        <v>0</v>
      </c>
      <c r="X12" s="10" t="str">
        <f t="shared" si="4"/>
        <v>сумма меньше мин заказа</v>
      </c>
      <c r="Y12" s="1">
        <f t="shared" si="5"/>
        <v>0</v>
      </c>
      <c r="Z12" s="1">
        <f t="shared" si="6"/>
        <v>0</v>
      </c>
      <c r="AA12" s="1">
        <f t="shared" si="7"/>
        <v>0</v>
      </c>
    </row>
    <row r="13" spans="1:27" ht="119.45" customHeight="1" x14ac:dyDescent="0.25">
      <c r="A13" s="5"/>
      <c r="B13" s="5"/>
      <c r="C13" s="6"/>
      <c r="E13" s="7" t="s">
        <v>188</v>
      </c>
      <c r="F13" s="7" t="s">
        <v>173</v>
      </c>
      <c r="G13" s="36">
        <v>4607940650911</v>
      </c>
      <c r="H13" s="30" t="s">
        <v>182</v>
      </c>
      <c r="I13" s="25" t="s">
        <v>176</v>
      </c>
      <c r="J13" s="9" t="s">
        <v>178</v>
      </c>
      <c r="K13" s="7" t="s">
        <v>183</v>
      </c>
      <c r="L13" s="9">
        <v>110</v>
      </c>
      <c r="M13" s="9" t="s">
        <v>26</v>
      </c>
      <c r="N13" s="8" t="s">
        <v>179</v>
      </c>
      <c r="O13" s="9">
        <v>16</v>
      </c>
      <c r="P13" s="9"/>
      <c r="Q13" s="49">
        <v>250</v>
      </c>
      <c r="R13" s="10">
        <f>Q13*0.45</f>
        <v>112.5</v>
      </c>
      <c r="S13" s="10">
        <f>Q13*0.5</f>
        <v>125</v>
      </c>
      <c r="T13" s="10">
        <f>Q13*0.55</f>
        <v>137.5</v>
      </c>
      <c r="U13" s="17">
        <v>0.1</v>
      </c>
      <c r="V13" s="21"/>
      <c r="W13" s="10">
        <f>V13*Q13</f>
        <v>0</v>
      </c>
      <c r="X13" s="10" t="str">
        <f t="shared" si="4"/>
        <v>сумма меньше мин заказа</v>
      </c>
      <c r="Y13" s="1">
        <f t="shared" si="5"/>
        <v>0</v>
      </c>
      <c r="Z13" s="1">
        <f t="shared" si="6"/>
        <v>0</v>
      </c>
      <c r="AA13" s="1">
        <f t="shared" si="7"/>
        <v>0</v>
      </c>
    </row>
    <row r="14" spans="1:27" x14ac:dyDescent="0.45">
      <c r="A14" s="5"/>
      <c r="B14" s="15"/>
      <c r="C14" s="15"/>
      <c r="D14" s="15"/>
      <c r="E14" s="18"/>
      <c r="F14" s="18" t="s">
        <v>13</v>
      </c>
      <c r="G14" s="37"/>
      <c r="H14" s="31"/>
      <c r="I14" s="18"/>
      <c r="J14" s="26"/>
      <c r="K14" s="18"/>
      <c r="L14" s="26"/>
      <c r="M14" s="26"/>
      <c r="N14" s="18"/>
      <c r="O14" s="19"/>
      <c r="P14" s="19"/>
      <c r="Q14" s="51"/>
      <c r="R14" s="23"/>
      <c r="S14" s="23"/>
      <c r="T14" s="23"/>
      <c r="U14" s="20"/>
      <c r="V14" s="43"/>
      <c r="W14" s="22"/>
      <c r="X14" s="22"/>
      <c r="Y14" s="1">
        <f t="shared" si="5"/>
        <v>0</v>
      </c>
      <c r="Z14" s="1">
        <f t="shared" si="6"/>
        <v>0</v>
      </c>
      <c r="AA14" s="1">
        <f t="shared" si="7"/>
        <v>0</v>
      </c>
    </row>
    <row r="15" spans="1:27" ht="105.75" customHeight="1" x14ac:dyDescent="0.25">
      <c r="A15" s="5"/>
      <c r="B15" s="11" t="s">
        <v>5</v>
      </c>
      <c r="C15" s="6"/>
      <c r="D15" s="6"/>
      <c r="E15" s="7" t="s">
        <v>111</v>
      </c>
      <c r="F15" s="7" t="s">
        <v>110</v>
      </c>
      <c r="G15" s="36">
        <v>9785604056653</v>
      </c>
      <c r="H15" s="9"/>
      <c r="I15" s="25" t="s">
        <v>35</v>
      </c>
      <c r="J15" s="9" t="s">
        <v>33</v>
      </c>
      <c r="K15" s="7" t="s">
        <v>75</v>
      </c>
      <c r="L15" s="9">
        <v>170</v>
      </c>
      <c r="M15" s="9" t="s">
        <v>26</v>
      </c>
      <c r="N15" s="8" t="s">
        <v>12</v>
      </c>
      <c r="O15" s="9">
        <v>56</v>
      </c>
      <c r="P15" s="9">
        <v>50</v>
      </c>
      <c r="Q15" s="49">
        <v>350</v>
      </c>
      <c r="R15" s="10">
        <f t="shared" ref="R15:R17" si="8">Q15*0.45</f>
        <v>157.5</v>
      </c>
      <c r="S15" s="10">
        <f t="shared" ref="S15:S17" si="9">Q15*0.5</f>
        <v>175</v>
      </c>
      <c r="T15" s="10">
        <f t="shared" ref="T15:T17" si="10">Q15*0.55</f>
        <v>192.50000000000003</v>
      </c>
      <c r="U15" s="17">
        <v>0.1</v>
      </c>
      <c r="V15" s="21"/>
      <c r="W15" s="10">
        <f t="shared" ref="W15:W17" si="11">V15*Q15</f>
        <v>0</v>
      </c>
      <c r="X15" s="10" t="str">
        <f t="shared" si="4"/>
        <v>сумма меньше мин заказа</v>
      </c>
      <c r="Y15" s="1">
        <f t="shared" si="5"/>
        <v>0</v>
      </c>
      <c r="Z15" s="1">
        <f t="shared" si="6"/>
        <v>0</v>
      </c>
      <c r="AA15" s="1">
        <f t="shared" si="7"/>
        <v>0</v>
      </c>
    </row>
    <row r="16" spans="1:27" ht="105.75" customHeight="1" x14ac:dyDescent="0.25">
      <c r="A16" s="5"/>
      <c r="B16" s="5"/>
      <c r="C16" s="6"/>
      <c r="D16" s="6"/>
      <c r="E16" s="7" t="s">
        <v>113</v>
      </c>
      <c r="F16" s="7" t="s">
        <v>112</v>
      </c>
      <c r="G16" s="36">
        <v>9785604056691</v>
      </c>
      <c r="H16" s="9"/>
      <c r="I16" s="25" t="s">
        <v>37</v>
      </c>
      <c r="J16" s="9" t="s">
        <v>33</v>
      </c>
      <c r="K16" s="7" t="s">
        <v>77</v>
      </c>
      <c r="L16" s="9">
        <v>150</v>
      </c>
      <c r="M16" s="9" t="s">
        <v>36</v>
      </c>
      <c r="N16" s="8" t="s">
        <v>12</v>
      </c>
      <c r="O16" s="9">
        <v>48</v>
      </c>
      <c r="P16" s="9">
        <v>120</v>
      </c>
      <c r="Q16" s="49">
        <v>350</v>
      </c>
      <c r="R16" s="10">
        <f t="shared" si="8"/>
        <v>157.5</v>
      </c>
      <c r="S16" s="10">
        <f t="shared" si="9"/>
        <v>175</v>
      </c>
      <c r="T16" s="10">
        <f t="shared" si="10"/>
        <v>192.50000000000003</v>
      </c>
      <c r="U16" s="17">
        <v>0.1</v>
      </c>
      <c r="V16" s="21"/>
      <c r="W16" s="10">
        <f t="shared" si="11"/>
        <v>0</v>
      </c>
      <c r="X16" s="10" t="str">
        <f t="shared" si="4"/>
        <v>сумма меньше мин заказа</v>
      </c>
      <c r="Y16" s="1">
        <f t="shared" si="5"/>
        <v>0</v>
      </c>
      <c r="Z16" s="1">
        <f t="shared" si="6"/>
        <v>0</v>
      </c>
      <c r="AA16" s="1">
        <f t="shared" si="7"/>
        <v>0</v>
      </c>
    </row>
    <row r="17" spans="1:27" ht="105.75" customHeight="1" x14ac:dyDescent="0.25">
      <c r="A17" s="5"/>
      <c r="B17" s="5"/>
      <c r="C17" s="6"/>
      <c r="D17" s="6"/>
      <c r="E17" s="7" t="s">
        <v>115</v>
      </c>
      <c r="F17" s="7" t="s">
        <v>114</v>
      </c>
      <c r="G17" s="36">
        <v>9785604056684</v>
      </c>
      <c r="H17" s="9"/>
      <c r="I17" s="25" t="s">
        <v>38</v>
      </c>
      <c r="J17" s="9" t="s">
        <v>33</v>
      </c>
      <c r="K17" s="7" t="s">
        <v>76</v>
      </c>
      <c r="L17" s="9">
        <v>140</v>
      </c>
      <c r="M17" s="9" t="s">
        <v>36</v>
      </c>
      <c r="N17" s="8" t="s">
        <v>12</v>
      </c>
      <c r="O17" s="9">
        <v>48</v>
      </c>
      <c r="P17" s="9">
        <v>120</v>
      </c>
      <c r="Q17" s="49">
        <v>350</v>
      </c>
      <c r="R17" s="10">
        <f t="shared" si="8"/>
        <v>157.5</v>
      </c>
      <c r="S17" s="10">
        <f t="shared" si="9"/>
        <v>175</v>
      </c>
      <c r="T17" s="10">
        <f t="shared" si="10"/>
        <v>192.50000000000003</v>
      </c>
      <c r="U17" s="17">
        <v>0.1</v>
      </c>
      <c r="V17" s="21"/>
      <c r="W17" s="10">
        <f t="shared" si="11"/>
        <v>0</v>
      </c>
      <c r="X17" s="10" t="str">
        <f t="shared" si="4"/>
        <v>сумма меньше мин заказа</v>
      </c>
      <c r="Y17" s="1">
        <f t="shared" si="5"/>
        <v>0</v>
      </c>
      <c r="Z17" s="1">
        <f t="shared" si="6"/>
        <v>0</v>
      </c>
      <c r="AA17" s="1">
        <f t="shared" si="7"/>
        <v>0</v>
      </c>
    </row>
    <row r="18" spans="1:27" x14ac:dyDescent="0.45">
      <c r="A18" s="5"/>
      <c r="B18" s="15"/>
      <c r="C18" s="15"/>
      <c r="D18" s="15"/>
      <c r="E18" s="18"/>
      <c r="F18" s="18" t="s">
        <v>6</v>
      </c>
      <c r="G18" s="37"/>
      <c r="H18" s="31"/>
      <c r="I18" s="18"/>
      <c r="J18" s="26"/>
      <c r="K18" s="18"/>
      <c r="L18" s="26"/>
      <c r="M18" s="26"/>
      <c r="N18" s="18"/>
      <c r="O18" s="19"/>
      <c r="P18" s="19"/>
      <c r="Q18" s="51"/>
      <c r="R18" s="23"/>
      <c r="S18" s="23"/>
      <c r="T18" s="23"/>
      <c r="U18" s="20"/>
      <c r="V18" s="43"/>
      <c r="W18" s="22"/>
      <c r="X18" s="22"/>
      <c r="Y18" s="1">
        <f t="shared" si="5"/>
        <v>0</v>
      </c>
      <c r="Z18" s="1">
        <f t="shared" si="6"/>
        <v>0</v>
      </c>
      <c r="AA18" s="1">
        <f t="shared" si="7"/>
        <v>0</v>
      </c>
    </row>
    <row r="19" spans="1:27" ht="108.75" customHeight="1" x14ac:dyDescent="0.25">
      <c r="A19" s="5"/>
      <c r="B19" s="11" t="s">
        <v>5</v>
      </c>
      <c r="C19" s="5"/>
      <c r="D19" s="5"/>
      <c r="E19" s="7"/>
      <c r="F19" s="7" t="s">
        <v>212</v>
      </c>
      <c r="G19" s="36">
        <v>4607940651123</v>
      </c>
      <c r="H19" s="30"/>
      <c r="I19" s="25"/>
      <c r="J19" s="9" t="s">
        <v>33</v>
      </c>
      <c r="K19" s="7" t="s">
        <v>215</v>
      </c>
      <c r="L19" s="9">
        <v>150</v>
      </c>
      <c r="M19" s="9" t="s">
        <v>26</v>
      </c>
      <c r="N19" s="8" t="s">
        <v>12</v>
      </c>
      <c r="O19" s="9">
        <v>32</v>
      </c>
      <c r="P19" s="9">
        <v>50</v>
      </c>
      <c r="Q19" s="49">
        <v>300</v>
      </c>
      <c r="R19" s="10">
        <f t="shared" ref="R19" si="12">Q19*0.45</f>
        <v>135</v>
      </c>
      <c r="S19" s="10">
        <f t="shared" ref="S19" si="13">Q19*0.5</f>
        <v>150</v>
      </c>
      <c r="T19" s="10">
        <f t="shared" ref="T19" si="14">Q19*0.55</f>
        <v>165</v>
      </c>
      <c r="U19" s="17">
        <v>0.1</v>
      </c>
      <c r="V19" s="42"/>
      <c r="W19" s="10">
        <f t="shared" ref="W19" si="15">V19*Q19</f>
        <v>0</v>
      </c>
      <c r="X19" s="10" t="str">
        <f t="shared" ref="X19" si="16">IF(W$1&lt;60000,"сумма меньше мин заказа",IF(W$1&lt;200000,AA19,IF(W$1&lt;600000,Z19,Y19)))</f>
        <v>сумма меньше мин заказа</v>
      </c>
    </row>
    <row r="20" spans="1:27" ht="108.75" customHeight="1" x14ac:dyDescent="0.25">
      <c r="A20" s="5"/>
      <c r="B20" s="11" t="s">
        <v>5</v>
      </c>
      <c r="C20" s="5"/>
      <c r="D20" s="5"/>
      <c r="E20" s="7"/>
      <c r="F20" s="7" t="s">
        <v>213</v>
      </c>
      <c r="G20" s="36">
        <v>4607940651130</v>
      </c>
      <c r="H20" s="30"/>
      <c r="I20" s="25"/>
      <c r="J20" s="9" t="s">
        <v>33</v>
      </c>
      <c r="K20" s="7" t="s">
        <v>214</v>
      </c>
      <c r="L20" s="9">
        <v>150</v>
      </c>
      <c r="M20" s="9" t="s">
        <v>26</v>
      </c>
      <c r="N20" s="8" t="s">
        <v>12</v>
      </c>
      <c r="O20" s="9">
        <v>32</v>
      </c>
      <c r="P20" s="9">
        <v>50</v>
      </c>
      <c r="Q20" s="49">
        <v>300</v>
      </c>
      <c r="R20" s="10">
        <f t="shared" ref="R20:R21" si="17">Q20*0.45</f>
        <v>135</v>
      </c>
      <c r="S20" s="10">
        <f t="shared" ref="S20:S21" si="18">Q20*0.5</f>
        <v>150</v>
      </c>
      <c r="T20" s="10">
        <f t="shared" ref="T20:T21" si="19">Q20*0.55</f>
        <v>165</v>
      </c>
      <c r="U20" s="17">
        <v>0.1</v>
      </c>
      <c r="V20" s="42"/>
      <c r="W20" s="10">
        <f t="shared" ref="W20:W21" si="20">V20*Q20</f>
        <v>0</v>
      </c>
      <c r="X20" s="10" t="str">
        <f t="shared" ref="X20:X21" si="21">IF(W$1&lt;60000,"сумма меньше мин заказа",IF(W$1&lt;200000,AA20,IF(W$1&lt;600000,Z20,Y20)))</f>
        <v>сумма меньше мин заказа</v>
      </c>
    </row>
    <row r="21" spans="1:27" ht="108.75" customHeight="1" x14ac:dyDescent="0.25">
      <c r="A21" s="5"/>
      <c r="B21" s="11" t="s">
        <v>5</v>
      </c>
      <c r="C21" s="5"/>
      <c r="D21" s="5"/>
      <c r="E21" s="27" t="s">
        <v>222</v>
      </c>
      <c r="F21" s="7" t="s">
        <v>223</v>
      </c>
      <c r="G21" s="45">
        <v>4607940650744</v>
      </c>
      <c r="H21" s="30" t="s">
        <v>224</v>
      </c>
      <c r="I21" s="25" t="s">
        <v>225</v>
      </c>
      <c r="J21" s="9" t="s">
        <v>33</v>
      </c>
      <c r="K21" s="7" t="s">
        <v>226</v>
      </c>
      <c r="L21" s="9">
        <v>150</v>
      </c>
      <c r="M21" s="9" t="s">
        <v>26</v>
      </c>
      <c r="N21" s="8" t="s">
        <v>12</v>
      </c>
      <c r="O21" s="9">
        <v>32</v>
      </c>
      <c r="P21" s="9">
        <v>50</v>
      </c>
      <c r="Q21" s="49">
        <v>300</v>
      </c>
      <c r="R21" s="10">
        <f t="shared" si="17"/>
        <v>135</v>
      </c>
      <c r="S21" s="10">
        <f t="shared" si="18"/>
        <v>150</v>
      </c>
      <c r="T21" s="10">
        <f t="shared" si="19"/>
        <v>165</v>
      </c>
      <c r="U21" s="17">
        <v>0.1</v>
      </c>
      <c r="V21" s="42"/>
      <c r="W21" s="10">
        <f t="shared" si="20"/>
        <v>0</v>
      </c>
      <c r="X21" s="10" t="str">
        <f t="shared" si="21"/>
        <v>сумма меньше мин заказа</v>
      </c>
      <c r="Y21" s="1">
        <f t="shared" ref="Y21" si="22">R21*V21</f>
        <v>0</v>
      </c>
      <c r="Z21" s="1">
        <f t="shared" ref="Z21" si="23">V21*S21</f>
        <v>0</v>
      </c>
      <c r="AA21" s="1">
        <f t="shared" ref="AA21" si="24">V21*T21</f>
        <v>0</v>
      </c>
    </row>
    <row r="22" spans="1:27" ht="108.75" customHeight="1" x14ac:dyDescent="0.25">
      <c r="A22" s="5"/>
      <c r="B22" s="11" t="s">
        <v>5</v>
      </c>
      <c r="C22" s="5"/>
      <c r="D22" s="5"/>
      <c r="E22" s="27" t="s">
        <v>117</v>
      </c>
      <c r="F22" s="7" t="s">
        <v>116</v>
      </c>
      <c r="G22" s="36">
        <v>4607940650355</v>
      </c>
      <c r="H22" s="30" t="s">
        <v>95</v>
      </c>
      <c r="I22" s="25" t="s">
        <v>39</v>
      </c>
      <c r="J22" s="9" t="s">
        <v>33</v>
      </c>
      <c r="K22" s="7" t="s">
        <v>66</v>
      </c>
      <c r="L22" s="9">
        <v>150</v>
      </c>
      <c r="M22" s="9" t="s">
        <v>26</v>
      </c>
      <c r="N22" s="8" t="s">
        <v>12</v>
      </c>
      <c r="O22" s="9">
        <v>32</v>
      </c>
      <c r="P22" s="9">
        <v>50</v>
      </c>
      <c r="Q22" s="49">
        <v>300</v>
      </c>
      <c r="R22" s="10">
        <f t="shared" ref="R22:R26" si="25">Q22*0.45</f>
        <v>135</v>
      </c>
      <c r="S22" s="10">
        <f t="shared" ref="S22:S26" si="26">Q22*0.5</f>
        <v>150</v>
      </c>
      <c r="T22" s="10">
        <f t="shared" ref="T22:T26" si="27">Q22*0.55</f>
        <v>165</v>
      </c>
      <c r="U22" s="17">
        <v>0.1</v>
      </c>
      <c r="V22" s="42"/>
      <c r="W22" s="10">
        <f t="shared" ref="W22:W26" si="28">V22*Q22</f>
        <v>0</v>
      </c>
      <c r="X22" s="10" t="str">
        <f t="shared" si="4"/>
        <v>сумма меньше мин заказа</v>
      </c>
      <c r="Y22" s="1">
        <f t="shared" si="5"/>
        <v>0</v>
      </c>
      <c r="Z22" s="1">
        <f t="shared" si="6"/>
        <v>0</v>
      </c>
      <c r="AA22" s="1">
        <f t="shared" si="7"/>
        <v>0</v>
      </c>
    </row>
    <row r="23" spans="1:27" ht="108.75" customHeight="1" x14ac:dyDescent="0.25">
      <c r="A23" s="5"/>
      <c r="B23" s="11" t="s">
        <v>5</v>
      </c>
      <c r="C23" s="5"/>
      <c r="D23" s="5"/>
      <c r="E23" s="7" t="s">
        <v>232</v>
      </c>
      <c r="F23" s="7" t="s">
        <v>233</v>
      </c>
      <c r="G23" s="36">
        <v>4640324030169</v>
      </c>
      <c r="H23" s="30" t="s">
        <v>234</v>
      </c>
      <c r="I23" s="25" t="s">
        <v>235</v>
      </c>
      <c r="J23" s="9" t="s">
        <v>33</v>
      </c>
      <c r="K23" s="7" t="s">
        <v>236</v>
      </c>
      <c r="L23" s="9">
        <v>150</v>
      </c>
      <c r="M23" s="9" t="s">
        <v>26</v>
      </c>
      <c r="N23" s="8" t="s">
        <v>12</v>
      </c>
      <c r="O23" s="9">
        <v>32</v>
      </c>
      <c r="P23" s="9">
        <v>50</v>
      </c>
      <c r="Q23" s="49">
        <v>300</v>
      </c>
      <c r="R23" s="10">
        <f t="shared" si="25"/>
        <v>135</v>
      </c>
      <c r="S23" s="10">
        <f t="shared" si="26"/>
        <v>150</v>
      </c>
      <c r="T23" s="10">
        <f t="shared" si="27"/>
        <v>165</v>
      </c>
      <c r="U23" s="17">
        <v>0.1</v>
      </c>
      <c r="V23" s="42"/>
      <c r="W23" s="10">
        <f t="shared" si="28"/>
        <v>0</v>
      </c>
      <c r="X23" s="10" t="str">
        <f t="shared" si="4"/>
        <v>сумма меньше мин заказа</v>
      </c>
      <c r="Y23" s="1">
        <f t="shared" si="5"/>
        <v>0</v>
      </c>
      <c r="Z23" s="1">
        <f t="shared" si="6"/>
        <v>0</v>
      </c>
      <c r="AA23" s="1">
        <f t="shared" si="7"/>
        <v>0</v>
      </c>
    </row>
    <row r="24" spans="1:27" ht="108.75" customHeight="1" x14ac:dyDescent="0.25">
      <c r="A24" s="5"/>
      <c r="B24" s="11" t="s">
        <v>5</v>
      </c>
      <c r="C24" s="5"/>
      <c r="D24" s="5"/>
      <c r="E24" s="27" t="s">
        <v>119</v>
      </c>
      <c r="F24" s="27" t="s">
        <v>118</v>
      </c>
      <c r="G24" s="45">
        <v>9785604309254</v>
      </c>
      <c r="H24" s="46" t="s">
        <v>96</v>
      </c>
      <c r="I24" s="28" t="s">
        <v>40</v>
      </c>
      <c r="J24" s="8" t="s">
        <v>33</v>
      </c>
      <c r="K24" s="27" t="s">
        <v>67</v>
      </c>
      <c r="L24" s="8">
        <v>150</v>
      </c>
      <c r="M24" s="8" t="s">
        <v>26</v>
      </c>
      <c r="N24" s="8" t="s">
        <v>12</v>
      </c>
      <c r="O24" s="8">
        <v>32</v>
      </c>
      <c r="P24" s="8">
        <v>50</v>
      </c>
      <c r="Q24" s="50">
        <v>300</v>
      </c>
      <c r="R24" s="10">
        <f t="shared" si="25"/>
        <v>135</v>
      </c>
      <c r="S24" s="10">
        <f t="shared" si="26"/>
        <v>150</v>
      </c>
      <c r="T24" s="10">
        <f t="shared" si="27"/>
        <v>165</v>
      </c>
      <c r="U24" s="17">
        <v>0.1</v>
      </c>
      <c r="V24" s="42"/>
      <c r="W24" s="10">
        <f t="shared" si="28"/>
        <v>0</v>
      </c>
      <c r="X24" s="10" t="str">
        <f t="shared" si="4"/>
        <v>сумма меньше мин заказа</v>
      </c>
      <c r="Y24" s="1">
        <f t="shared" si="5"/>
        <v>0</v>
      </c>
      <c r="Z24" s="1">
        <f t="shared" si="6"/>
        <v>0</v>
      </c>
      <c r="AA24" s="1">
        <f t="shared" si="7"/>
        <v>0</v>
      </c>
    </row>
    <row r="25" spans="1:27" ht="108.75" customHeight="1" x14ac:dyDescent="0.25">
      <c r="A25" s="5"/>
      <c r="B25" s="11" t="s">
        <v>5</v>
      </c>
      <c r="C25" s="5"/>
      <c r="D25" s="5"/>
      <c r="E25" s="27" t="s">
        <v>121</v>
      </c>
      <c r="F25" s="27" t="s">
        <v>120</v>
      </c>
      <c r="G25" s="45">
        <v>9785604309278</v>
      </c>
      <c r="H25" s="46" t="s">
        <v>97</v>
      </c>
      <c r="I25" s="28" t="s">
        <v>41</v>
      </c>
      <c r="J25" s="8" t="s">
        <v>33</v>
      </c>
      <c r="K25" s="27" t="s">
        <v>68</v>
      </c>
      <c r="L25" s="8">
        <v>150</v>
      </c>
      <c r="M25" s="8" t="s">
        <v>26</v>
      </c>
      <c r="N25" s="8" t="s">
        <v>12</v>
      </c>
      <c r="O25" s="8">
        <v>32</v>
      </c>
      <c r="P25" s="8">
        <v>50</v>
      </c>
      <c r="Q25" s="50">
        <v>300</v>
      </c>
      <c r="R25" s="10">
        <f t="shared" si="25"/>
        <v>135</v>
      </c>
      <c r="S25" s="10">
        <f t="shared" si="26"/>
        <v>150</v>
      </c>
      <c r="T25" s="10">
        <f t="shared" si="27"/>
        <v>165</v>
      </c>
      <c r="U25" s="17">
        <v>0.1</v>
      </c>
      <c r="V25" s="42"/>
      <c r="W25" s="10">
        <f t="shared" si="28"/>
        <v>0</v>
      </c>
      <c r="X25" s="10" t="str">
        <f t="shared" si="4"/>
        <v>сумма меньше мин заказа</v>
      </c>
      <c r="Y25" s="1">
        <f t="shared" si="5"/>
        <v>0</v>
      </c>
      <c r="Z25" s="1">
        <f t="shared" si="6"/>
        <v>0</v>
      </c>
      <c r="AA25" s="1">
        <f t="shared" si="7"/>
        <v>0</v>
      </c>
    </row>
    <row r="26" spans="1:27" ht="108.75" customHeight="1" x14ac:dyDescent="0.25">
      <c r="A26" s="5"/>
      <c r="B26" s="11" t="s">
        <v>5</v>
      </c>
      <c r="C26" s="5"/>
      <c r="D26" s="5"/>
      <c r="E26" s="7" t="s">
        <v>227</v>
      </c>
      <c r="F26" s="7" t="s">
        <v>228</v>
      </c>
      <c r="G26" s="36">
        <v>4607940650324</v>
      </c>
      <c r="H26" s="30" t="s">
        <v>229</v>
      </c>
      <c r="I26" s="25" t="s">
        <v>230</v>
      </c>
      <c r="J26" s="9" t="s">
        <v>33</v>
      </c>
      <c r="K26" s="7" t="s">
        <v>231</v>
      </c>
      <c r="L26" s="9">
        <v>150</v>
      </c>
      <c r="M26" s="9" t="s">
        <v>26</v>
      </c>
      <c r="N26" s="8" t="s">
        <v>12</v>
      </c>
      <c r="O26" s="9">
        <v>32</v>
      </c>
      <c r="P26" s="9">
        <v>50</v>
      </c>
      <c r="Q26" s="49">
        <v>300</v>
      </c>
      <c r="R26" s="10">
        <f t="shared" si="25"/>
        <v>135</v>
      </c>
      <c r="S26" s="10">
        <f t="shared" si="26"/>
        <v>150</v>
      </c>
      <c r="T26" s="10">
        <f t="shared" si="27"/>
        <v>165</v>
      </c>
      <c r="U26" s="17">
        <v>0.1</v>
      </c>
      <c r="V26" s="42"/>
      <c r="W26" s="10">
        <f t="shared" si="28"/>
        <v>0</v>
      </c>
      <c r="X26" s="10" t="str">
        <f t="shared" si="4"/>
        <v>сумма меньше мин заказа</v>
      </c>
      <c r="Y26" s="1">
        <f t="shared" si="5"/>
        <v>0</v>
      </c>
      <c r="Z26" s="1">
        <f t="shared" si="6"/>
        <v>0</v>
      </c>
      <c r="AA26" s="1">
        <f t="shared" si="7"/>
        <v>0</v>
      </c>
    </row>
    <row r="27" spans="1:27" ht="108.75" customHeight="1" x14ac:dyDescent="0.25">
      <c r="A27" s="5"/>
      <c r="B27" s="5"/>
      <c r="C27" s="5"/>
      <c r="D27" s="5"/>
      <c r="E27" s="27" t="s">
        <v>123</v>
      </c>
      <c r="F27" s="27" t="s">
        <v>122</v>
      </c>
      <c r="G27" s="45">
        <v>4607940650287</v>
      </c>
      <c r="H27" s="46" t="s">
        <v>104</v>
      </c>
      <c r="I27" s="28" t="s">
        <v>42</v>
      </c>
      <c r="J27" s="8" t="s">
        <v>31</v>
      </c>
      <c r="K27" s="27" t="s">
        <v>69</v>
      </c>
      <c r="L27" s="8">
        <v>90</v>
      </c>
      <c r="M27" s="8" t="s">
        <v>26</v>
      </c>
      <c r="N27" s="8" t="s">
        <v>8</v>
      </c>
      <c r="O27" s="8">
        <v>24</v>
      </c>
      <c r="P27" s="8">
        <v>50</v>
      </c>
      <c r="Q27" s="50">
        <v>170</v>
      </c>
      <c r="R27" s="10">
        <v>65</v>
      </c>
      <c r="S27" s="10">
        <v>70</v>
      </c>
      <c r="T27" s="10">
        <v>75</v>
      </c>
      <c r="U27" s="17">
        <v>0.1</v>
      </c>
      <c r="V27" s="21"/>
      <c r="W27" s="10">
        <f t="shared" ref="W27" si="29">V27*Q27</f>
        <v>0</v>
      </c>
      <c r="X27" s="10" t="str">
        <f t="shared" si="4"/>
        <v>сумма меньше мин заказа</v>
      </c>
      <c r="Y27" s="1">
        <f t="shared" si="5"/>
        <v>0</v>
      </c>
      <c r="Z27" s="1">
        <f t="shared" si="6"/>
        <v>0</v>
      </c>
      <c r="AA27" s="1">
        <f t="shared" si="7"/>
        <v>0</v>
      </c>
    </row>
    <row r="28" spans="1:27" x14ac:dyDescent="0.35">
      <c r="A28" s="5"/>
      <c r="B28" s="15"/>
      <c r="C28" s="16"/>
      <c r="D28" s="4"/>
      <c r="E28" s="18"/>
      <c r="F28" s="18" t="s">
        <v>21</v>
      </c>
      <c r="G28" s="37"/>
      <c r="H28" s="31"/>
      <c r="I28" s="18"/>
      <c r="J28" s="26"/>
      <c r="K28" s="18"/>
      <c r="L28" s="26"/>
      <c r="M28" s="26"/>
      <c r="N28" s="4"/>
      <c r="O28" s="4"/>
      <c r="P28" s="4"/>
      <c r="Q28" s="47"/>
      <c r="R28" s="4"/>
      <c r="S28" s="4"/>
      <c r="T28" s="4"/>
      <c r="U28" s="4"/>
      <c r="V28" s="41"/>
      <c r="W28" s="22"/>
      <c r="X28" s="22"/>
      <c r="Y28" s="1">
        <f t="shared" si="5"/>
        <v>0</v>
      </c>
      <c r="Z28" s="1">
        <f t="shared" si="6"/>
        <v>0</v>
      </c>
      <c r="AA28" s="1">
        <f t="shared" si="7"/>
        <v>0</v>
      </c>
    </row>
    <row r="29" spans="1:27" ht="104.25" customHeight="1" x14ac:dyDescent="0.25">
      <c r="A29" s="5"/>
      <c r="B29" s="11" t="s">
        <v>5</v>
      </c>
      <c r="C29" s="6"/>
      <c r="D29" s="6"/>
      <c r="E29" s="27" t="s">
        <v>125</v>
      </c>
      <c r="F29" s="7" t="s">
        <v>124</v>
      </c>
      <c r="G29" s="45">
        <v>4607940650836</v>
      </c>
      <c r="H29" s="30" t="s">
        <v>103</v>
      </c>
      <c r="I29" s="25" t="s">
        <v>44</v>
      </c>
      <c r="J29" s="9" t="s">
        <v>43</v>
      </c>
      <c r="K29" s="7" t="s">
        <v>70</v>
      </c>
      <c r="L29" s="9">
        <v>270</v>
      </c>
      <c r="M29" s="9" t="s">
        <v>26</v>
      </c>
      <c r="N29" s="8" t="s">
        <v>8</v>
      </c>
      <c r="O29" s="9">
        <v>48</v>
      </c>
      <c r="P29" s="9">
        <v>12</v>
      </c>
      <c r="Q29" s="49">
        <v>500</v>
      </c>
      <c r="R29" s="10">
        <v>245</v>
      </c>
      <c r="S29" s="10">
        <v>269.5</v>
      </c>
      <c r="T29" s="10">
        <v>275</v>
      </c>
      <c r="U29" s="17">
        <v>0.1</v>
      </c>
      <c r="V29" s="42"/>
      <c r="W29" s="10">
        <f t="shared" ref="W29" si="30">V29*Q29</f>
        <v>0</v>
      </c>
      <c r="X29" s="10" t="str">
        <f t="shared" si="4"/>
        <v>сумма меньше мин заказа</v>
      </c>
      <c r="Y29" s="1">
        <f t="shared" si="5"/>
        <v>0</v>
      </c>
      <c r="Z29" s="1">
        <f t="shared" si="6"/>
        <v>0</v>
      </c>
      <c r="AA29" s="1">
        <f t="shared" si="7"/>
        <v>0</v>
      </c>
    </row>
    <row r="30" spans="1:27" x14ac:dyDescent="0.45">
      <c r="A30" s="5"/>
      <c r="B30" s="15"/>
      <c r="C30" s="15"/>
      <c r="D30" s="15"/>
      <c r="E30" s="18"/>
      <c r="F30" s="18" t="s">
        <v>10</v>
      </c>
      <c r="G30" s="37"/>
      <c r="H30" s="31"/>
      <c r="I30" s="18"/>
      <c r="J30" s="26"/>
      <c r="K30" s="18"/>
      <c r="L30" s="26"/>
      <c r="M30" s="26"/>
      <c r="N30" s="18"/>
      <c r="O30" s="19"/>
      <c r="P30" s="19"/>
      <c r="Q30" s="51"/>
      <c r="R30" s="23"/>
      <c r="S30" s="23"/>
      <c r="T30" s="23"/>
      <c r="U30" s="20"/>
      <c r="V30" s="43"/>
      <c r="W30" s="22"/>
      <c r="X30" s="22"/>
      <c r="Y30" s="1">
        <f t="shared" si="5"/>
        <v>0</v>
      </c>
      <c r="Z30" s="1">
        <f t="shared" si="6"/>
        <v>0</v>
      </c>
      <c r="AA30" s="1">
        <f t="shared" si="7"/>
        <v>0</v>
      </c>
    </row>
    <row r="31" spans="1:27" ht="119.45" customHeight="1" x14ac:dyDescent="0.25">
      <c r="A31" s="5"/>
      <c r="B31" s="11" t="s">
        <v>5</v>
      </c>
      <c r="C31" s="5"/>
      <c r="D31" s="5"/>
      <c r="E31" s="27" t="s">
        <v>167</v>
      </c>
      <c r="F31" s="27" t="s">
        <v>164</v>
      </c>
      <c r="G31" s="45">
        <v>4607940650874</v>
      </c>
      <c r="H31" s="46" t="s">
        <v>163</v>
      </c>
      <c r="I31" s="28" t="s">
        <v>168</v>
      </c>
      <c r="J31" s="8" t="s">
        <v>165</v>
      </c>
      <c r="K31" s="27" t="s">
        <v>169</v>
      </c>
      <c r="L31" s="8">
        <v>520</v>
      </c>
      <c r="M31" s="8" t="s">
        <v>26</v>
      </c>
      <c r="N31" s="8" t="s">
        <v>9</v>
      </c>
      <c r="O31" s="8">
        <v>80</v>
      </c>
      <c r="P31" s="8"/>
      <c r="Q31" s="50">
        <v>790</v>
      </c>
      <c r="R31" s="10">
        <f t="shared" ref="R31:R33" si="31">Q31*0.45</f>
        <v>355.5</v>
      </c>
      <c r="S31" s="10">
        <f t="shared" ref="S31:S33" si="32">Q31*0.5</f>
        <v>395</v>
      </c>
      <c r="T31" s="10">
        <f t="shared" ref="T31:T34" si="33">Q31*0.55</f>
        <v>434.50000000000006</v>
      </c>
      <c r="U31" s="17">
        <v>0.1</v>
      </c>
      <c r="V31" s="42"/>
      <c r="W31" s="10">
        <f t="shared" ref="W31:W37" si="34">V31*Q31</f>
        <v>0</v>
      </c>
      <c r="X31" s="10" t="str">
        <f t="shared" si="4"/>
        <v>сумма меньше мин заказа</v>
      </c>
      <c r="Y31" s="1">
        <f t="shared" si="5"/>
        <v>0</v>
      </c>
      <c r="Z31" s="1">
        <f t="shared" si="6"/>
        <v>0</v>
      </c>
      <c r="AA31" s="1">
        <f t="shared" si="7"/>
        <v>0</v>
      </c>
    </row>
    <row r="32" spans="1:27" ht="119.45" customHeight="1" x14ac:dyDescent="0.25">
      <c r="A32" s="5"/>
      <c r="B32" s="11" t="s">
        <v>5</v>
      </c>
      <c r="C32" s="6"/>
      <c r="D32" s="6"/>
      <c r="E32" s="27" t="s">
        <v>237</v>
      </c>
      <c r="F32" s="7" t="s">
        <v>238</v>
      </c>
      <c r="G32" s="36">
        <v>4607940650904</v>
      </c>
      <c r="H32" s="30" t="s">
        <v>239</v>
      </c>
      <c r="I32" s="25" t="s">
        <v>240</v>
      </c>
      <c r="J32" s="9" t="s">
        <v>241</v>
      </c>
      <c r="K32" s="7" t="s">
        <v>242</v>
      </c>
      <c r="L32" s="9">
        <v>830</v>
      </c>
      <c r="M32" s="9" t="s">
        <v>26</v>
      </c>
      <c r="N32" s="8" t="s">
        <v>12</v>
      </c>
      <c r="O32" s="9">
        <v>240</v>
      </c>
      <c r="P32" s="9">
        <v>7</v>
      </c>
      <c r="Q32" s="49">
        <v>1390</v>
      </c>
      <c r="R32" s="10">
        <f>Q32*0.45</f>
        <v>625.5</v>
      </c>
      <c r="S32" s="10">
        <f t="shared" si="32"/>
        <v>695</v>
      </c>
      <c r="T32" s="10">
        <f t="shared" si="33"/>
        <v>764.50000000000011</v>
      </c>
      <c r="U32" s="17">
        <v>0.1</v>
      </c>
      <c r="V32" s="42"/>
      <c r="W32" s="10">
        <f t="shared" si="34"/>
        <v>0</v>
      </c>
      <c r="X32" s="10" t="str">
        <f t="shared" si="4"/>
        <v>сумма меньше мин заказа</v>
      </c>
      <c r="Y32" s="1">
        <f t="shared" si="5"/>
        <v>0</v>
      </c>
      <c r="Z32" s="1">
        <f t="shared" si="6"/>
        <v>0</v>
      </c>
      <c r="AA32" s="1">
        <f t="shared" si="7"/>
        <v>0</v>
      </c>
    </row>
    <row r="33" spans="1:27" ht="120.6" customHeight="1" x14ac:dyDescent="0.25">
      <c r="A33" s="5"/>
      <c r="B33" s="11" t="s">
        <v>5</v>
      </c>
      <c r="C33" s="5"/>
      <c r="D33" s="5"/>
      <c r="E33" s="7" t="s">
        <v>126</v>
      </c>
      <c r="F33" s="7" t="s">
        <v>63</v>
      </c>
      <c r="G33" s="36">
        <v>4607940650157</v>
      </c>
      <c r="H33" s="30" t="s">
        <v>98</v>
      </c>
      <c r="I33" s="25" t="s">
        <v>62</v>
      </c>
      <c r="J33" s="9" t="s">
        <v>30</v>
      </c>
      <c r="K33" s="7" t="s">
        <v>78</v>
      </c>
      <c r="L33" s="9">
        <v>490</v>
      </c>
      <c r="M33" s="9" t="s">
        <v>26</v>
      </c>
      <c r="N33" s="8" t="s">
        <v>9</v>
      </c>
      <c r="O33" s="9">
        <v>64</v>
      </c>
      <c r="P33" s="9">
        <v>50</v>
      </c>
      <c r="Q33" s="49">
        <v>850</v>
      </c>
      <c r="R33" s="10">
        <f t="shared" si="31"/>
        <v>382.5</v>
      </c>
      <c r="S33" s="10">
        <f t="shared" si="32"/>
        <v>425</v>
      </c>
      <c r="T33" s="10">
        <f t="shared" si="33"/>
        <v>467.50000000000006</v>
      </c>
      <c r="U33" s="17">
        <v>0.1</v>
      </c>
      <c r="V33" s="42"/>
      <c r="W33" s="10">
        <f t="shared" si="34"/>
        <v>0</v>
      </c>
      <c r="X33" s="10" t="str">
        <f t="shared" ref="X33:X53" si="35">IF(W$1&lt;60000,"сумма меньше мин заказа",IF(W$1&lt;200000,AA33,IF(W$1&lt;600000,Z33,Y33)))</f>
        <v>сумма меньше мин заказа</v>
      </c>
      <c r="Y33" s="1">
        <f t="shared" ref="Y33:Y53" si="36">R33*V33</f>
        <v>0</v>
      </c>
      <c r="Z33" s="1">
        <f t="shared" ref="Z33:Z53" si="37">V33*S33</f>
        <v>0</v>
      </c>
      <c r="AA33" s="1">
        <f t="shared" ref="AA33:AA53" si="38">V33*T33</f>
        <v>0</v>
      </c>
    </row>
    <row r="34" spans="1:27" ht="130.5" customHeight="1" x14ac:dyDescent="0.25">
      <c r="A34" s="5"/>
      <c r="B34" s="5"/>
      <c r="C34" s="5"/>
      <c r="D34" s="5"/>
      <c r="E34" s="7" t="s">
        <v>128</v>
      </c>
      <c r="F34" s="7" t="s">
        <v>127</v>
      </c>
      <c r="G34" s="36">
        <v>4607940650386</v>
      </c>
      <c r="H34" s="30" t="s">
        <v>100</v>
      </c>
      <c r="I34" s="25" t="s">
        <v>46</v>
      </c>
      <c r="J34" s="9" t="s">
        <v>45</v>
      </c>
      <c r="K34" s="7" t="s">
        <v>79</v>
      </c>
      <c r="L34" s="9">
        <v>60</v>
      </c>
      <c r="M34" s="9" t="s">
        <v>26</v>
      </c>
      <c r="N34" s="8" t="s">
        <v>9</v>
      </c>
      <c r="O34" s="9">
        <v>16</v>
      </c>
      <c r="P34" s="9">
        <v>50</v>
      </c>
      <c r="Q34" s="49">
        <v>150</v>
      </c>
      <c r="R34" s="10">
        <v>67.5</v>
      </c>
      <c r="S34" s="10">
        <v>75</v>
      </c>
      <c r="T34" s="10">
        <f t="shared" si="33"/>
        <v>82.5</v>
      </c>
      <c r="U34" s="17">
        <v>0.1</v>
      </c>
      <c r="V34" s="42"/>
      <c r="W34" s="10">
        <f t="shared" si="34"/>
        <v>0</v>
      </c>
      <c r="X34" s="10" t="str">
        <f t="shared" si="35"/>
        <v>сумма меньше мин заказа</v>
      </c>
      <c r="Y34" s="1">
        <f t="shared" si="36"/>
        <v>0</v>
      </c>
      <c r="Z34" s="1">
        <f t="shared" si="37"/>
        <v>0</v>
      </c>
      <c r="AA34" s="1">
        <f t="shared" si="38"/>
        <v>0</v>
      </c>
    </row>
    <row r="35" spans="1:27" ht="130.5" customHeight="1" x14ac:dyDescent="0.25">
      <c r="A35" s="5"/>
      <c r="B35" s="5"/>
      <c r="C35" s="5"/>
      <c r="D35" s="5"/>
      <c r="E35" s="7" t="s">
        <v>130</v>
      </c>
      <c r="F35" s="7" t="s">
        <v>129</v>
      </c>
      <c r="G35" s="36">
        <v>4607940650393</v>
      </c>
      <c r="H35" s="30" t="s">
        <v>101</v>
      </c>
      <c r="I35" s="25" t="s">
        <v>47</v>
      </c>
      <c r="J35" s="9" t="s">
        <v>45</v>
      </c>
      <c r="K35" s="7" t="s">
        <v>80</v>
      </c>
      <c r="L35" s="9">
        <v>60</v>
      </c>
      <c r="M35" s="9" t="s">
        <v>26</v>
      </c>
      <c r="N35" s="8" t="s">
        <v>9</v>
      </c>
      <c r="O35" s="9">
        <v>16</v>
      </c>
      <c r="P35" s="9">
        <v>50</v>
      </c>
      <c r="Q35" s="49">
        <v>150</v>
      </c>
      <c r="R35" s="10">
        <v>67.5</v>
      </c>
      <c r="S35" s="10">
        <v>75</v>
      </c>
      <c r="T35" s="10">
        <v>82.5</v>
      </c>
      <c r="U35" s="17">
        <v>0.1</v>
      </c>
      <c r="V35" s="42"/>
      <c r="W35" s="10">
        <f t="shared" si="34"/>
        <v>0</v>
      </c>
      <c r="X35" s="10" t="str">
        <f t="shared" si="35"/>
        <v>сумма меньше мин заказа</v>
      </c>
      <c r="Y35" s="1">
        <f t="shared" si="36"/>
        <v>0</v>
      </c>
      <c r="Z35" s="1">
        <f t="shared" si="37"/>
        <v>0</v>
      </c>
      <c r="AA35" s="1">
        <f t="shared" si="38"/>
        <v>0</v>
      </c>
    </row>
    <row r="36" spans="1:27" ht="130.5" customHeight="1" x14ac:dyDescent="0.25">
      <c r="A36" s="5"/>
      <c r="B36" s="5"/>
      <c r="C36" s="5"/>
      <c r="D36" s="5"/>
      <c r="E36" s="7" t="s">
        <v>132</v>
      </c>
      <c r="F36" s="7" t="s">
        <v>131</v>
      </c>
      <c r="G36" s="36">
        <v>4607940650560</v>
      </c>
      <c r="H36" s="30" t="s">
        <v>99</v>
      </c>
      <c r="I36" s="25" t="s">
        <v>48</v>
      </c>
      <c r="J36" s="9" t="s">
        <v>45</v>
      </c>
      <c r="K36" s="7" t="s">
        <v>81</v>
      </c>
      <c r="L36" s="9">
        <v>60</v>
      </c>
      <c r="M36" s="9" t="s">
        <v>26</v>
      </c>
      <c r="N36" s="8" t="s">
        <v>9</v>
      </c>
      <c r="O36" s="9">
        <v>16</v>
      </c>
      <c r="P36" s="9">
        <v>50</v>
      </c>
      <c r="Q36" s="49">
        <v>150</v>
      </c>
      <c r="R36" s="10">
        <v>67.5</v>
      </c>
      <c r="S36" s="10">
        <v>75</v>
      </c>
      <c r="T36" s="10">
        <v>82.5</v>
      </c>
      <c r="U36" s="17">
        <v>0.1</v>
      </c>
      <c r="V36" s="42"/>
      <c r="W36" s="10">
        <f t="shared" si="34"/>
        <v>0</v>
      </c>
      <c r="X36" s="10" t="str">
        <f t="shared" si="35"/>
        <v>сумма меньше мин заказа</v>
      </c>
      <c r="Y36" s="1">
        <f t="shared" si="36"/>
        <v>0</v>
      </c>
      <c r="Z36" s="1">
        <f t="shared" si="37"/>
        <v>0</v>
      </c>
      <c r="AA36" s="1">
        <f t="shared" si="38"/>
        <v>0</v>
      </c>
    </row>
    <row r="37" spans="1:27" ht="132.75" customHeight="1" x14ac:dyDescent="0.25">
      <c r="A37" s="5"/>
      <c r="B37" s="5"/>
      <c r="C37" s="5"/>
      <c r="D37" s="5"/>
      <c r="E37" s="7" t="s">
        <v>134</v>
      </c>
      <c r="F37" s="7" t="s">
        <v>133</v>
      </c>
      <c r="G37" s="36">
        <v>4607940650317</v>
      </c>
      <c r="H37" s="30" t="s">
        <v>102</v>
      </c>
      <c r="I37" s="25" t="s">
        <v>49</v>
      </c>
      <c r="J37" s="9" t="s">
        <v>45</v>
      </c>
      <c r="K37" s="7" t="s">
        <v>82</v>
      </c>
      <c r="L37" s="9">
        <v>60</v>
      </c>
      <c r="M37" s="9" t="s">
        <v>26</v>
      </c>
      <c r="N37" s="8" t="s">
        <v>9</v>
      </c>
      <c r="O37" s="9">
        <v>16</v>
      </c>
      <c r="P37" s="9">
        <v>50</v>
      </c>
      <c r="Q37" s="49">
        <v>150</v>
      </c>
      <c r="R37" s="10">
        <v>67.5</v>
      </c>
      <c r="S37" s="10">
        <v>75</v>
      </c>
      <c r="T37" s="10">
        <v>82.5</v>
      </c>
      <c r="U37" s="17">
        <v>0.1</v>
      </c>
      <c r="V37" s="42"/>
      <c r="W37" s="10">
        <f t="shared" si="34"/>
        <v>0</v>
      </c>
      <c r="X37" s="10" t="str">
        <f t="shared" si="35"/>
        <v>сумма меньше мин заказа</v>
      </c>
      <c r="Y37" s="1">
        <f t="shared" si="36"/>
        <v>0</v>
      </c>
      <c r="Z37" s="1">
        <f t="shared" si="37"/>
        <v>0</v>
      </c>
      <c r="AA37" s="1">
        <f t="shared" si="38"/>
        <v>0</v>
      </c>
    </row>
    <row r="38" spans="1:27" x14ac:dyDescent="0.45">
      <c r="A38" s="5"/>
      <c r="B38" s="15"/>
      <c r="C38" s="15"/>
      <c r="D38" s="15"/>
      <c r="E38" s="18"/>
      <c r="F38" s="18" t="s">
        <v>14</v>
      </c>
      <c r="G38" s="37"/>
      <c r="H38" s="31"/>
      <c r="I38" s="18"/>
      <c r="J38" s="26"/>
      <c r="K38" s="18"/>
      <c r="L38" s="26"/>
      <c r="M38" s="26"/>
      <c r="N38" s="18"/>
      <c r="O38" s="19"/>
      <c r="P38" s="19"/>
      <c r="Q38" s="51"/>
      <c r="R38" s="23"/>
      <c r="S38" s="23"/>
      <c r="T38" s="23"/>
      <c r="U38" s="20"/>
      <c r="V38" s="43"/>
      <c r="W38" s="22"/>
      <c r="X38" s="22"/>
      <c r="Y38" s="1">
        <f t="shared" si="36"/>
        <v>0</v>
      </c>
      <c r="Z38" s="1">
        <f t="shared" si="37"/>
        <v>0</v>
      </c>
      <c r="AA38" s="1">
        <f t="shared" si="38"/>
        <v>0</v>
      </c>
    </row>
    <row r="39" spans="1:27" x14ac:dyDescent="0.45">
      <c r="A39" s="5"/>
      <c r="B39" s="15"/>
      <c r="C39" s="15"/>
      <c r="D39" s="53"/>
      <c r="E39" s="18"/>
      <c r="F39" s="18"/>
      <c r="G39" s="37"/>
      <c r="H39" s="31"/>
      <c r="I39" s="18"/>
      <c r="J39" s="26"/>
      <c r="K39" s="18"/>
      <c r="L39" s="26"/>
      <c r="M39" s="26"/>
      <c r="N39" s="18"/>
      <c r="O39" s="19"/>
      <c r="P39" s="19"/>
      <c r="Q39" s="51"/>
      <c r="R39" s="23"/>
      <c r="S39" s="23"/>
      <c r="T39" s="23"/>
      <c r="U39" s="20"/>
      <c r="V39" s="43"/>
      <c r="W39" s="22"/>
      <c r="X39" s="22"/>
    </row>
    <row r="40" spans="1:27" ht="105.75" customHeight="1" x14ac:dyDescent="0.25">
      <c r="A40" s="5"/>
      <c r="B40" s="11" t="s">
        <v>5</v>
      </c>
      <c r="C40" s="6"/>
      <c r="E40" s="7" t="s">
        <v>201</v>
      </c>
      <c r="F40" s="39" t="s">
        <v>203</v>
      </c>
      <c r="G40" s="36">
        <v>4607940650973</v>
      </c>
      <c r="H40" s="30" t="s">
        <v>202</v>
      </c>
      <c r="I40" s="25" t="s">
        <v>204</v>
      </c>
      <c r="J40" s="9" t="s">
        <v>199</v>
      </c>
      <c r="K40" s="7" t="s">
        <v>205</v>
      </c>
      <c r="L40" s="9">
        <v>400</v>
      </c>
      <c r="M40" s="9" t="s">
        <v>26</v>
      </c>
      <c r="N40" s="8" t="s">
        <v>12</v>
      </c>
      <c r="O40" s="9">
        <v>96</v>
      </c>
      <c r="P40" s="9"/>
      <c r="Q40" s="49">
        <v>790</v>
      </c>
      <c r="R40" s="10">
        <f>Q40*0.45</f>
        <v>355.5</v>
      </c>
      <c r="S40" s="10">
        <f>Q40*0.5</f>
        <v>395</v>
      </c>
      <c r="T40" s="10">
        <f>Q40*0.55</f>
        <v>434.50000000000006</v>
      </c>
      <c r="U40" s="17">
        <v>0.1</v>
      </c>
      <c r="V40" s="42"/>
      <c r="W40" s="10">
        <f t="shared" ref="W40:W50" si="39">V40*Q40</f>
        <v>0</v>
      </c>
      <c r="X40" s="10" t="str">
        <f t="shared" si="35"/>
        <v>сумма меньше мин заказа</v>
      </c>
      <c r="Y40" s="1">
        <f t="shared" si="36"/>
        <v>0</v>
      </c>
      <c r="Z40" s="1">
        <f t="shared" si="37"/>
        <v>0</v>
      </c>
      <c r="AA40" s="1">
        <f t="shared" si="38"/>
        <v>0</v>
      </c>
    </row>
    <row r="41" spans="1:27" ht="105.75" customHeight="1" x14ac:dyDescent="0.25">
      <c r="A41" s="5"/>
      <c r="B41" s="11" t="s">
        <v>5</v>
      </c>
      <c r="C41" s="6"/>
      <c r="E41" s="7" t="s">
        <v>195</v>
      </c>
      <c r="F41" s="39" t="s">
        <v>196</v>
      </c>
      <c r="G41" s="36">
        <v>4607940650997</v>
      </c>
      <c r="H41" s="30" t="s">
        <v>197</v>
      </c>
      <c r="I41" s="25" t="s">
        <v>198</v>
      </c>
      <c r="J41" s="9" t="s">
        <v>199</v>
      </c>
      <c r="K41" s="7" t="s">
        <v>200</v>
      </c>
      <c r="L41" s="9">
        <v>350</v>
      </c>
      <c r="M41" s="9" t="s">
        <v>26</v>
      </c>
      <c r="N41" s="8" t="s">
        <v>12</v>
      </c>
      <c r="O41" s="9">
        <v>88</v>
      </c>
      <c r="P41" s="9"/>
      <c r="Q41" s="49">
        <v>790</v>
      </c>
      <c r="R41" s="10">
        <f t="shared" ref="R41" si="40">Q41*0.45</f>
        <v>355.5</v>
      </c>
      <c r="S41" s="10">
        <f t="shared" ref="S41" si="41">Q41*0.5</f>
        <v>395</v>
      </c>
      <c r="T41" s="10">
        <f t="shared" ref="T41" si="42">Q41*0.55</f>
        <v>434.50000000000006</v>
      </c>
      <c r="U41" s="17">
        <v>0.1</v>
      </c>
      <c r="V41" s="42"/>
      <c r="W41" s="10">
        <f t="shared" si="39"/>
        <v>0</v>
      </c>
      <c r="X41" s="10" t="str">
        <f t="shared" si="35"/>
        <v>сумма меньше мин заказа</v>
      </c>
      <c r="Y41" s="1">
        <f t="shared" si="36"/>
        <v>0</v>
      </c>
      <c r="Z41" s="1">
        <f t="shared" si="37"/>
        <v>0</v>
      </c>
      <c r="AA41" s="1">
        <f t="shared" si="38"/>
        <v>0</v>
      </c>
    </row>
    <row r="42" spans="1:27" ht="105" customHeight="1" x14ac:dyDescent="0.25">
      <c r="A42" s="5"/>
      <c r="B42" s="5"/>
      <c r="C42" s="5"/>
      <c r="D42" s="5"/>
      <c r="E42" s="7" t="s">
        <v>136</v>
      </c>
      <c r="F42" s="7" t="s">
        <v>135</v>
      </c>
      <c r="G42" s="36">
        <v>9785604309124</v>
      </c>
      <c r="H42" s="8"/>
      <c r="I42" s="28" t="s">
        <v>50</v>
      </c>
      <c r="J42" s="8" t="s">
        <v>33</v>
      </c>
      <c r="K42" s="27" t="s">
        <v>85</v>
      </c>
      <c r="L42" s="8">
        <v>110</v>
      </c>
      <c r="M42" s="8" t="s">
        <v>26</v>
      </c>
      <c r="N42" s="8" t="s">
        <v>9</v>
      </c>
      <c r="O42" s="8">
        <v>24</v>
      </c>
      <c r="P42" s="8">
        <v>50</v>
      </c>
      <c r="Q42" s="50">
        <v>210</v>
      </c>
      <c r="R42" s="10">
        <f t="shared" ref="R42:R49" si="43">Q42*0.45</f>
        <v>94.5</v>
      </c>
      <c r="S42" s="10">
        <f t="shared" ref="S42:S49" si="44">Q42*0.5</f>
        <v>105</v>
      </c>
      <c r="T42" s="10">
        <f t="shared" ref="T42:T49" si="45">Q42*0.55</f>
        <v>115.50000000000001</v>
      </c>
      <c r="U42" s="17">
        <v>0.1</v>
      </c>
      <c r="V42" s="42"/>
      <c r="W42" s="10">
        <f t="shared" si="39"/>
        <v>0</v>
      </c>
      <c r="X42" s="10" t="str">
        <f t="shared" si="35"/>
        <v>сумма меньше мин заказа</v>
      </c>
      <c r="Y42" s="1">
        <f t="shared" si="36"/>
        <v>0</v>
      </c>
      <c r="Z42" s="1">
        <f t="shared" si="37"/>
        <v>0</v>
      </c>
      <c r="AA42" s="1">
        <f t="shared" si="38"/>
        <v>0</v>
      </c>
    </row>
    <row r="43" spans="1:27" ht="105.75" customHeight="1" x14ac:dyDescent="0.25">
      <c r="A43" s="5"/>
      <c r="B43" s="5"/>
      <c r="C43" s="5"/>
      <c r="D43" s="5"/>
      <c r="E43" s="7" t="s">
        <v>138</v>
      </c>
      <c r="F43" s="7" t="s">
        <v>137</v>
      </c>
      <c r="G43" s="36">
        <v>9785604309131</v>
      </c>
      <c r="H43" s="8"/>
      <c r="I43" s="28" t="s">
        <v>51</v>
      </c>
      <c r="J43" s="8" t="s">
        <v>33</v>
      </c>
      <c r="K43" s="27" t="s">
        <v>86</v>
      </c>
      <c r="L43" s="8">
        <v>110</v>
      </c>
      <c r="M43" s="8" t="s">
        <v>26</v>
      </c>
      <c r="N43" s="8" t="s">
        <v>9</v>
      </c>
      <c r="O43" s="8">
        <v>24</v>
      </c>
      <c r="P43" s="8">
        <v>50</v>
      </c>
      <c r="Q43" s="50">
        <v>210</v>
      </c>
      <c r="R43" s="10">
        <f t="shared" si="43"/>
        <v>94.5</v>
      </c>
      <c r="S43" s="10">
        <f t="shared" si="44"/>
        <v>105</v>
      </c>
      <c r="T43" s="10">
        <f t="shared" si="45"/>
        <v>115.50000000000001</v>
      </c>
      <c r="U43" s="17">
        <v>0.1</v>
      </c>
      <c r="V43" s="42"/>
      <c r="W43" s="10">
        <f t="shared" si="39"/>
        <v>0</v>
      </c>
      <c r="X43" s="10" t="str">
        <f t="shared" si="35"/>
        <v>сумма меньше мин заказа</v>
      </c>
      <c r="Y43" s="1">
        <f t="shared" si="36"/>
        <v>0</v>
      </c>
      <c r="Z43" s="1">
        <f t="shared" si="37"/>
        <v>0</v>
      </c>
      <c r="AA43" s="1">
        <f t="shared" si="38"/>
        <v>0</v>
      </c>
    </row>
    <row r="44" spans="1:27" ht="105" customHeight="1" x14ac:dyDescent="0.25">
      <c r="A44" s="5"/>
      <c r="B44" s="5"/>
      <c r="C44" s="5"/>
      <c r="D44" s="5"/>
      <c r="E44" s="7" t="s">
        <v>140</v>
      </c>
      <c r="F44" s="7" t="s">
        <v>139</v>
      </c>
      <c r="G44" s="36">
        <v>9785604309117</v>
      </c>
      <c r="H44" s="8"/>
      <c r="I44" s="28" t="s">
        <v>52</v>
      </c>
      <c r="J44" s="8" t="s">
        <v>33</v>
      </c>
      <c r="K44" s="27" t="s">
        <v>87</v>
      </c>
      <c r="L44" s="8">
        <v>110</v>
      </c>
      <c r="M44" s="8" t="s">
        <v>26</v>
      </c>
      <c r="N44" s="8" t="s">
        <v>9</v>
      </c>
      <c r="O44" s="8">
        <v>24</v>
      </c>
      <c r="P44" s="8">
        <v>50</v>
      </c>
      <c r="Q44" s="50">
        <v>210</v>
      </c>
      <c r="R44" s="10">
        <f t="shared" si="43"/>
        <v>94.5</v>
      </c>
      <c r="S44" s="10">
        <f t="shared" si="44"/>
        <v>105</v>
      </c>
      <c r="T44" s="10">
        <f t="shared" si="45"/>
        <v>115.50000000000001</v>
      </c>
      <c r="U44" s="17">
        <v>0.1</v>
      </c>
      <c r="V44" s="42"/>
      <c r="W44" s="10">
        <f t="shared" si="39"/>
        <v>0</v>
      </c>
      <c r="X44" s="10" t="str">
        <f t="shared" si="35"/>
        <v>сумма меньше мин заказа</v>
      </c>
      <c r="Y44" s="1">
        <f t="shared" si="36"/>
        <v>0</v>
      </c>
      <c r="Z44" s="1">
        <f t="shared" si="37"/>
        <v>0</v>
      </c>
      <c r="AA44" s="1">
        <f t="shared" si="38"/>
        <v>0</v>
      </c>
    </row>
    <row r="45" spans="1:27" ht="105" customHeight="1" x14ac:dyDescent="0.25">
      <c r="A45" s="5"/>
      <c r="B45" s="5"/>
      <c r="C45" s="5"/>
      <c r="D45" s="29"/>
      <c r="E45" s="7" t="s">
        <v>142</v>
      </c>
      <c r="F45" s="7" t="s">
        <v>141</v>
      </c>
      <c r="G45" s="36">
        <v>9785604309100</v>
      </c>
      <c r="H45" s="8"/>
      <c r="I45" s="28" t="s">
        <v>53</v>
      </c>
      <c r="J45" s="8" t="s">
        <v>33</v>
      </c>
      <c r="K45" s="27" t="s">
        <v>88</v>
      </c>
      <c r="L45" s="8">
        <v>110</v>
      </c>
      <c r="M45" s="8" t="s">
        <v>26</v>
      </c>
      <c r="N45" s="8" t="s">
        <v>9</v>
      </c>
      <c r="O45" s="8">
        <v>24</v>
      </c>
      <c r="P45" s="8">
        <v>50</v>
      </c>
      <c r="Q45" s="50">
        <v>210</v>
      </c>
      <c r="R45" s="10">
        <f t="shared" si="43"/>
        <v>94.5</v>
      </c>
      <c r="S45" s="10">
        <f t="shared" si="44"/>
        <v>105</v>
      </c>
      <c r="T45" s="10">
        <f t="shared" si="45"/>
        <v>115.50000000000001</v>
      </c>
      <c r="U45" s="17">
        <v>0.1</v>
      </c>
      <c r="V45" s="42"/>
      <c r="W45" s="10">
        <f t="shared" si="39"/>
        <v>0</v>
      </c>
      <c r="X45" s="10" t="str">
        <f t="shared" si="35"/>
        <v>сумма меньше мин заказа</v>
      </c>
      <c r="Y45" s="1">
        <f t="shared" si="36"/>
        <v>0</v>
      </c>
      <c r="Z45" s="1">
        <f t="shared" si="37"/>
        <v>0</v>
      </c>
      <c r="AA45" s="1">
        <f t="shared" si="38"/>
        <v>0</v>
      </c>
    </row>
    <row r="46" spans="1:27" ht="105.75" customHeight="1" x14ac:dyDescent="0.25">
      <c r="A46" s="5"/>
      <c r="B46" s="5"/>
      <c r="C46" s="5"/>
      <c r="D46" s="29"/>
      <c r="E46" s="7" t="s">
        <v>144</v>
      </c>
      <c r="F46" s="7" t="s">
        <v>143</v>
      </c>
      <c r="G46" s="36">
        <v>9785604309148</v>
      </c>
      <c r="H46" s="8"/>
      <c r="I46" s="28" t="s">
        <v>54</v>
      </c>
      <c r="J46" s="8" t="s">
        <v>33</v>
      </c>
      <c r="K46" s="27" t="s">
        <v>89</v>
      </c>
      <c r="L46" s="8">
        <v>110</v>
      </c>
      <c r="M46" s="8" t="s">
        <v>26</v>
      </c>
      <c r="N46" s="8" t="s">
        <v>9</v>
      </c>
      <c r="O46" s="8">
        <v>24</v>
      </c>
      <c r="P46" s="8">
        <v>50</v>
      </c>
      <c r="Q46" s="50">
        <v>210</v>
      </c>
      <c r="R46" s="10">
        <f t="shared" si="43"/>
        <v>94.5</v>
      </c>
      <c r="S46" s="10">
        <f t="shared" si="44"/>
        <v>105</v>
      </c>
      <c r="T46" s="10">
        <f t="shared" si="45"/>
        <v>115.50000000000001</v>
      </c>
      <c r="U46" s="17">
        <v>0.1</v>
      </c>
      <c r="V46" s="42"/>
      <c r="W46" s="10">
        <f t="shared" si="39"/>
        <v>0</v>
      </c>
      <c r="X46" s="10" t="str">
        <f t="shared" si="35"/>
        <v>сумма меньше мин заказа</v>
      </c>
      <c r="Y46" s="1">
        <f t="shared" si="36"/>
        <v>0</v>
      </c>
      <c r="Z46" s="1">
        <f t="shared" si="37"/>
        <v>0</v>
      </c>
      <c r="AA46" s="1">
        <f t="shared" si="38"/>
        <v>0</v>
      </c>
    </row>
    <row r="47" spans="1:27" ht="105" customHeight="1" x14ac:dyDescent="0.25">
      <c r="A47" s="5"/>
      <c r="B47" s="5"/>
      <c r="C47" s="5"/>
      <c r="D47" s="29"/>
      <c r="E47" s="7" t="s">
        <v>146</v>
      </c>
      <c r="F47" s="7" t="s">
        <v>145</v>
      </c>
      <c r="G47" s="36">
        <v>9785604056998</v>
      </c>
      <c r="H47" s="8"/>
      <c r="I47" s="28" t="s">
        <v>55</v>
      </c>
      <c r="J47" s="8" t="s">
        <v>33</v>
      </c>
      <c r="K47" s="27" t="s">
        <v>90</v>
      </c>
      <c r="L47" s="8">
        <v>110</v>
      </c>
      <c r="M47" s="8" t="s">
        <v>26</v>
      </c>
      <c r="N47" s="8" t="s">
        <v>9</v>
      </c>
      <c r="O47" s="8">
        <v>24</v>
      </c>
      <c r="P47" s="8">
        <v>50</v>
      </c>
      <c r="Q47" s="50">
        <v>210</v>
      </c>
      <c r="R47" s="10">
        <f t="shared" si="43"/>
        <v>94.5</v>
      </c>
      <c r="S47" s="10">
        <f t="shared" si="44"/>
        <v>105</v>
      </c>
      <c r="T47" s="10">
        <f t="shared" si="45"/>
        <v>115.50000000000001</v>
      </c>
      <c r="U47" s="17">
        <v>0.1</v>
      </c>
      <c r="V47" s="42"/>
      <c r="W47" s="10">
        <f t="shared" si="39"/>
        <v>0</v>
      </c>
      <c r="X47" s="10" t="str">
        <f t="shared" si="35"/>
        <v>сумма меньше мин заказа</v>
      </c>
      <c r="Y47" s="1">
        <f t="shared" si="36"/>
        <v>0</v>
      </c>
      <c r="Z47" s="1">
        <f t="shared" si="37"/>
        <v>0</v>
      </c>
      <c r="AA47" s="1">
        <f t="shared" si="38"/>
        <v>0</v>
      </c>
    </row>
    <row r="48" spans="1:27" ht="131.1" customHeight="1" x14ac:dyDescent="0.25">
      <c r="A48" s="5"/>
      <c r="B48" s="5"/>
      <c r="C48" s="5"/>
      <c r="D48" s="29"/>
      <c r="E48" s="7" t="s">
        <v>148</v>
      </c>
      <c r="F48" s="27" t="s">
        <v>147</v>
      </c>
      <c r="G48" s="36">
        <v>9785604309155</v>
      </c>
      <c r="H48" s="8"/>
      <c r="I48" s="28" t="s">
        <v>56</v>
      </c>
      <c r="J48" s="8" t="s">
        <v>30</v>
      </c>
      <c r="K48" s="27" t="s">
        <v>91</v>
      </c>
      <c r="L48" s="8">
        <v>390</v>
      </c>
      <c r="M48" s="8" t="s">
        <v>26</v>
      </c>
      <c r="N48" s="8" t="s">
        <v>9</v>
      </c>
      <c r="O48" s="8">
        <v>44</v>
      </c>
      <c r="P48" s="8">
        <v>12</v>
      </c>
      <c r="Q48" s="50">
        <v>590</v>
      </c>
      <c r="R48" s="10">
        <f t="shared" si="43"/>
        <v>265.5</v>
      </c>
      <c r="S48" s="10">
        <f t="shared" si="44"/>
        <v>295</v>
      </c>
      <c r="T48" s="10">
        <f t="shared" si="45"/>
        <v>324.5</v>
      </c>
      <c r="U48" s="17">
        <v>0.1</v>
      </c>
      <c r="V48" s="42"/>
      <c r="W48" s="10">
        <f t="shared" si="39"/>
        <v>0</v>
      </c>
      <c r="X48" s="10" t="str">
        <f t="shared" si="35"/>
        <v>сумма меньше мин заказа</v>
      </c>
      <c r="Y48" s="1">
        <f t="shared" si="36"/>
        <v>0</v>
      </c>
      <c r="Z48" s="1">
        <f t="shared" si="37"/>
        <v>0</v>
      </c>
      <c r="AA48" s="1">
        <f t="shared" si="38"/>
        <v>0</v>
      </c>
    </row>
    <row r="49" spans="1:27" ht="105" customHeight="1" x14ac:dyDescent="0.25">
      <c r="A49" s="5"/>
      <c r="B49" s="11" t="s">
        <v>5</v>
      </c>
      <c r="C49" s="6"/>
      <c r="D49" s="6"/>
      <c r="E49" s="27" t="s">
        <v>150</v>
      </c>
      <c r="F49" s="27" t="s">
        <v>149</v>
      </c>
      <c r="G49" s="36">
        <v>4607940650638</v>
      </c>
      <c r="H49" s="9"/>
      <c r="I49" s="25" t="s">
        <v>57</v>
      </c>
      <c r="J49" s="9" t="s">
        <v>33</v>
      </c>
      <c r="K49" s="7" t="s">
        <v>71</v>
      </c>
      <c r="L49" s="9">
        <v>100</v>
      </c>
      <c r="M49" s="9" t="s">
        <v>26</v>
      </c>
      <c r="N49" s="8" t="s">
        <v>9</v>
      </c>
      <c r="O49" s="9">
        <v>20</v>
      </c>
      <c r="P49" s="9">
        <v>50</v>
      </c>
      <c r="Q49" s="49">
        <v>270</v>
      </c>
      <c r="R49" s="10">
        <f t="shared" si="43"/>
        <v>121.5</v>
      </c>
      <c r="S49" s="10">
        <f t="shared" si="44"/>
        <v>135</v>
      </c>
      <c r="T49" s="10">
        <f t="shared" si="45"/>
        <v>148.5</v>
      </c>
      <c r="U49" s="17">
        <v>0.1</v>
      </c>
      <c r="V49" s="42"/>
      <c r="W49" s="10">
        <f t="shared" si="39"/>
        <v>0</v>
      </c>
      <c r="X49" s="10" t="str">
        <f t="shared" si="35"/>
        <v>сумма меньше мин заказа</v>
      </c>
      <c r="Y49" s="1">
        <f t="shared" si="36"/>
        <v>0</v>
      </c>
      <c r="Z49" s="1">
        <f t="shared" si="37"/>
        <v>0</v>
      </c>
      <c r="AA49" s="1">
        <f t="shared" si="38"/>
        <v>0</v>
      </c>
    </row>
    <row r="50" spans="1:27" ht="105" customHeight="1" x14ac:dyDescent="0.25">
      <c r="A50" s="5"/>
      <c r="B50" s="11" t="s">
        <v>5</v>
      </c>
      <c r="C50" s="5"/>
      <c r="D50" s="5"/>
      <c r="E50" s="27" t="s">
        <v>152</v>
      </c>
      <c r="F50" s="27" t="s">
        <v>151</v>
      </c>
      <c r="G50" s="45">
        <v>9785604056899</v>
      </c>
      <c r="H50" s="8"/>
      <c r="I50" s="28" t="s">
        <v>58</v>
      </c>
      <c r="J50" s="8" t="s">
        <v>33</v>
      </c>
      <c r="K50" s="27" t="s">
        <v>72</v>
      </c>
      <c r="L50" s="8">
        <v>120</v>
      </c>
      <c r="M50" s="8" t="s">
        <v>26</v>
      </c>
      <c r="N50" s="8" t="s">
        <v>9</v>
      </c>
      <c r="O50" s="8">
        <v>24</v>
      </c>
      <c r="P50" s="8">
        <v>50</v>
      </c>
      <c r="Q50" s="50">
        <v>290</v>
      </c>
      <c r="R50" s="10">
        <f t="shared" ref="R50" si="46">Q50*0.45</f>
        <v>130.5</v>
      </c>
      <c r="S50" s="10">
        <f t="shared" ref="S50" si="47">Q50*0.5</f>
        <v>145</v>
      </c>
      <c r="T50" s="10">
        <f t="shared" ref="T50" si="48">Q50*0.55</f>
        <v>159.5</v>
      </c>
      <c r="U50" s="17">
        <v>0.1</v>
      </c>
      <c r="V50" s="42"/>
      <c r="W50" s="10">
        <f t="shared" si="39"/>
        <v>0</v>
      </c>
      <c r="X50" s="10" t="str">
        <f t="shared" si="35"/>
        <v>сумма меньше мин заказа</v>
      </c>
      <c r="Y50" s="1">
        <f t="shared" si="36"/>
        <v>0</v>
      </c>
      <c r="Z50" s="1">
        <f t="shared" si="37"/>
        <v>0</v>
      </c>
      <c r="AA50" s="1">
        <f t="shared" si="38"/>
        <v>0</v>
      </c>
    </row>
    <row r="51" spans="1:27" x14ac:dyDescent="0.45">
      <c r="A51" s="5"/>
      <c r="B51" s="15"/>
      <c r="C51" s="15"/>
      <c r="D51" s="15"/>
      <c r="E51" s="18"/>
      <c r="F51" s="18" t="s">
        <v>11</v>
      </c>
      <c r="G51" s="37"/>
      <c r="H51" s="31"/>
      <c r="I51" s="18"/>
      <c r="J51" s="26"/>
      <c r="K51" s="18"/>
      <c r="L51" s="26"/>
      <c r="M51" s="26"/>
      <c r="N51" s="18"/>
      <c r="O51" s="19"/>
      <c r="P51" s="19"/>
      <c r="Q51" s="51"/>
      <c r="R51" s="23"/>
      <c r="S51" s="23"/>
      <c r="T51" s="23"/>
      <c r="U51" s="20"/>
      <c r="V51" s="43"/>
      <c r="W51" s="22"/>
      <c r="X51" s="22"/>
      <c r="Y51" s="1">
        <f t="shared" si="36"/>
        <v>0</v>
      </c>
      <c r="Z51" s="1">
        <f t="shared" si="37"/>
        <v>0</v>
      </c>
      <c r="AA51" s="1">
        <f t="shared" si="38"/>
        <v>0</v>
      </c>
    </row>
    <row r="52" spans="1:27" ht="105" customHeight="1" x14ac:dyDescent="0.25">
      <c r="A52" s="5"/>
      <c r="B52" s="5"/>
      <c r="C52" s="5"/>
      <c r="D52" s="5"/>
      <c r="E52" s="27" t="s">
        <v>154</v>
      </c>
      <c r="F52" s="27" t="s">
        <v>153</v>
      </c>
      <c r="G52" s="45">
        <v>9785604056974</v>
      </c>
      <c r="H52" s="8"/>
      <c r="I52" s="28" t="s">
        <v>60</v>
      </c>
      <c r="J52" s="8" t="s">
        <v>59</v>
      </c>
      <c r="K52" s="27" t="s">
        <v>83</v>
      </c>
      <c r="L52" s="8">
        <v>80</v>
      </c>
      <c r="M52" s="8" t="s">
        <v>26</v>
      </c>
      <c r="N52" s="8" t="s">
        <v>9</v>
      </c>
      <c r="O52" s="8">
        <v>34</v>
      </c>
      <c r="P52" s="8">
        <v>120</v>
      </c>
      <c r="Q52" s="50">
        <v>350</v>
      </c>
      <c r="R52" s="10">
        <f>Q52*0.45</f>
        <v>157.5</v>
      </c>
      <c r="S52" s="10">
        <f>Q52*0.5</f>
        <v>175</v>
      </c>
      <c r="T52" s="10">
        <f>Q52*0.55</f>
        <v>192.50000000000003</v>
      </c>
      <c r="U52" s="17">
        <v>0.2</v>
      </c>
      <c r="V52" s="21"/>
      <c r="W52" s="10">
        <f>V52*Q52</f>
        <v>0</v>
      </c>
      <c r="X52" s="10" t="str">
        <f t="shared" si="35"/>
        <v>сумма меньше мин заказа</v>
      </c>
      <c r="Y52" s="1">
        <f t="shared" si="36"/>
        <v>0</v>
      </c>
      <c r="Z52" s="1">
        <f t="shared" si="37"/>
        <v>0</v>
      </c>
      <c r="AA52" s="1">
        <f t="shared" si="38"/>
        <v>0</v>
      </c>
    </row>
    <row r="53" spans="1:27" ht="109.5" customHeight="1" x14ac:dyDescent="0.25">
      <c r="A53" s="5"/>
      <c r="B53" s="5"/>
      <c r="C53" s="5"/>
      <c r="D53" s="5"/>
      <c r="E53" s="7" t="s">
        <v>156</v>
      </c>
      <c r="F53" s="7" t="s">
        <v>155</v>
      </c>
      <c r="G53" s="36">
        <v>9785604056905</v>
      </c>
      <c r="H53" s="9"/>
      <c r="I53" s="25" t="s">
        <v>61</v>
      </c>
      <c r="J53" s="9" t="s">
        <v>59</v>
      </c>
      <c r="K53" s="7" t="s">
        <v>84</v>
      </c>
      <c r="L53" s="9">
        <v>70</v>
      </c>
      <c r="M53" s="9" t="s">
        <v>26</v>
      </c>
      <c r="N53" s="8" t="s">
        <v>9</v>
      </c>
      <c r="O53" s="9">
        <v>27</v>
      </c>
      <c r="P53" s="9">
        <v>120</v>
      </c>
      <c r="Q53" s="49">
        <v>350</v>
      </c>
      <c r="R53" s="10">
        <f>Q53*0.45</f>
        <v>157.5</v>
      </c>
      <c r="S53" s="10">
        <f>Q53*0.5</f>
        <v>175</v>
      </c>
      <c r="T53" s="10">
        <f>Q53*0.55</f>
        <v>192.50000000000003</v>
      </c>
      <c r="U53" s="17">
        <v>0.2</v>
      </c>
      <c r="V53" s="21"/>
      <c r="W53" s="10">
        <f>V53*Q53</f>
        <v>0</v>
      </c>
      <c r="X53" s="10" t="str">
        <f t="shared" si="35"/>
        <v>сумма меньше мин заказа</v>
      </c>
      <c r="Y53" s="1">
        <f t="shared" si="36"/>
        <v>0</v>
      </c>
      <c r="Z53" s="1">
        <f t="shared" si="37"/>
        <v>0</v>
      </c>
      <c r="AA53" s="1">
        <f t="shared" si="38"/>
        <v>0</v>
      </c>
    </row>
  </sheetData>
  <autoFilter ref="B2:P7"/>
  <hyperlinks>
    <hyperlink ref="H4" r:id="rId1"/>
    <hyperlink ref="H22" r:id="rId2"/>
    <hyperlink ref="H24" r:id="rId3"/>
    <hyperlink ref="H25" r:id="rId4"/>
    <hyperlink ref="H33" r:id="rId5"/>
    <hyperlink ref="H9" r:id="rId6"/>
    <hyperlink ref="H36" r:id="rId7"/>
    <hyperlink ref="H34" r:id="rId8"/>
    <hyperlink ref="H35" r:id="rId9"/>
    <hyperlink ref="H37" r:id="rId10"/>
    <hyperlink ref="H29" r:id="rId11"/>
    <hyperlink ref="H27" r:id="rId12"/>
    <hyperlink ref="H7" r:id="rId13"/>
    <hyperlink ref="H31" r:id="rId14"/>
    <hyperlink ref="H11" r:id="rId15"/>
    <hyperlink ref="H12" r:id="rId16"/>
    <hyperlink ref="H13" r:id="rId17"/>
    <hyperlink ref="H41" r:id="rId18"/>
    <hyperlink ref="H40" r:id="rId19"/>
    <hyperlink ref="H3" r:id="rId20"/>
    <hyperlink ref="H6" r:id="rId21"/>
    <hyperlink ref="H21" r:id="rId22"/>
    <hyperlink ref="H26" r:id="rId23"/>
    <hyperlink ref="H23" r:id="rId24"/>
    <hyperlink ref="H32" r:id="rId25"/>
  </hyperlinks>
  <pageMargins left="0.70866141732283472" right="0.70866141732283472" top="0.74803149606299213" bottom="0.74803149606299213" header="0.31496062992125984" footer="0.31496062992125984"/>
  <pageSetup paperSize="9" scale="15" orientation="portrait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PC8004</cp:lastModifiedBy>
  <cp:lastPrinted>2019-12-19T08:58:19Z</cp:lastPrinted>
  <dcterms:created xsi:type="dcterms:W3CDTF">2017-01-31T14:29:34Z</dcterms:created>
  <dcterms:modified xsi:type="dcterms:W3CDTF">2025-11-10T09:18:33Z</dcterms:modified>
</cp:coreProperties>
</file>