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ЭтаКнига"/>
  <mc:AlternateContent xmlns:mc="http://schemas.openxmlformats.org/markup-compatibility/2006">
    <mc:Choice Requires="x15">
      <x15ac:absPath xmlns:x15ac="http://schemas.microsoft.com/office/spreadsheetml/2010/11/ac" url="G:\.shortcut-targets-by-id\1Q4QnFiewrdV4oKVMZkYXXGvHHoeMwnRj\Формы заказа\RF\"/>
    </mc:Choice>
  </mc:AlternateContent>
  <xr:revisionPtr revIDLastSave="0" documentId="13_ncr:1_{95E18DCC-8B03-4592-A015-01233C023D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KEBUG" sheetId="1" r:id="rId1"/>
  </sheets>
  <definedNames>
    <definedName name="_xlnm._FilterDatabase" localSheetId="0" hidden="1">MAKEBUG!$P$5:$Q$33</definedName>
    <definedName name="Арт">MAKEBUG!$E$5:$E$35</definedName>
    <definedName name="ЗЦ">MAKEBUG!$I$5:$I$35</definedName>
    <definedName name="Код">MAKEBUG!$F$5:$F$35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KKCaolNK1pevD0Vk/M5EhK4a6zBrhQ6d//Bj12nHHoo="/>
    </ext>
  </extLst>
</workbook>
</file>

<file path=xl/calcChain.xml><?xml version="1.0" encoding="utf-8"?>
<calcChain xmlns="http://schemas.openxmlformats.org/spreadsheetml/2006/main">
  <c r="I19" i="1" l="1"/>
  <c r="M19" i="1" s="1"/>
  <c r="L35" i="1"/>
  <c r="I25" i="1"/>
  <c r="M25" i="1" s="1"/>
  <c r="I26" i="1"/>
  <c r="M26" i="1" s="1"/>
  <c r="I27" i="1"/>
  <c r="M27" i="1" s="1"/>
  <c r="I28" i="1"/>
  <c r="M28" i="1" s="1"/>
  <c r="I7" i="1"/>
  <c r="M7" i="1" s="1"/>
  <c r="I8" i="1"/>
  <c r="M8" i="1" s="1"/>
  <c r="I9" i="1"/>
  <c r="M9" i="1" s="1"/>
  <c r="I33" i="1"/>
  <c r="M33" i="1" s="1"/>
  <c r="I32" i="1"/>
  <c r="M32" i="1" s="1"/>
  <c r="I31" i="1"/>
  <c r="M31" i="1" s="1"/>
  <c r="I30" i="1"/>
  <c r="M30" i="1" s="1"/>
  <c r="I29" i="1"/>
  <c r="M29" i="1" s="1"/>
  <c r="I23" i="1"/>
  <c r="M23" i="1" s="1"/>
  <c r="I22" i="1"/>
  <c r="M22" i="1" s="1"/>
  <c r="I21" i="1"/>
  <c r="M21" i="1" s="1"/>
  <c r="I20" i="1"/>
  <c r="M20" i="1" s="1"/>
  <c r="I17" i="1"/>
  <c r="M17" i="1" s="1"/>
  <c r="I16" i="1"/>
  <c r="M16" i="1" s="1"/>
  <c r="I15" i="1"/>
  <c r="M15" i="1" s="1"/>
  <c r="I14" i="1"/>
  <c r="I13" i="1"/>
  <c r="M13" i="1" s="1"/>
  <c r="I12" i="1"/>
  <c r="M12" i="1" s="1"/>
  <c r="I11" i="1"/>
  <c r="M11" i="1" s="1"/>
  <c r="M14" i="1" l="1"/>
  <c r="I10" i="1" l="1"/>
  <c r="M10" i="1" s="1"/>
  <c r="M35" i="1" s="1"/>
  <c r="M2" i="1" s="1"/>
</calcChain>
</file>

<file path=xl/sharedStrings.xml><?xml version="1.0" encoding="utf-8"?>
<sst xmlns="http://schemas.openxmlformats.org/spreadsheetml/2006/main" count="129" uniqueCount="105">
  <si>
    <t>Артикул</t>
  </si>
  <si>
    <t>Код</t>
  </si>
  <si>
    <t>Цена</t>
  </si>
  <si>
    <t>Количество</t>
  </si>
  <si>
    <t xml:space="preserve">Страна бренда: Китай
Сайт (EN) бренда: en.makebug.com
</t>
  </si>
  <si>
    <t xml:space="preserve"> сумма по заказу:</t>
  </si>
  <si>
    <t xml:space="preserve"> </t>
  </si>
  <si>
    <t>Фото</t>
  </si>
  <si>
    <t>Рейтинг продаж в категории</t>
  </si>
  <si>
    <t>Рейтинг категории в ассортименте</t>
  </si>
  <si>
    <t>Наименование</t>
  </si>
  <si>
    <t>Штрихкод</t>
  </si>
  <si>
    <t>Закупочная цена</t>
  </si>
  <si>
    <t xml:space="preserve">Прибыль </t>
  </si>
  <si>
    <t>Наценка</t>
  </si>
  <si>
    <t>Заказ (шт)</t>
  </si>
  <si>
    <t>Сумма</t>
  </si>
  <si>
    <t>Кол-во штук в коробке</t>
  </si>
  <si>
    <t>Наличие</t>
  </si>
  <si>
    <t>3D пазлы Makebug, линейка Bring Nature Home</t>
  </si>
  <si>
    <t>3D пазл Makebug «Божья коровка-арлекин», линейка Bring Nature Home. Арт. MB-C-0014</t>
  </si>
  <si>
    <t>MB-C-0014</t>
  </si>
  <si>
    <t>6974201380336</t>
  </si>
  <si>
    <t>Нет в наличии</t>
  </si>
  <si>
    <t>3D пазл Makebug «Ара», линейка Bring Nature Home. Арт. MB-B-0012</t>
  </si>
  <si>
    <t>MB-B-0012</t>
  </si>
  <si>
    <t>6974201380305</t>
  </si>
  <si>
    <t>3D пазл Makebug «Белая акула», линейка Bring Nature Home. Арт. MB-B-0010</t>
  </si>
  <si>
    <t>MB-B-0010</t>
  </si>
  <si>
    <t>6974201380244</t>
  </si>
  <si>
    <t>В наличии</t>
  </si>
  <si>
    <t>3D пазл Makebug «Белая сова», линейка Bring Nature Home. Арт. MB-B-0009</t>
  </si>
  <si>
    <t>MB-B-0009</t>
  </si>
  <si>
    <t>6974201380237</t>
  </si>
  <si>
    <t>3D пазл Makebug «Красная панда», линейка Bring Nature Home. Арт. MB-B-0013</t>
  </si>
  <si>
    <t>MB-B-0013</t>
  </si>
  <si>
    <t>6974201380350</t>
  </si>
  <si>
    <t>3D пазл Makebug «Морской конёк», линейка Bring Nature Home. Арт. MB-C-0005</t>
  </si>
  <si>
    <t>MB-C-0005</t>
  </si>
  <si>
    <t>6974201380190</t>
  </si>
  <si>
    <t>3D пазл Makebug «Рак-отшельник», линейка Bring Nature Home. Арт. MB-B-0008</t>
  </si>
  <si>
    <t>MB-B-0008</t>
  </si>
  <si>
    <t>6974201380220</t>
  </si>
  <si>
    <t>3D пазл Makebug «Жираф», линейка Bring Nature Home. Арт. MB-B-0011</t>
  </si>
  <si>
    <t>MB-B-0011</t>
  </si>
  <si>
    <t>6974201380299</t>
  </si>
  <si>
    <t>3D пазлы Makebug, линейка Voices of Nature</t>
  </si>
  <si>
    <t>3D пазл Makebug «Амурский тигр», линейка Voices of Nature. Арт. MB-D-0020</t>
  </si>
  <si>
    <t>MB-D-0020</t>
  </si>
  <si>
    <t>6974201380466</t>
  </si>
  <si>
    <t>3D пазл Makebug «Зелёный павлин», линейка Voices of Nature. Арт. MB-D-0016</t>
  </si>
  <si>
    <t>MB-D-0016</t>
  </si>
  <si>
    <t>6974201380497</t>
  </si>
  <si>
    <t>3D пазл Makebug «Желтобрюхая синица», линейка Voices of Nature. Арт. MB-D-0003</t>
  </si>
  <si>
    <t>MB-D-0003</t>
  </si>
  <si>
    <t>6974201380381</t>
  </si>
  <si>
    <t>3D пазл Makebug «Красноклювый тукан», линейка Voices of Nature. Арт. MB-D-0007</t>
  </si>
  <si>
    <t>MB-D-0007</t>
  </si>
  <si>
    <t>6974201380428</t>
  </si>
  <si>
    <t>3D пазл Makebug «Бегемот», линейка Voices of Nature. Арт. MB-D-0019</t>
  </si>
  <si>
    <t>MB-D-0019</t>
  </si>
  <si>
    <t>6974201380473</t>
  </si>
  <si>
    <t>3D пазлы Makebug, линейка Tiny Series</t>
  </si>
  <si>
    <t>3D пазл Makebug «Тираннозавр», линейка Tiny Series. Арт. MB-D-0035</t>
  </si>
  <si>
    <t>MB-D-0035</t>
  </si>
  <si>
    <t>6974201380701</t>
  </si>
  <si>
    <t>3D пазл Makebug «Синоцератопс», линейка Tiny Series. Арт. MB-D-0037</t>
  </si>
  <si>
    <t>MB-D-0037</t>
  </si>
  <si>
    <t>6974201380749</t>
  </si>
  <si>
    <t>3D пазл Makebug «Брахиозавр», линейка Tiny Series. Арт. MB-D-0036</t>
  </si>
  <si>
    <t>MB-D-0036</t>
  </si>
  <si>
    <t>6974201380732</t>
  </si>
  <si>
    <t>3D пазл Makebug «Анкилозавр», линейка Tiny Series. Арт. MB-D-0039</t>
  </si>
  <si>
    <t>MB-D-0039</t>
  </si>
  <si>
    <t>6974201380725</t>
  </si>
  <si>
    <t>3D пазл Makebug «Стегозавр», линейка Tiny Series. Арт. MB-D-0038</t>
  </si>
  <si>
    <t>MB-D-0038</t>
  </si>
  <si>
    <t>6974201380718</t>
  </si>
  <si>
    <t>*Скидки указаны при условии 100% предоплаты. Цены включают налоги.</t>
  </si>
  <si>
    <t>ИТОГО ПО БРЕНДУ:</t>
  </si>
  <si>
    <t>3D пазл Makebug «Бабочка Парусник», линейка Bring Nature Home. Арт. MB-C-0006</t>
  </si>
  <si>
    <t>3D пазл Makebug «Бабочка Нимфа», линейка Bring Nature Home. Арт. MB-C-0007</t>
  </si>
  <si>
    <t>3D пазл Makebug «Бабочка Белянка», линейка Bring Nature Home. Арт. MB-C-0008</t>
  </si>
  <si>
    <t>MB-C-0006</t>
  </si>
  <si>
    <t>MB-C-0007</t>
  </si>
  <si>
    <t>MB-C-0008</t>
  </si>
  <si>
    <t>6974201380251</t>
  </si>
  <si>
    <t>6974201380008</t>
  </si>
  <si>
    <t>6974201380268</t>
  </si>
  <si>
    <t>3D пазл Makebug «Красная Панда мини», линейка Tiny Series. Арт. MB-D-0040</t>
  </si>
  <si>
    <t>6974201381029</t>
  </si>
  <si>
    <t>3D пазл Makebug «Жираф мини», линейка Tiny Series. Арт. MB-D-0042</t>
  </si>
  <si>
    <t>6974201381043</t>
  </si>
  <si>
    <t>3D пазл Makebug «Панда», линейка Tiny Series. Арт. MB-D-0041</t>
  </si>
  <si>
    <t>6974201381036</t>
  </si>
  <si>
    <t>3D пазл Makebug «Коала», линейка Tiny Series. Арт. MB-D-0044</t>
  </si>
  <si>
    <t>6974201381067</t>
  </si>
  <si>
    <t>MB-D-0040</t>
  </si>
  <si>
    <t>MB-D-0042</t>
  </si>
  <si>
    <t>MB-D-0041</t>
  </si>
  <si>
    <t>MB-D-0044</t>
  </si>
  <si>
    <t>АКЦИЯ!</t>
  </si>
  <si>
    <t>РРЦ по акции</t>
  </si>
  <si>
    <t>РРЦ обычная</t>
  </si>
  <si>
    <t>Остаток на 05.03.2026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</si>
</sst>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₽&quot;_-;\-* #,##0.00\ &quot;₽&quot;_-;_-* &quot;-&quot;??\ &quot;₽&quot;_-;_-@"/>
    <numFmt numFmtId="165" formatCode="_-* #,##0.00\ [$₽-419]_-;\-* #,##0.00\ [$₽-419]_-;_-* &quot;-&quot;??\ [$₽-419]_-;_-@"/>
  </numFmts>
  <fonts count="18" x14ac:knownFonts="1">
    <font>
      <sz val="12"/>
      <color theme="1"/>
      <name val="Calibri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2"/>
      <name val="Calibri"/>
      <family val="2"/>
      <charset val="204"/>
    </font>
    <font>
      <i/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i/>
      <sz val="8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name val="Calibri"/>
      <family val="2"/>
      <charset val="204"/>
    </font>
    <font>
      <b/>
      <sz val="12"/>
      <color theme="8" tint="-0.249977111117893"/>
      <name val="Calibri"/>
      <family val="2"/>
      <charset val="204"/>
    </font>
    <font>
      <sz val="11"/>
      <color theme="1"/>
      <name val="Calibri"/>
    </font>
    <font>
      <sz val="12"/>
      <name val="Calibri"/>
    </font>
    <font>
      <sz val="12"/>
      <color theme="1"/>
      <name val="Calibri"/>
    </font>
  </fonts>
  <fills count="16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5D6D5"/>
        <bgColor rgb="FFF5D6D5"/>
      </patternFill>
    </fill>
    <fill>
      <patternFill patternType="solid">
        <fgColor rgb="FFE2EFDA"/>
        <bgColor rgb="FFE2EFDA"/>
      </patternFill>
    </fill>
    <fill>
      <patternFill patternType="solid">
        <fgColor rgb="FFF5D6D5"/>
        <bgColor rgb="FFE2EFDA"/>
      </patternFill>
    </fill>
    <fill>
      <patternFill patternType="solid">
        <fgColor rgb="FFFFFFFF"/>
        <bgColor rgb="FFFFFF00"/>
      </patternFill>
    </fill>
    <fill>
      <patternFill patternType="solid">
        <fgColor rgb="FFE2EFDA"/>
        <bgColor rgb="FFF5D6D5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theme="0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theme="6" tint="0.59999389629810485"/>
      </top>
      <bottom/>
      <diagonal/>
    </border>
    <border>
      <left style="medium">
        <color indexed="64"/>
      </left>
      <right style="medium">
        <color indexed="64"/>
      </right>
      <top style="thin">
        <color theme="6" tint="0.59999389629810485"/>
      </top>
      <bottom style="thin">
        <color theme="6" tint="0.59999389629810485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theme="6" tint="0.59999389629810485"/>
      </bottom>
      <diagonal/>
    </border>
    <border>
      <left style="medium">
        <color indexed="64"/>
      </left>
      <right style="medium">
        <color indexed="64"/>
      </right>
      <top style="thin">
        <color theme="6" tint="0.59999389629810485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6" tint="0.59999389629810485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thin">
        <color theme="6" tint="0.59999389629810485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theme="6" tint="0.59999389629810485"/>
      </bottom>
      <diagonal/>
    </border>
    <border>
      <left style="thin">
        <color indexed="64"/>
      </left>
      <right style="medium">
        <color indexed="64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theme="6" tint="0.59999389629810485"/>
      </top>
      <bottom style="thin">
        <color theme="6" tint="0.59999389629810485"/>
      </bottom>
      <diagonal/>
    </border>
    <border>
      <left style="medium">
        <color rgb="FF000000"/>
      </left>
      <right style="medium">
        <color rgb="FF000000"/>
      </right>
      <top style="thin">
        <color theme="6" tint="0.59999389629810485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theme="6" tint="0.59999389629810485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theme="6" tint="0.59999389629810485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theme="6" tint="0.59999389629810485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theme="6" tint="0.59999389629810485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vertical="center"/>
    </xf>
    <xf numFmtId="49" fontId="3" fillId="0" borderId="0" xfId="0" applyNumberFormat="1" applyFont="1"/>
    <xf numFmtId="0" fontId="3" fillId="0" borderId="0" xfId="0" applyFont="1" applyAlignment="1">
      <alignment horizontal="center"/>
    </xf>
    <xf numFmtId="0" fontId="3" fillId="3" borderId="1" xfId="0" applyFont="1" applyFill="1" applyBorder="1"/>
    <xf numFmtId="165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1" fontId="6" fillId="5" borderId="6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/>
    </xf>
    <xf numFmtId="165" fontId="4" fillId="4" borderId="8" xfId="0" applyNumberFormat="1" applyFont="1" applyFill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2" fontId="6" fillId="4" borderId="8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 wrapText="1"/>
    </xf>
    <xf numFmtId="9" fontId="6" fillId="4" borderId="8" xfId="0" applyNumberFormat="1" applyFont="1" applyFill="1" applyBorder="1" applyAlignment="1">
      <alignment horizontal="center" vertical="center"/>
    </xf>
    <xf numFmtId="9" fontId="6" fillId="0" borderId="10" xfId="0" applyNumberFormat="1" applyFont="1" applyBorder="1" applyAlignment="1">
      <alignment horizontal="center" vertical="center"/>
    </xf>
    <xf numFmtId="9" fontId="6" fillId="4" borderId="11" xfId="0" applyNumberFormat="1" applyFont="1" applyFill="1" applyBorder="1" applyAlignment="1">
      <alignment horizontal="center" vertical="center"/>
    </xf>
    <xf numFmtId="0" fontId="3" fillId="0" borderId="12" xfId="0" applyFont="1" applyBorder="1"/>
    <xf numFmtId="0" fontId="8" fillId="0" borderId="13" xfId="0" applyFont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/>
    </xf>
    <xf numFmtId="165" fontId="6" fillId="4" borderId="14" xfId="0" applyNumberFormat="1" applyFont="1" applyFill="1" applyBorder="1" applyAlignment="1">
      <alignment vertical="center"/>
    </xf>
    <xf numFmtId="165" fontId="9" fillId="0" borderId="13" xfId="0" applyNumberFormat="1" applyFont="1" applyBorder="1" applyAlignment="1">
      <alignment horizontal="center" vertical="center"/>
    </xf>
    <xf numFmtId="9" fontId="6" fillId="0" borderId="13" xfId="0" applyNumberFormat="1" applyFont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165" fontId="6" fillId="0" borderId="18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3" fillId="0" borderId="22" xfId="0" applyFont="1" applyBorder="1"/>
    <xf numFmtId="0" fontId="8" fillId="0" borderId="18" xfId="0" applyFont="1" applyBorder="1" applyAlignment="1">
      <alignment horizontal="center" vertical="center"/>
    </xf>
    <xf numFmtId="165" fontId="6" fillId="0" borderId="1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/>
    </xf>
    <xf numFmtId="165" fontId="9" fillId="0" borderId="23" xfId="0" applyNumberFormat="1" applyFont="1" applyBorder="1" applyAlignment="1">
      <alignment horizontal="center" vertical="center"/>
    </xf>
    <xf numFmtId="9" fontId="6" fillId="0" borderId="18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right"/>
    </xf>
    <xf numFmtId="1" fontId="5" fillId="0" borderId="0" xfId="0" applyNumberFormat="1" applyFont="1"/>
    <xf numFmtId="1" fontId="11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" fontId="6" fillId="3" borderId="16" xfId="0" applyNumberFormat="1" applyFont="1" applyFill="1" applyBorder="1" applyAlignment="1" applyProtection="1">
      <alignment horizontal="center" vertical="center"/>
      <protection locked="0"/>
    </xf>
    <xf numFmtId="1" fontId="6" fillId="3" borderId="14" xfId="0" applyNumberFormat="1" applyFont="1" applyFill="1" applyBorder="1" applyAlignment="1" applyProtection="1">
      <alignment horizontal="center" vertical="center"/>
      <protection locked="0"/>
    </xf>
    <xf numFmtId="1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6" fillId="8" borderId="15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1" fontId="6" fillId="11" borderId="14" xfId="0" applyNumberFormat="1" applyFont="1" applyFill="1" applyBorder="1" applyAlignment="1" applyProtection="1">
      <alignment horizontal="center" vertical="center"/>
      <protection locked="0"/>
    </xf>
    <xf numFmtId="1" fontId="6" fillId="11" borderId="16" xfId="0" applyNumberFormat="1" applyFont="1" applyFill="1" applyBorder="1" applyAlignment="1" applyProtection="1">
      <alignment horizontal="center" vertical="center"/>
      <protection locked="0"/>
    </xf>
    <xf numFmtId="165" fontId="4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2" fontId="6" fillId="4" borderId="20" xfId="0" applyNumberFormat="1" applyFont="1" applyFill="1" applyBorder="1" applyAlignment="1">
      <alignment horizontal="center" vertical="center"/>
    </xf>
    <xf numFmtId="1" fontId="6" fillId="4" borderId="20" xfId="0" applyNumberFormat="1" applyFont="1" applyFill="1" applyBorder="1" applyAlignment="1">
      <alignment horizontal="center" vertical="center" wrapText="1"/>
    </xf>
    <xf numFmtId="9" fontId="6" fillId="4" borderId="20" xfId="0" applyNumberFormat="1" applyFont="1" applyFill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/>
    </xf>
    <xf numFmtId="9" fontId="6" fillId="4" borderId="25" xfId="0" applyNumberFormat="1" applyFont="1" applyFill="1" applyBorder="1" applyAlignment="1">
      <alignment horizontal="center" vertical="center"/>
    </xf>
    <xf numFmtId="0" fontId="3" fillId="13" borderId="0" xfId="0" applyFont="1" applyFill="1"/>
    <xf numFmtId="165" fontId="6" fillId="0" borderId="26" xfId="0" applyNumberFormat="1" applyFont="1" applyBorder="1" applyAlignment="1">
      <alignment horizontal="center" vertical="center" wrapText="1"/>
    </xf>
    <xf numFmtId="2" fontId="6" fillId="4" borderId="27" xfId="0" applyNumberFormat="1" applyFont="1" applyFill="1" applyBorder="1" applyAlignment="1">
      <alignment horizontal="center" vertical="center"/>
    </xf>
    <xf numFmtId="165" fontId="6" fillId="4" borderId="31" xfId="0" applyNumberFormat="1" applyFont="1" applyFill="1" applyBorder="1" applyAlignment="1">
      <alignment vertical="center"/>
    </xf>
    <xf numFmtId="165" fontId="9" fillId="0" borderId="31" xfId="0" applyNumberFormat="1" applyFont="1" applyBorder="1" applyAlignment="1">
      <alignment horizontal="center" vertical="center"/>
    </xf>
    <xf numFmtId="9" fontId="6" fillId="0" borderId="31" xfId="0" applyNumberFormat="1" applyFont="1" applyBorder="1" applyAlignment="1">
      <alignment horizontal="center" vertical="center"/>
    </xf>
    <xf numFmtId="165" fontId="6" fillId="0" borderId="31" xfId="0" applyNumberFormat="1" applyFont="1" applyBorder="1" applyAlignment="1">
      <alignment horizontal="center" vertical="center"/>
    </xf>
    <xf numFmtId="2" fontId="6" fillId="4" borderId="33" xfId="0" applyNumberFormat="1" applyFont="1" applyFill="1" applyBorder="1" applyAlignment="1">
      <alignment horizontal="center" vertical="center"/>
    </xf>
    <xf numFmtId="2" fontId="6" fillId="4" borderId="32" xfId="0" applyNumberFormat="1" applyFont="1" applyFill="1" applyBorder="1" applyAlignment="1">
      <alignment horizontal="center" vertical="center"/>
    </xf>
    <xf numFmtId="0" fontId="2" fillId="0" borderId="31" xfId="0" applyFont="1" applyBorder="1" applyAlignment="1">
      <alignment horizontal="left" vertical="center" wrapText="1"/>
    </xf>
    <xf numFmtId="165" fontId="6" fillId="0" borderId="32" xfId="0" applyNumberFormat="1" applyFont="1" applyBorder="1" applyAlignment="1">
      <alignment horizontal="center" vertical="center" wrapText="1"/>
    </xf>
    <xf numFmtId="165" fontId="6" fillId="0" borderId="38" xfId="0" applyNumberFormat="1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3" fillId="0" borderId="40" xfId="0" applyFont="1" applyBorder="1"/>
    <xf numFmtId="165" fontId="4" fillId="0" borderId="41" xfId="0" applyNumberFormat="1" applyFont="1" applyBorder="1" applyAlignment="1">
      <alignment horizontal="center" vertical="center"/>
    </xf>
    <xf numFmtId="165" fontId="4" fillId="0" borderId="42" xfId="0" applyNumberFormat="1" applyFont="1" applyBorder="1" applyAlignment="1">
      <alignment horizontal="center" vertical="center"/>
    </xf>
    <xf numFmtId="165" fontId="4" fillId="0" borderId="44" xfId="0" applyNumberFormat="1" applyFont="1" applyBorder="1" applyAlignment="1">
      <alignment horizontal="center" vertical="center"/>
    </xf>
    <xf numFmtId="165" fontId="4" fillId="0" borderId="43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 wrapText="1"/>
    </xf>
    <xf numFmtId="2" fontId="6" fillId="4" borderId="39" xfId="0" applyNumberFormat="1" applyFont="1" applyFill="1" applyBorder="1" applyAlignment="1">
      <alignment horizontal="center" vertical="center"/>
    </xf>
    <xf numFmtId="165" fontId="6" fillId="4" borderId="45" xfId="0" applyNumberFormat="1" applyFont="1" applyFill="1" applyBorder="1" applyAlignment="1">
      <alignment vertical="center"/>
    </xf>
    <xf numFmtId="165" fontId="6" fillId="4" borderId="46" xfId="0" applyNumberFormat="1" applyFont="1" applyFill="1" applyBorder="1" applyAlignment="1">
      <alignment vertical="center"/>
    </xf>
    <xf numFmtId="0" fontId="6" fillId="7" borderId="47" xfId="0" applyFont="1" applyFill="1" applyBorder="1" applyAlignment="1">
      <alignment horizontal="center" vertical="center"/>
    </xf>
    <xf numFmtId="0" fontId="6" fillId="6" borderId="48" xfId="0" applyFont="1" applyFill="1" applyBorder="1" applyAlignment="1">
      <alignment horizontal="center" vertical="center"/>
    </xf>
    <xf numFmtId="0" fontId="6" fillId="7" borderId="48" xfId="0" applyFont="1" applyFill="1" applyBorder="1" applyAlignment="1">
      <alignment horizontal="center" vertical="center"/>
    </xf>
    <xf numFmtId="0" fontId="6" fillId="7" borderId="49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12" fillId="0" borderId="28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49" fontId="12" fillId="0" borderId="13" xfId="0" applyNumberFormat="1" applyFont="1" applyBorder="1" applyAlignment="1">
      <alignment horizontal="center" vertical="center"/>
    </xf>
    <xf numFmtId="49" fontId="12" fillId="0" borderId="29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49" fontId="12" fillId="0" borderId="30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0" fontId="12" fillId="0" borderId="37" xfId="0" applyFont="1" applyBorder="1" applyAlignment="1">
      <alignment horizontal="left" vertical="center" wrapText="1"/>
    </xf>
    <xf numFmtId="49" fontId="12" fillId="0" borderId="39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165" fontId="6" fillId="0" borderId="51" xfId="0" applyNumberFormat="1" applyFont="1" applyBorder="1" applyAlignment="1">
      <alignment horizontal="center" vertical="center"/>
    </xf>
    <xf numFmtId="165" fontId="6" fillId="4" borderId="52" xfId="0" applyNumberFormat="1" applyFont="1" applyFill="1" applyBorder="1" applyAlignment="1">
      <alignment vertical="center"/>
    </xf>
    <xf numFmtId="9" fontId="6" fillId="0" borderId="37" xfId="0" applyNumberFormat="1" applyFont="1" applyBorder="1" applyAlignment="1">
      <alignment horizontal="center" vertical="center"/>
    </xf>
    <xf numFmtId="1" fontId="6" fillId="12" borderId="27" xfId="0" applyNumberFormat="1" applyFont="1" applyFill="1" applyBorder="1" applyAlignment="1" applyProtection="1">
      <alignment horizontal="center" vertical="center" wrapText="1"/>
      <protection locked="0"/>
    </xf>
    <xf numFmtId="1" fontId="6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3" xfId="0" applyFont="1" applyBorder="1" applyAlignment="1">
      <alignment horizontal="center" vertical="center"/>
    </xf>
    <xf numFmtId="2" fontId="0" fillId="0" borderId="0" xfId="0" applyNumberFormat="1"/>
    <xf numFmtId="0" fontId="14" fillId="0" borderId="0" xfId="0" applyFont="1" applyAlignment="1">
      <alignment horizontal="center"/>
    </xf>
    <xf numFmtId="165" fontId="6" fillId="14" borderId="3" xfId="0" applyNumberFormat="1" applyFont="1" applyFill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2" fontId="15" fillId="0" borderId="14" xfId="0" applyNumberFormat="1" applyFont="1" applyBorder="1" applyAlignment="1">
      <alignment horizontal="center" vertical="center"/>
    </xf>
    <xf numFmtId="0" fontId="16" fillId="0" borderId="9" xfId="0" applyFont="1" applyBorder="1"/>
    <xf numFmtId="0" fontId="17" fillId="0" borderId="9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2" fontId="15" fillId="0" borderId="31" xfId="0" applyNumberFormat="1" applyFont="1" applyBorder="1" applyAlignment="1">
      <alignment horizontal="center" vertical="center"/>
    </xf>
    <xf numFmtId="2" fontId="15" fillId="0" borderId="19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2" fontId="1" fillId="0" borderId="14" xfId="0" applyNumberFormat="1" applyFont="1" applyBorder="1" applyAlignment="1">
      <alignment horizontal="center" vertical="center"/>
    </xf>
    <xf numFmtId="0" fontId="16" fillId="0" borderId="24" xfId="0" applyFont="1" applyBorder="1"/>
    <xf numFmtId="2" fontId="15" fillId="0" borderId="54" xfId="0" applyNumberFormat="1" applyFont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0" fontId="6" fillId="8" borderId="35" xfId="0" applyFont="1" applyFill="1" applyBorder="1" applyAlignment="1">
      <alignment horizontal="center" vertical="center"/>
    </xf>
    <xf numFmtId="0" fontId="6" fillId="8" borderId="3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/>
    <xf numFmtId="0" fontId="5" fillId="0" borderId="9" xfId="0" applyFont="1" applyBorder="1" applyAlignment="1">
      <alignment horizontal="center" vertical="center" wrapText="1"/>
    </xf>
    <xf numFmtId="0" fontId="7" fillId="0" borderId="9" xfId="0" applyFont="1" applyBorder="1"/>
    <xf numFmtId="0" fontId="5" fillId="0" borderId="20" xfId="0" applyFont="1" applyBorder="1" applyAlignment="1">
      <alignment horizontal="center" vertical="center" wrapText="1"/>
    </xf>
    <xf numFmtId="0" fontId="7" fillId="0" borderId="20" xfId="0" applyFont="1" applyBorder="1"/>
    <xf numFmtId="1" fontId="6" fillId="9" borderId="16" xfId="0" applyNumberFormat="1" applyFont="1" applyFill="1" applyBorder="1" applyAlignment="1" applyProtection="1">
      <alignment horizontal="center" vertical="center"/>
    </xf>
    <xf numFmtId="1" fontId="6" fillId="5" borderId="16" xfId="0" applyNumberFormat="1" applyFont="1" applyFill="1" applyBorder="1" applyAlignment="1" applyProtection="1">
      <alignment horizontal="center" vertical="center"/>
    </xf>
    <xf numFmtId="1" fontId="6" fillId="9" borderId="14" xfId="0" applyNumberFormat="1" applyFont="1" applyFill="1" applyBorder="1" applyAlignment="1" applyProtection="1">
      <alignment horizontal="center" vertical="center"/>
    </xf>
    <xf numFmtId="1" fontId="6" fillId="15" borderId="39" xfId="0" applyNumberFormat="1" applyFont="1" applyFill="1" applyBorder="1" applyAlignment="1" applyProtection="1">
      <alignment horizontal="center" vertical="center" wrapText="1"/>
    </xf>
    <xf numFmtId="1" fontId="6" fillId="15" borderId="27" xfId="0" applyNumberFormat="1" applyFont="1" applyFill="1" applyBorder="1" applyAlignment="1" applyProtection="1">
      <alignment horizontal="center" vertical="center" wrapText="1"/>
    </xf>
    <xf numFmtId="1" fontId="6" fillId="15" borderId="29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1">
    <dxf>
      <fill>
        <patternFill>
          <bgColor rgb="FFBDD7EE"/>
        </patternFill>
      </fill>
    </dxf>
  </dxfs>
  <tableStyles count="0" defaultTableStyle="TableStyleMedium2" defaultPivotStyle="PivotStyleLight16"/>
  <colors>
    <mruColors>
      <color rgb="FFBDD7EE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1114425</xdr:colOff>
      <xdr:row>1</xdr:row>
      <xdr:rowOff>257175</xdr:rowOff>
    </xdr:from>
    <xdr:to>
      <xdr:col>3</xdr:col>
      <xdr:colOff>1171575</xdr:colOff>
      <xdr:row>1</xdr:row>
      <xdr:rowOff>1104900</xdr:rowOff>
    </xdr:to>
    <xdr:pic>
      <xdr:nvPicPr>
        <xdr:cNvPr id="40" name="image8.png">
          <a:extLst>
            <a:ext uri="{FF2B5EF4-FFF2-40B4-BE49-F238E27FC236}">
              <a16:creationId xmlns:a16="http://schemas.microsoft.com/office/drawing/2014/main" id="{ABBFE622-131F-4D85-AA89-43F9E43254A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14425" y="257175"/>
          <a:ext cx="1943100" cy="84772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3</xdr:col>
      <xdr:colOff>1466850</xdr:colOff>
      <xdr:row>1</xdr:row>
      <xdr:rowOff>219075</xdr:rowOff>
    </xdr:from>
    <xdr:to>
      <xdr:col>3</xdr:col>
      <xdr:colOff>4438650</xdr:colOff>
      <xdr:row>1</xdr:row>
      <xdr:rowOff>904875</xdr:rowOff>
    </xdr:to>
    <xdr:pic>
      <xdr:nvPicPr>
        <xdr:cNvPr id="41" name="image7.png">
          <a:extLst>
            <a:ext uri="{FF2B5EF4-FFF2-40B4-BE49-F238E27FC236}">
              <a16:creationId xmlns:a16="http://schemas.microsoft.com/office/drawing/2014/main" id="{02792295-A07D-4B7B-8308-20C15846BD2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52800" y="219075"/>
          <a:ext cx="2971800" cy="6858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19050</xdr:colOff>
      <xdr:row>15</xdr:row>
      <xdr:rowOff>236220</xdr:rowOff>
    </xdr:from>
    <xdr:to>
      <xdr:col>1</xdr:col>
      <xdr:colOff>17508</xdr:colOff>
      <xdr:row>15</xdr:row>
      <xdr:rowOff>1097280</xdr:rowOff>
    </xdr:to>
    <xdr:pic>
      <xdr:nvPicPr>
        <xdr:cNvPr id="42" name="image17.png">
          <a:extLst>
            <a:ext uri="{FF2B5EF4-FFF2-40B4-BE49-F238E27FC236}">
              <a16:creationId xmlns:a16="http://schemas.microsoft.com/office/drawing/2014/main" id="{502F327E-5049-406C-A848-80F7D8D680E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10542270"/>
          <a:ext cx="1189083" cy="86106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9525</xdr:colOff>
      <xdr:row>12</xdr:row>
      <xdr:rowOff>266700</xdr:rowOff>
    </xdr:from>
    <xdr:to>
      <xdr:col>0</xdr:col>
      <xdr:colOff>1179376</xdr:colOff>
      <xdr:row>12</xdr:row>
      <xdr:rowOff>1059180</xdr:rowOff>
    </xdr:to>
    <xdr:pic>
      <xdr:nvPicPr>
        <xdr:cNvPr id="43" name="image18.png">
          <a:extLst>
            <a:ext uri="{FF2B5EF4-FFF2-40B4-BE49-F238E27FC236}">
              <a16:creationId xmlns:a16="http://schemas.microsoft.com/office/drawing/2014/main" id="{F71EC61F-47A8-43D5-AC19-5AB5A4E6711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" y="6972300"/>
          <a:ext cx="1169851" cy="79248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40005</xdr:colOff>
      <xdr:row>11</xdr:row>
      <xdr:rowOff>361950</xdr:rowOff>
    </xdr:from>
    <xdr:to>
      <xdr:col>0</xdr:col>
      <xdr:colOff>1140914</xdr:colOff>
      <xdr:row>11</xdr:row>
      <xdr:rowOff>925830</xdr:rowOff>
    </xdr:to>
    <xdr:pic>
      <xdr:nvPicPr>
        <xdr:cNvPr id="44" name="image16.png">
          <a:extLst>
            <a:ext uri="{FF2B5EF4-FFF2-40B4-BE49-F238E27FC236}">
              <a16:creationId xmlns:a16="http://schemas.microsoft.com/office/drawing/2014/main" id="{745B4AFC-1684-4FFE-A634-935E139CE66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" y="5867400"/>
          <a:ext cx="1100909" cy="56388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308610</xdr:colOff>
      <xdr:row>16</xdr:row>
      <xdr:rowOff>97155</xdr:rowOff>
    </xdr:from>
    <xdr:to>
      <xdr:col>0</xdr:col>
      <xdr:colOff>819150</xdr:colOff>
      <xdr:row>16</xdr:row>
      <xdr:rowOff>1169289</xdr:rowOff>
    </xdr:to>
    <xdr:pic>
      <xdr:nvPicPr>
        <xdr:cNvPr id="45" name="image15.png">
          <a:extLst>
            <a:ext uri="{FF2B5EF4-FFF2-40B4-BE49-F238E27FC236}">
              <a16:creationId xmlns:a16="http://schemas.microsoft.com/office/drawing/2014/main" id="{6564D79E-DC04-4C5A-9BC5-5F6EE77AD81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610" y="11603355"/>
          <a:ext cx="510540" cy="1072134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285750</xdr:colOff>
      <xdr:row>10</xdr:row>
      <xdr:rowOff>228600</xdr:rowOff>
    </xdr:from>
    <xdr:to>
      <xdr:col>0</xdr:col>
      <xdr:colOff>1002030</xdr:colOff>
      <xdr:row>10</xdr:row>
      <xdr:rowOff>1168718</xdr:rowOff>
    </xdr:to>
    <xdr:pic>
      <xdr:nvPicPr>
        <xdr:cNvPr id="46" name="image1.png">
          <a:extLst>
            <a:ext uri="{FF2B5EF4-FFF2-40B4-BE49-F238E27FC236}">
              <a16:creationId xmlns:a16="http://schemas.microsoft.com/office/drawing/2014/main" id="{3E07C817-8EAD-413A-8125-DA25986311A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4533900"/>
          <a:ext cx="716280" cy="940118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156210</xdr:colOff>
      <xdr:row>13</xdr:row>
      <xdr:rowOff>43815</xdr:rowOff>
    </xdr:from>
    <xdr:to>
      <xdr:col>0</xdr:col>
      <xdr:colOff>1040130</xdr:colOff>
      <xdr:row>14</xdr:row>
      <xdr:rowOff>3810</xdr:rowOff>
    </xdr:to>
    <xdr:pic>
      <xdr:nvPicPr>
        <xdr:cNvPr id="47" name="image10.png">
          <a:extLst>
            <a:ext uri="{FF2B5EF4-FFF2-40B4-BE49-F238E27FC236}">
              <a16:creationId xmlns:a16="http://schemas.microsoft.com/office/drawing/2014/main" id="{21CFBBAE-8060-483F-B3B9-8397C542EE9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210" y="7949565"/>
          <a:ext cx="883920" cy="116014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14</xdr:row>
      <xdr:rowOff>19050</xdr:rowOff>
    </xdr:from>
    <xdr:to>
      <xdr:col>0</xdr:col>
      <xdr:colOff>1149531</xdr:colOff>
      <xdr:row>14</xdr:row>
      <xdr:rowOff>1116331</xdr:rowOff>
    </xdr:to>
    <xdr:pic>
      <xdr:nvPicPr>
        <xdr:cNvPr id="48" name="image14.png">
          <a:extLst>
            <a:ext uri="{FF2B5EF4-FFF2-40B4-BE49-F238E27FC236}">
              <a16:creationId xmlns:a16="http://schemas.microsoft.com/office/drawing/2014/main" id="{3744F96B-5E72-45E7-AB95-71D189466D7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124950"/>
          <a:ext cx="1149531" cy="1097281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9</xdr:row>
      <xdr:rowOff>257175</xdr:rowOff>
    </xdr:from>
    <xdr:to>
      <xdr:col>0</xdr:col>
      <xdr:colOff>1021080</xdr:colOff>
      <xdr:row>9</xdr:row>
      <xdr:rowOff>948874</xdr:rowOff>
    </xdr:to>
    <xdr:pic>
      <xdr:nvPicPr>
        <xdr:cNvPr id="49" name="image12.png">
          <a:extLst>
            <a:ext uri="{FF2B5EF4-FFF2-40B4-BE49-F238E27FC236}">
              <a16:creationId xmlns:a16="http://schemas.microsoft.com/office/drawing/2014/main" id="{3ECACBB4-9F4C-4D11-B724-282E50BCD66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972300"/>
          <a:ext cx="1021080" cy="691699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224790</xdr:colOff>
      <xdr:row>20</xdr:row>
      <xdr:rowOff>167640</xdr:rowOff>
    </xdr:from>
    <xdr:to>
      <xdr:col>0</xdr:col>
      <xdr:colOff>939905</xdr:colOff>
      <xdr:row>20</xdr:row>
      <xdr:rowOff>1051017</xdr:rowOff>
    </xdr:to>
    <xdr:pic>
      <xdr:nvPicPr>
        <xdr:cNvPr id="50" name="image3.png">
          <a:extLst>
            <a:ext uri="{FF2B5EF4-FFF2-40B4-BE49-F238E27FC236}">
              <a16:creationId xmlns:a16="http://schemas.microsoft.com/office/drawing/2014/main" id="{9AAD53BE-CA20-425A-B90B-87D721B669A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790" y="15664815"/>
          <a:ext cx="715115" cy="883377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194311</xdr:colOff>
      <xdr:row>21</xdr:row>
      <xdr:rowOff>236220</xdr:rowOff>
    </xdr:from>
    <xdr:to>
      <xdr:col>0</xdr:col>
      <xdr:colOff>979171</xdr:colOff>
      <xdr:row>21</xdr:row>
      <xdr:rowOff>1151890</xdr:rowOff>
    </xdr:to>
    <xdr:pic>
      <xdr:nvPicPr>
        <xdr:cNvPr id="51" name="image7.png">
          <a:extLst>
            <a:ext uri="{FF2B5EF4-FFF2-40B4-BE49-F238E27FC236}">
              <a16:creationId xmlns:a16="http://schemas.microsoft.com/office/drawing/2014/main" id="{67F65856-BAFF-4304-8AB0-E230D4A9261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311" y="16933545"/>
          <a:ext cx="784860" cy="91567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66675</xdr:colOff>
      <xdr:row>19</xdr:row>
      <xdr:rowOff>228600</xdr:rowOff>
    </xdr:from>
    <xdr:to>
      <xdr:col>0</xdr:col>
      <xdr:colOff>1171575</xdr:colOff>
      <xdr:row>19</xdr:row>
      <xdr:rowOff>953691</xdr:rowOff>
    </xdr:to>
    <xdr:pic>
      <xdr:nvPicPr>
        <xdr:cNvPr id="52" name="image11.png">
          <a:extLst>
            <a:ext uri="{FF2B5EF4-FFF2-40B4-BE49-F238E27FC236}">
              <a16:creationId xmlns:a16="http://schemas.microsoft.com/office/drawing/2014/main" id="{B8A6AA09-5CF7-4D18-9482-F51073AFCF7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14525625"/>
          <a:ext cx="1104900" cy="725091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125730</xdr:colOff>
      <xdr:row>22</xdr:row>
      <xdr:rowOff>358140</xdr:rowOff>
    </xdr:from>
    <xdr:to>
      <xdr:col>0</xdr:col>
      <xdr:colOff>1059361</xdr:colOff>
      <xdr:row>22</xdr:row>
      <xdr:rowOff>990600</xdr:rowOff>
    </xdr:to>
    <xdr:pic>
      <xdr:nvPicPr>
        <xdr:cNvPr id="53" name="image2.png">
          <a:extLst>
            <a:ext uri="{FF2B5EF4-FFF2-40B4-BE49-F238E27FC236}">
              <a16:creationId xmlns:a16="http://schemas.microsoft.com/office/drawing/2014/main" id="{9734DF20-79F2-489A-9CC7-19FA6865DF4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" y="18255615"/>
          <a:ext cx="933631" cy="63246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18</xdr:row>
      <xdr:rowOff>257175</xdr:rowOff>
    </xdr:from>
    <xdr:to>
      <xdr:col>1</xdr:col>
      <xdr:colOff>28575</xdr:colOff>
      <xdr:row>18</xdr:row>
      <xdr:rowOff>1083084</xdr:rowOff>
    </xdr:to>
    <xdr:pic>
      <xdr:nvPicPr>
        <xdr:cNvPr id="54" name="image13.png">
          <a:extLst>
            <a:ext uri="{FF2B5EF4-FFF2-40B4-BE49-F238E27FC236}">
              <a16:creationId xmlns:a16="http://schemas.microsoft.com/office/drawing/2014/main" id="{C71D6CBF-FA68-47F1-BAB8-2A0932E5AB5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354050"/>
          <a:ext cx="1219200" cy="825909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163830</xdr:colOff>
      <xdr:row>28</xdr:row>
      <xdr:rowOff>274320</xdr:rowOff>
    </xdr:from>
    <xdr:to>
      <xdr:col>0</xdr:col>
      <xdr:colOff>1055370</xdr:colOff>
      <xdr:row>28</xdr:row>
      <xdr:rowOff>1054418</xdr:rowOff>
    </xdr:to>
    <xdr:pic>
      <xdr:nvPicPr>
        <xdr:cNvPr id="55" name="image6.jpg">
          <a:extLst>
            <a:ext uri="{FF2B5EF4-FFF2-40B4-BE49-F238E27FC236}">
              <a16:creationId xmlns:a16="http://schemas.microsoft.com/office/drawing/2014/main" id="{CF9FF06D-F611-417D-8462-D3BB3A51CEE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63830" y="19762470"/>
          <a:ext cx="891540" cy="780098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194310</xdr:colOff>
      <xdr:row>30</xdr:row>
      <xdr:rowOff>182880</xdr:rowOff>
    </xdr:from>
    <xdr:to>
      <xdr:col>0</xdr:col>
      <xdr:colOff>956310</xdr:colOff>
      <xdr:row>30</xdr:row>
      <xdr:rowOff>1124174</xdr:rowOff>
    </xdr:to>
    <xdr:pic>
      <xdr:nvPicPr>
        <xdr:cNvPr id="56" name="image9.jpg">
          <a:extLst>
            <a:ext uri="{FF2B5EF4-FFF2-40B4-BE49-F238E27FC236}">
              <a16:creationId xmlns:a16="http://schemas.microsoft.com/office/drawing/2014/main" id="{063EFFAA-616C-4216-BBB7-ADAE9D2BA38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310" y="22071330"/>
          <a:ext cx="762000" cy="941294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29</xdr:row>
      <xdr:rowOff>247650</xdr:rowOff>
    </xdr:from>
    <xdr:to>
      <xdr:col>0</xdr:col>
      <xdr:colOff>1018903</xdr:colOff>
      <xdr:row>29</xdr:row>
      <xdr:rowOff>1070610</xdr:rowOff>
    </xdr:to>
    <xdr:pic>
      <xdr:nvPicPr>
        <xdr:cNvPr id="57" name="image5.jpg">
          <a:extLst>
            <a:ext uri="{FF2B5EF4-FFF2-40B4-BE49-F238E27FC236}">
              <a16:creationId xmlns:a16="http://schemas.microsoft.com/office/drawing/2014/main" id="{F0A7AF15-71D5-4146-864D-71428B24EC5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20935950"/>
          <a:ext cx="1018903" cy="82296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140970</xdr:colOff>
      <xdr:row>32</xdr:row>
      <xdr:rowOff>243840</xdr:rowOff>
    </xdr:from>
    <xdr:to>
      <xdr:col>0</xdr:col>
      <xdr:colOff>1093470</xdr:colOff>
      <xdr:row>32</xdr:row>
      <xdr:rowOff>1043940</xdr:rowOff>
    </xdr:to>
    <xdr:pic>
      <xdr:nvPicPr>
        <xdr:cNvPr id="58" name="image4.jpg">
          <a:extLst>
            <a:ext uri="{FF2B5EF4-FFF2-40B4-BE49-F238E27FC236}">
              <a16:creationId xmlns:a16="http://schemas.microsoft.com/office/drawing/2014/main" id="{F53EDE04-1264-4AE0-BBED-41A1CC330BC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" y="24532590"/>
          <a:ext cx="952500" cy="800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32385</xdr:colOff>
      <xdr:row>31</xdr:row>
      <xdr:rowOff>333375</xdr:rowOff>
    </xdr:from>
    <xdr:to>
      <xdr:col>0</xdr:col>
      <xdr:colOff>1149985</xdr:colOff>
      <xdr:row>31</xdr:row>
      <xdr:rowOff>1003935</xdr:rowOff>
    </xdr:to>
    <xdr:pic>
      <xdr:nvPicPr>
        <xdr:cNvPr id="59" name="image8.jpg">
          <a:extLst>
            <a:ext uri="{FF2B5EF4-FFF2-40B4-BE49-F238E27FC236}">
              <a16:creationId xmlns:a16="http://schemas.microsoft.com/office/drawing/2014/main" id="{FFAEAF7D-EEFD-4E10-9D75-13E2C46F409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" y="23421975"/>
          <a:ext cx="1117600" cy="67056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1</xdr:col>
      <xdr:colOff>419100</xdr:colOff>
      <xdr:row>15</xdr:row>
      <xdr:rowOff>133350</xdr:rowOff>
    </xdr:from>
    <xdr:to>
      <xdr:col>3</xdr:col>
      <xdr:colOff>364818</xdr:colOff>
      <xdr:row>15</xdr:row>
      <xdr:rowOff>451287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95B7A570-91E8-4321-9FA2-FD6278EF9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09725" y="10439400"/>
          <a:ext cx="641043" cy="317937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12</xdr:row>
      <xdr:rowOff>57150</xdr:rowOff>
    </xdr:from>
    <xdr:to>
      <xdr:col>3</xdr:col>
      <xdr:colOff>383868</xdr:colOff>
      <xdr:row>12</xdr:row>
      <xdr:rowOff>375087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49BF8D3-3866-4056-B6F9-E801EFC92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28775" y="6762750"/>
          <a:ext cx="641043" cy="317937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11</xdr:row>
      <xdr:rowOff>76200</xdr:rowOff>
    </xdr:from>
    <xdr:to>
      <xdr:col>3</xdr:col>
      <xdr:colOff>383868</xdr:colOff>
      <xdr:row>11</xdr:row>
      <xdr:rowOff>394137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AD2E1BF1-4F38-4E95-BF54-E4BBF6381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28775" y="5581650"/>
          <a:ext cx="641043" cy="317937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438151</xdr:colOff>
      <xdr:row>16</xdr:row>
      <xdr:rowOff>161927</xdr:rowOff>
    </xdr:from>
    <xdr:to>
      <xdr:col>3</xdr:col>
      <xdr:colOff>383869</xdr:colOff>
      <xdr:row>16</xdr:row>
      <xdr:rowOff>479864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2D457DA3-0ACF-4088-B1AA-B6E561CA1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28776" y="11668127"/>
          <a:ext cx="641043" cy="317937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10</xdr:row>
      <xdr:rowOff>180975</xdr:rowOff>
    </xdr:from>
    <xdr:to>
      <xdr:col>3</xdr:col>
      <xdr:colOff>402918</xdr:colOff>
      <xdr:row>10</xdr:row>
      <xdr:rowOff>498912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5CED107C-8B63-43B9-801E-228B493E7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47825" y="4486275"/>
          <a:ext cx="641043" cy="317937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438151</xdr:colOff>
      <xdr:row>13</xdr:row>
      <xdr:rowOff>47625</xdr:rowOff>
    </xdr:from>
    <xdr:to>
      <xdr:col>3</xdr:col>
      <xdr:colOff>383869</xdr:colOff>
      <xdr:row>13</xdr:row>
      <xdr:rowOff>365562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8B3A4FD7-8538-44BD-95CE-FDFE403AF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28776" y="7953375"/>
          <a:ext cx="641043" cy="317937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428626</xdr:colOff>
      <xdr:row>14</xdr:row>
      <xdr:rowOff>57151</xdr:rowOff>
    </xdr:from>
    <xdr:to>
      <xdr:col>3</xdr:col>
      <xdr:colOff>374344</xdr:colOff>
      <xdr:row>14</xdr:row>
      <xdr:rowOff>375088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C8A2641C-8027-4D01-86BC-37F8BA72F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19251" y="9163051"/>
          <a:ext cx="641043" cy="317937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419102</xdr:colOff>
      <xdr:row>9</xdr:row>
      <xdr:rowOff>85725</xdr:rowOff>
    </xdr:from>
    <xdr:to>
      <xdr:col>3</xdr:col>
      <xdr:colOff>364820</xdr:colOff>
      <xdr:row>9</xdr:row>
      <xdr:rowOff>403662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D3A30D9B-B0C8-4B85-A900-38A66AFBB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09727" y="3190875"/>
          <a:ext cx="641043" cy="317937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20</xdr:row>
      <xdr:rowOff>123826</xdr:rowOff>
    </xdr:from>
    <xdr:to>
      <xdr:col>3</xdr:col>
      <xdr:colOff>393393</xdr:colOff>
      <xdr:row>20</xdr:row>
      <xdr:rowOff>441763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99FAE277-D74D-4CC1-95EE-4A93BB52D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38300" y="15621001"/>
          <a:ext cx="641043" cy="317937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409576</xdr:colOff>
      <xdr:row>18</xdr:row>
      <xdr:rowOff>123825</xdr:rowOff>
    </xdr:from>
    <xdr:to>
      <xdr:col>3</xdr:col>
      <xdr:colOff>355294</xdr:colOff>
      <xdr:row>18</xdr:row>
      <xdr:rowOff>441762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A3417620-BF18-4058-8C8B-70CD60EB7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00201" y="13220700"/>
          <a:ext cx="641043" cy="317937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22</xdr:row>
      <xdr:rowOff>228600</xdr:rowOff>
    </xdr:from>
    <xdr:to>
      <xdr:col>3</xdr:col>
      <xdr:colOff>383868</xdr:colOff>
      <xdr:row>22</xdr:row>
      <xdr:rowOff>546537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12300748-68D8-4DCD-826A-3754D7290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28775" y="18126075"/>
          <a:ext cx="641043" cy="317937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19</xdr:row>
      <xdr:rowOff>123825</xdr:rowOff>
    </xdr:from>
    <xdr:to>
      <xdr:col>3</xdr:col>
      <xdr:colOff>393393</xdr:colOff>
      <xdr:row>19</xdr:row>
      <xdr:rowOff>441762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E791A700-B9D8-49B8-BD36-DF0B14F79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38300" y="14420850"/>
          <a:ext cx="641043" cy="317937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21</xdr:row>
      <xdr:rowOff>142874</xdr:rowOff>
    </xdr:from>
    <xdr:to>
      <xdr:col>3</xdr:col>
      <xdr:colOff>383868</xdr:colOff>
      <xdr:row>21</xdr:row>
      <xdr:rowOff>460811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80544BC-43E5-4A9C-91B5-4225B4629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28775" y="16840199"/>
          <a:ext cx="641043" cy="317937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457201</xdr:colOff>
      <xdr:row>28</xdr:row>
      <xdr:rowOff>171450</xdr:rowOff>
    </xdr:from>
    <xdr:to>
      <xdr:col>3</xdr:col>
      <xdr:colOff>402919</xdr:colOff>
      <xdr:row>28</xdr:row>
      <xdr:rowOff>489387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1DC9B986-4CE7-4A70-B8F1-8BE024545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47826" y="19659600"/>
          <a:ext cx="641043" cy="317937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31</xdr:row>
      <xdr:rowOff>161925</xdr:rowOff>
    </xdr:from>
    <xdr:to>
      <xdr:col>3</xdr:col>
      <xdr:colOff>393393</xdr:colOff>
      <xdr:row>31</xdr:row>
      <xdr:rowOff>479862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DB3E8EE3-F415-4092-A7BC-DC280E059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38300" y="23250525"/>
          <a:ext cx="641043" cy="317937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457201</xdr:colOff>
      <xdr:row>32</xdr:row>
      <xdr:rowOff>209550</xdr:rowOff>
    </xdr:from>
    <xdr:to>
      <xdr:col>3</xdr:col>
      <xdr:colOff>402919</xdr:colOff>
      <xdr:row>32</xdr:row>
      <xdr:rowOff>527487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FF4E16B4-AC36-4916-B0A4-A8232EE3D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47826" y="24498300"/>
          <a:ext cx="641043" cy="317937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29</xdr:row>
      <xdr:rowOff>228600</xdr:rowOff>
    </xdr:from>
    <xdr:to>
      <xdr:col>3</xdr:col>
      <xdr:colOff>383868</xdr:colOff>
      <xdr:row>29</xdr:row>
      <xdr:rowOff>546537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82C5D1CC-4DB4-4CBD-9CB3-BAA31BE63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28775" y="20916900"/>
          <a:ext cx="641043" cy="317937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438151</xdr:colOff>
      <xdr:row>30</xdr:row>
      <xdr:rowOff>238126</xdr:rowOff>
    </xdr:from>
    <xdr:to>
      <xdr:col>3</xdr:col>
      <xdr:colOff>383869</xdr:colOff>
      <xdr:row>30</xdr:row>
      <xdr:rowOff>556063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D81D48E8-9147-4B51-B773-164661FAF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28776" y="22126576"/>
          <a:ext cx="641043" cy="317937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6</xdr:row>
      <xdr:rowOff>238125</xdr:rowOff>
    </xdr:from>
    <xdr:to>
      <xdr:col>0</xdr:col>
      <xdr:colOff>1143000</xdr:colOff>
      <xdr:row>6</xdr:row>
      <xdr:rowOff>1061849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67EE356-DB8C-4C04-8F1C-BFE83DB08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19" y="3345656"/>
          <a:ext cx="1107281" cy="823724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</xdr:colOff>
      <xdr:row>7</xdr:row>
      <xdr:rowOff>250032</xdr:rowOff>
    </xdr:from>
    <xdr:to>
      <xdr:col>0</xdr:col>
      <xdr:colOff>1142999</xdr:colOff>
      <xdr:row>7</xdr:row>
      <xdr:rowOff>975344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E06A706-0054-41A3-9CA9-31FAB1EE9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18" y="4560095"/>
          <a:ext cx="1107281" cy="72531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23813</xdr:colOff>
      <xdr:row>8</xdr:row>
      <xdr:rowOff>250032</xdr:rowOff>
    </xdr:from>
    <xdr:to>
      <xdr:col>0</xdr:col>
      <xdr:colOff>1119188</xdr:colOff>
      <xdr:row>8</xdr:row>
      <xdr:rowOff>962354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D981C7FF-556C-4DC6-BA2F-1F32B6768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3" y="5762626"/>
          <a:ext cx="1095375" cy="712322"/>
        </a:xfrm>
        <a:prstGeom prst="rect">
          <a:avLst/>
        </a:prstGeom>
      </xdr:spPr>
    </xdr:pic>
    <xdr:clientData/>
  </xdr:twoCellAnchor>
  <xdr:twoCellAnchor editAs="oneCell">
    <xdr:from>
      <xdr:col>1</xdr:col>
      <xdr:colOff>452438</xdr:colOff>
      <xdr:row>27</xdr:row>
      <xdr:rowOff>178594</xdr:rowOff>
    </xdr:from>
    <xdr:to>
      <xdr:col>3</xdr:col>
      <xdr:colOff>398156</xdr:colOff>
      <xdr:row>27</xdr:row>
      <xdr:rowOff>496531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03223E9D-EEB0-4133-A4E2-386E4D0E9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43063" y="26920032"/>
          <a:ext cx="636281" cy="317937"/>
        </a:xfrm>
        <a:prstGeom prst="rect">
          <a:avLst/>
        </a:prstGeom>
      </xdr:spPr>
    </xdr:pic>
    <xdr:clientData/>
  </xdr:twoCellAnchor>
  <xdr:twoCellAnchor editAs="oneCell">
    <xdr:from>
      <xdr:col>1</xdr:col>
      <xdr:colOff>452438</xdr:colOff>
      <xdr:row>26</xdr:row>
      <xdr:rowOff>178594</xdr:rowOff>
    </xdr:from>
    <xdr:to>
      <xdr:col>3</xdr:col>
      <xdr:colOff>398156</xdr:colOff>
      <xdr:row>26</xdr:row>
      <xdr:rowOff>496531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216D3D3B-D11D-480A-8A86-4070F16EC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43063" y="25717500"/>
          <a:ext cx="636281" cy="317937"/>
        </a:xfrm>
        <a:prstGeom prst="rect">
          <a:avLst/>
        </a:prstGeom>
      </xdr:spPr>
    </xdr:pic>
    <xdr:clientData/>
  </xdr:twoCellAnchor>
  <xdr:twoCellAnchor editAs="oneCell">
    <xdr:from>
      <xdr:col>1</xdr:col>
      <xdr:colOff>452439</xdr:colOff>
      <xdr:row>25</xdr:row>
      <xdr:rowOff>178594</xdr:rowOff>
    </xdr:from>
    <xdr:to>
      <xdr:col>3</xdr:col>
      <xdr:colOff>398157</xdr:colOff>
      <xdr:row>25</xdr:row>
      <xdr:rowOff>496531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B2C8B997-CABB-4250-AE17-8F7747110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43064" y="24514969"/>
          <a:ext cx="636281" cy="317937"/>
        </a:xfrm>
        <a:prstGeom prst="rect">
          <a:avLst/>
        </a:prstGeom>
      </xdr:spPr>
    </xdr:pic>
    <xdr:clientData/>
  </xdr:twoCellAnchor>
  <xdr:twoCellAnchor editAs="oneCell">
    <xdr:from>
      <xdr:col>1</xdr:col>
      <xdr:colOff>452438</xdr:colOff>
      <xdr:row>24</xdr:row>
      <xdr:rowOff>214313</xdr:rowOff>
    </xdr:from>
    <xdr:to>
      <xdr:col>3</xdr:col>
      <xdr:colOff>398156</xdr:colOff>
      <xdr:row>24</xdr:row>
      <xdr:rowOff>532250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ABA7550C-5302-44BF-8112-F62AD24AC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43063" y="23348157"/>
          <a:ext cx="636281" cy="317937"/>
        </a:xfrm>
        <a:prstGeom prst="rect">
          <a:avLst/>
        </a:prstGeom>
      </xdr:spPr>
    </xdr:pic>
    <xdr:clientData/>
  </xdr:twoCellAnchor>
  <xdr:twoCellAnchor editAs="oneCell">
    <xdr:from>
      <xdr:col>0</xdr:col>
      <xdr:colOff>154782</xdr:colOff>
      <xdr:row>24</xdr:row>
      <xdr:rowOff>71438</xdr:rowOff>
    </xdr:from>
    <xdr:to>
      <xdr:col>0</xdr:col>
      <xdr:colOff>1119188</xdr:colOff>
      <xdr:row>24</xdr:row>
      <xdr:rowOff>1154551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39034F4-E80C-4232-A903-4E8266D82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782" y="23205282"/>
          <a:ext cx="964406" cy="1083113"/>
        </a:xfrm>
        <a:prstGeom prst="rect">
          <a:avLst/>
        </a:prstGeom>
      </xdr:spPr>
    </xdr:pic>
    <xdr:clientData/>
  </xdr:twoCellAnchor>
  <xdr:twoCellAnchor editAs="oneCell">
    <xdr:from>
      <xdr:col>0</xdr:col>
      <xdr:colOff>297658</xdr:colOff>
      <xdr:row>25</xdr:row>
      <xdr:rowOff>35717</xdr:rowOff>
    </xdr:from>
    <xdr:to>
      <xdr:col>0</xdr:col>
      <xdr:colOff>952500</xdr:colOff>
      <xdr:row>25</xdr:row>
      <xdr:rowOff>1168675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78E6E4B8-985C-4784-A882-9A5D232CB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658" y="24372092"/>
          <a:ext cx="654842" cy="1132958"/>
        </a:xfrm>
        <a:prstGeom prst="rect">
          <a:avLst/>
        </a:prstGeom>
      </xdr:spPr>
    </xdr:pic>
    <xdr:clientData/>
  </xdr:twoCellAnchor>
  <xdr:twoCellAnchor editAs="oneCell">
    <xdr:from>
      <xdr:col>0</xdr:col>
      <xdr:colOff>38476</xdr:colOff>
      <xdr:row>26</xdr:row>
      <xdr:rowOff>107158</xdr:rowOff>
    </xdr:from>
    <xdr:to>
      <xdr:col>0</xdr:col>
      <xdr:colOff>1131094</xdr:colOff>
      <xdr:row>26</xdr:row>
      <xdr:rowOff>1144411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1B3F2154-2627-428A-9C07-6C21D302B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76" y="25646064"/>
          <a:ext cx="1092618" cy="1037253"/>
        </a:xfrm>
        <a:prstGeom prst="rect">
          <a:avLst/>
        </a:prstGeom>
      </xdr:spPr>
    </xdr:pic>
    <xdr:clientData/>
  </xdr:twoCellAnchor>
  <xdr:twoCellAnchor editAs="oneCell">
    <xdr:from>
      <xdr:col>0</xdr:col>
      <xdr:colOff>158423</xdr:colOff>
      <xdr:row>27</xdr:row>
      <xdr:rowOff>35719</xdr:rowOff>
    </xdr:from>
    <xdr:to>
      <xdr:col>0</xdr:col>
      <xdr:colOff>1017979</xdr:colOff>
      <xdr:row>27</xdr:row>
      <xdr:rowOff>1131092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E928A87E-1CD9-4999-A66F-0D9EDF96D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423" y="26777157"/>
          <a:ext cx="859556" cy="1095373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8</xdr:row>
      <xdr:rowOff>83344</xdr:rowOff>
    </xdr:from>
    <xdr:to>
      <xdr:col>3</xdr:col>
      <xdr:colOff>374343</xdr:colOff>
      <xdr:row>8</xdr:row>
      <xdr:rowOff>401281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AB707C27-CC4B-4FC5-ADCB-462D23796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19250" y="5595938"/>
          <a:ext cx="636281" cy="317937"/>
        </a:xfrm>
        <a:prstGeom prst="rect">
          <a:avLst/>
        </a:prstGeom>
      </xdr:spPr>
    </xdr:pic>
    <xdr:clientData/>
  </xdr:twoCellAnchor>
  <xdr:twoCellAnchor editAs="oneCell">
    <xdr:from>
      <xdr:col>1</xdr:col>
      <xdr:colOff>452438</xdr:colOff>
      <xdr:row>7</xdr:row>
      <xdr:rowOff>95250</xdr:rowOff>
    </xdr:from>
    <xdr:to>
      <xdr:col>3</xdr:col>
      <xdr:colOff>398156</xdr:colOff>
      <xdr:row>7</xdr:row>
      <xdr:rowOff>413187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F17B61E9-3FB9-4B4F-9BFD-04BDED497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43063" y="4405313"/>
          <a:ext cx="636281" cy="317937"/>
        </a:xfrm>
        <a:prstGeom prst="rect">
          <a:avLst/>
        </a:prstGeom>
      </xdr:spPr>
    </xdr:pic>
    <xdr:clientData/>
  </xdr:twoCellAnchor>
  <xdr:twoCellAnchor editAs="oneCell">
    <xdr:from>
      <xdr:col>1</xdr:col>
      <xdr:colOff>440532</xdr:colOff>
      <xdr:row>6</xdr:row>
      <xdr:rowOff>95251</xdr:rowOff>
    </xdr:from>
    <xdr:to>
      <xdr:col>3</xdr:col>
      <xdr:colOff>386250</xdr:colOff>
      <xdr:row>6</xdr:row>
      <xdr:rowOff>413188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66471C41-FA10-44BB-AD87-246EA1219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31157" y="3202782"/>
          <a:ext cx="636281" cy="317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Q35"/>
  <sheetViews>
    <sheetView tabSelected="1" topLeftCell="A2" zoomScaleNormal="100" workbookViewId="0">
      <selection activeCell="A2" sqref="A2"/>
    </sheetView>
  </sheetViews>
  <sheetFormatPr defaultColWidth="11.25" defaultRowHeight="15" customHeight="1" x14ac:dyDescent="0.25"/>
  <cols>
    <col min="1" max="1" width="15.625" customWidth="1"/>
    <col min="2" max="2" width="9.125" customWidth="1"/>
    <col min="3" max="3" width="5.25" hidden="1" customWidth="1"/>
    <col min="4" max="4" width="77" customWidth="1"/>
    <col min="5" max="5" width="8.125" customWidth="1"/>
    <col min="6" max="6" width="12.75" customWidth="1"/>
    <col min="7" max="8" width="11.375" customWidth="1"/>
    <col min="9" max="9" width="13.25" customWidth="1"/>
    <col min="10" max="10" width="5.25" hidden="1" customWidth="1"/>
    <col min="11" max="11" width="10.5" hidden="1" customWidth="1"/>
    <col min="12" max="12" width="8.5" customWidth="1"/>
    <col min="13" max="13" width="15.25" customWidth="1"/>
    <col min="14" max="14" width="8.125" customWidth="1"/>
    <col min="15" max="15" width="12.125" bestFit="1" customWidth="1"/>
    <col min="16" max="18" width="10.5" customWidth="1"/>
    <col min="19" max="26" width="8.75" customWidth="1"/>
  </cols>
  <sheetData>
    <row r="1" spans="1:17" ht="15.75" hidden="1" customHeight="1" x14ac:dyDescent="0.25">
      <c r="A1" s="1"/>
      <c r="B1" s="1"/>
      <c r="C1" s="1"/>
      <c r="D1" s="2"/>
      <c r="E1" s="3" t="s">
        <v>0</v>
      </c>
      <c r="F1" s="3" t="s">
        <v>1</v>
      </c>
      <c r="G1" s="4"/>
      <c r="H1" s="5"/>
      <c r="I1" s="6" t="s">
        <v>2</v>
      </c>
      <c r="J1" s="7"/>
      <c r="K1" s="7"/>
      <c r="L1" s="7" t="s">
        <v>3</v>
      </c>
      <c r="M1" s="7"/>
      <c r="N1" s="8"/>
      <c r="O1" s="8"/>
    </row>
    <row r="2" spans="1:17" ht="96" customHeight="1" x14ac:dyDescent="0.25">
      <c r="A2" s="1"/>
      <c r="B2" s="1"/>
      <c r="C2" s="1"/>
      <c r="D2" s="2"/>
      <c r="E2" s="155" t="s">
        <v>4</v>
      </c>
      <c r="F2" s="156"/>
      <c r="G2" s="156"/>
      <c r="H2" s="156"/>
      <c r="I2" s="156"/>
      <c r="J2" s="9"/>
      <c r="K2" s="9"/>
      <c r="L2" s="10" t="s">
        <v>5</v>
      </c>
      <c r="M2" s="11">
        <f>M35</f>
        <v>0</v>
      </c>
      <c r="N2" s="8"/>
      <c r="O2" s="8"/>
    </row>
    <row r="3" spans="1:17" ht="31.5" customHeight="1" x14ac:dyDescent="0.25">
      <c r="A3" s="12"/>
      <c r="B3" s="12"/>
      <c r="C3" s="12"/>
      <c r="D3" s="13"/>
      <c r="E3" s="14"/>
      <c r="F3" s="14"/>
      <c r="G3" s="8"/>
      <c r="H3" s="8"/>
      <c r="I3" s="8"/>
      <c r="J3" s="8"/>
      <c r="K3" s="8"/>
      <c r="L3" s="8"/>
      <c r="M3" s="8" t="s">
        <v>104</v>
      </c>
      <c r="N3" s="8"/>
      <c r="O3" s="8"/>
    </row>
    <row r="4" spans="1:17" ht="19.5" customHeight="1" thickBot="1" x14ac:dyDescent="0.3">
      <c r="A4" s="8"/>
      <c r="B4" s="8"/>
      <c r="C4" s="87"/>
      <c r="D4" s="8" t="s">
        <v>6</v>
      </c>
      <c r="E4" s="14"/>
      <c r="F4" s="14"/>
      <c r="G4" s="138" t="s">
        <v>101</v>
      </c>
      <c r="H4" s="15"/>
      <c r="I4" s="8"/>
      <c r="J4" s="16"/>
      <c r="K4" s="16"/>
      <c r="L4" s="8"/>
      <c r="M4" s="8"/>
      <c r="N4" s="8"/>
      <c r="O4" s="8"/>
    </row>
    <row r="5" spans="1:17" ht="66.75" customHeight="1" thickBot="1" x14ac:dyDescent="0.3">
      <c r="A5" s="17" t="s">
        <v>7</v>
      </c>
      <c r="B5" s="18" t="s">
        <v>8</v>
      </c>
      <c r="C5" s="18" t="s">
        <v>9</v>
      </c>
      <c r="D5" s="17" t="s">
        <v>10</v>
      </c>
      <c r="E5" s="19" t="s">
        <v>0</v>
      </c>
      <c r="F5" s="19" t="s">
        <v>11</v>
      </c>
      <c r="G5" s="139" t="s">
        <v>102</v>
      </c>
      <c r="H5" s="140" t="s">
        <v>103</v>
      </c>
      <c r="I5" s="20" t="s">
        <v>12</v>
      </c>
      <c r="J5" s="21" t="s">
        <v>13</v>
      </c>
      <c r="K5" s="22" t="s">
        <v>14</v>
      </c>
      <c r="L5" s="23" t="s">
        <v>15</v>
      </c>
      <c r="M5" s="22" t="s">
        <v>16</v>
      </c>
      <c r="N5" s="24" t="s">
        <v>17</v>
      </c>
      <c r="O5" s="22" t="s">
        <v>18</v>
      </c>
      <c r="P5" s="147"/>
      <c r="Q5" s="148"/>
    </row>
    <row r="6" spans="1:17" ht="30.75" customHeight="1" thickBot="1" x14ac:dyDescent="0.3">
      <c r="A6" s="25"/>
      <c r="B6" s="26"/>
      <c r="C6" s="27"/>
      <c r="D6" s="157" t="s">
        <v>19</v>
      </c>
      <c r="E6" s="158"/>
      <c r="F6" s="158"/>
      <c r="G6" s="28"/>
      <c r="H6" s="28"/>
      <c r="I6" s="28"/>
      <c r="J6" s="29"/>
      <c r="K6" s="29"/>
      <c r="L6" s="30"/>
      <c r="M6" s="31"/>
      <c r="N6" s="32"/>
      <c r="O6" s="33"/>
    </row>
    <row r="7" spans="1:17" ht="94.5" customHeight="1" x14ac:dyDescent="0.25">
      <c r="A7" s="74"/>
      <c r="B7" s="35">
        <v>1</v>
      </c>
      <c r="C7" s="75"/>
      <c r="D7" s="116" t="s">
        <v>80</v>
      </c>
      <c r="E7" s="123" t="s">
        <v>83</v>
      </c>
      <c r="F7" s="124" t="s">
        <v>88</v>
      </c>
      <c r="G7" s="141">
        <v>199</v>
      </c>
      <c r="H7" s="141">
        <v>199</v>
      </c>
      <c r="I7" s="107">
        <f t="shared" ref="I7:I8" si="0">ROUND(G7/(1+K7),2)</f>
        <v>133</v>
      </c>
      <c r="J7" s="94"/>
      <c r="K7" s="92">
        <v>0.49624060150375998</v>
      </c>
      <c r="L7" s="135"/>
      <c r="M7" s="93">
        <f t="shared" ref="M7:M9" si="1">I7*L7</f>
        <v>0</v>
      </c>
      <c r="N7" s="44">
        <v>200</v>
      </c>
      <c r="O7" s="71" t="s">
        <v>30</v>
      </c>
      <c r="P7" s="137"/>
      <c r="Q7" s="137"/>
    </row>
    <row r="8" spans="1:17" ht="94.5" customHeight="1" x14ac:dyDescent="0.25">
      <c r="A8" s="74"/>
      <c r="B8" s="35">
        <v>2</v>
      </c>
      <c r="C8" s="88"/>
      <c r="D8" s="117" t="s">
        <v>81</v>
      </c>
      <c r="E8" s="119" t="s">
        <v>84</v>
      </c>
      <c r="F8" s="121" t="s">
        <v>87</v>
      </c>
      <c r="G8" s="141">
        <v>199</v>
      </c>
      <c r="H8" s="141">
        <v>199</v>
      </c>
      <c r="I8" s="107">
        <f t="shared" si="0"/>
        <v>133</v>
      </c>
      <c r="J8" s="89"/>
      <c r="K8" s="92">
        <v>0.49624060150375998</v>
      </c>
      <c r="L8" s="134"/>
      <c r="M8" s="93">
        <f t="shared" si="1"/>
        <v>0</v>
      </c>
      <c r="N8" s="44">
        <v>200</v>
      </c>
      <c r="O8" s="71" t="s">
        <v>30</v>
      </c>
      <c r="P8" s="137"/>
      <c r="Q8" s="137"/>
    </row>
    <row r="9" spans="1:17" ht="94.5" customHeight="1" x14ac:dyDescent="0.25">
      <c r="A9" s="74"/>
      <c r="B9" s="35">
        <v>3</v>
      </c>
      <c r="C9" s="75"/>
      <c r="D9" s="118" t="s">
        <v>82</v>
      </c>
      <c r="E9" s="120" t="s">
        <v>85</v>
      </c>
      <c r="F9" s="122" t="s">
        <v>86</v>
      </c>
      <c r="G9" s="141">
        <v>199</v>
      </c>
      <c r="H9" s="141">
        <v>199</v>
      </c>
      <c r="I9" s="107">
        <f>ROUND(G9/(1+K9),2)</f>
        <v>133</v>
      </c>
      <c r="J9" s="95"/>
      <c r="K9" s="92">
        <v>0.49624060150375998</v>
      </c>
      <c r="L9" s="134"/>
      <c r="M9" s="93">
        <f t="shared" si="1"/>
        <v>0</v>
      </c>
      <c r="N9" s="44">
        <v>200</v>
      </c>
      <c r="O9" s="71" t="s">
        <v>30</v>
      </c>
      <c r="P9" s="137"/>
      <c r="Q9" s="137"/>
    </row>
    <row r="10" spans="1:17" ht="94.5" customHeight="1" x14ac:dyDescent="0.25">
      <c r="A10" s="34"/>
      <c r="B10" s="35">
        <v>4</v>
      </c>
      <c r="C10" s="36"/>
      <c r="D10" s="37" t="s">
        <v>20</v>
      </c>
      <c r="E10" s="38" t="s">
        <v>21</v>
      </c>
      <c r="F10" s="39" t="s">
        <v>22</v>
      </c>
      <c r="G10" s="149">
        <v>295</v>
      </c>
      <c r="H10" s="141">
        <v>295</v>
      </c>
      <c r="I10" s="107">
        <f t="shared" ref="I10:I17" si="2">ROUND($G10/(1+$K10),2)</f>
        <v>196.67</v>
      </c>
      <c r="J10" s="91"/>
      <c r="K10" s="92">
        <v>0.5</v>
      </c>
      <c r="L10" s="72"/>
      <c r="M10" s="93">
        <f t="shared" ref="M10:M17" si="3">I10*L10</f>
        <v>0</v>
      </c>
      <c r="N10" s="44">
        <v>150</v>
      </c>
      <c r="O10" s="71" t="s">
        <v>30</v>
      </c>
      <c r="P10" s="137"/>
      <c r="Q10" s="137"/>
    </row>
    <row r="11" spans="1:17" ht="94.5" customHeight="1" x14ac:dyDescent="0.25">
      <c r="A11" s="8"/>
      <c r="B11" s="35">
        <v>5</v>
      </c>
      <c r="C11" s="36"/>
      <c r="D11" s="37" t="s">
        <v>24</v>
      </c>
      <c r="E11" s="38" t="s">
        <v>25</v>
      </c>
      <c r="F11" s="39" t="s">
        <v>26</v>
      </c>
      <c r="G11" s="149">
        <v>895</v>
      </c>
      <c r="H11" s="141">
        <v>895</v>
      </c>
      <c r="I11" s="107">
        <f t="shared" si="2"/>
        <v>537</v>
      </c>
      <c r="J11" s="46"/>
      <c r="K11" s="42">
        <v>0.66666666666666996</v>
      </c>
      <c r="L11" s="73"/>
      <c r="M11" s="43">
        <f t="shared" si="3"/>
        <v>0</v>
      </c>
      <c r="N11" s="44">
        <v>20</v>
      </c>
      <c r="O11" s="71" t="s">
        <v>30</v>
      </c>
      <c r="P11" s="137"/>
      <c r="Q11" s="137"/>
    </row>
    <row r="12" spans="1:17" ht="94.5" customHeight="1" x14ac:dyDescent="0.25">
      <c r="A12" s="8"/>
      <c r="B12" s="35">
        <v>6</v>
      </c>
      <c r="C12" s="36"/>
      <c r="D12" s="37" t="s">
        <v>27</v>
      </c>
      <c r="E12" s="38" t="s">
        <v>28</v>
      </c>
      <c r="F12" s="39" t="s">
        <v>29</v>
      </c>
      <c r="G12" s="149">
        <v>1095</v>
      </c>
      <c r="H12" s="141">
        <v>1095</v>
      </c>
      <c r="I12" s="107">
        <f t="shared" si="2"/>
        <v>730</v>
      </c>
      <c r="J12" s="46"/>
      <c r="K12" s="42">
        <v>0.5</v>
      </c>
      <c r="L12" s="67"/>
      <c r="M12" s="43">
        <f t="shared" si="3"/>
        <v>0</v>
      </c>
      <c r="N12" s="44">
        <v>20</v>
      </c>
      <c r="O12" s="47" t="s">
        <v>30</v>
      </c>
      <c r="P12" s="137"/>
      <c r="Q12" s="137"/>
    </row>
    <row r="13" spans="1:17" ht="94.5" customHeight="1" thickBot="1" x14ac:dyDescent="0.3">
      <c r="A13" s="8"/>
      <c r="B13" s="35">
        <v>7</v>
      </c>
      <c r="C13" s="36"/>
      <c r="D13" s="37" t="s">
        <v>31</v>
      </c>
      <c r="E13" s="38" t="s">
        <v>32</v>
      </c>
      <c r="F13" s="39" t="s">
        <v>33</v>
      </c>
      <c r="G13" s="149">
        <v>895</v>
      </c>
      <c r="H13" s="141">
        <v>895</v>
      </c>
      <c r="I13" s="107">
        <f t="shared" si="2"/>
        <v>597</v>
      </c>
      <c r="J13" s="46"/>
      <c r="K13" s="60">
        <v>0.49916247906198002</v>
      </c>
      <c r="L13" s="73"/>
      <c r="M13" s="43">
        <f t="shared" si="3"/>
        <v>0</v>
      </c>
      <c r="N13" s="44">
        <v>20</v>
      </c>
      <c r="O13" s="71" t="s">
        <v>30</v>
      </c>
      <c r="P13" s="137"/>
      <c r="Q13" s="137"/>
    </row>
    <row r="14" spans="1:17" ht="94.5" customHeight="1" x14ac:dyDescent="0.25">
      <c r="A14" s="8"/>
      <c r="B14" s="35">
        <v>8</v>
      </c>
      <c r="C14" s="36"/>
      <c r="D14" s="37" t="s">
        <v>34</v>
      </c>
      <c r="E14" s="38" t="s">
        <v>35</v>
      </c>
      <c r="F14" s="39" t="s">
        <v>36</v>
      </c>
      <c r="G14" s="149">
        <v>1495</v>
      </c>
      <c r="H14" s="141">
        <v>1495</v>
      </c>
      <c r="I14" s="107">
        <f t="shared" si="2"/>
        <v>996.67</v>
      </c>
      <c r="J14" s="46"/>
      <c r="K14" s="42">
        <v>0.5</v>
      </c>
      <c r="L14" s="161"/>
      <c r="M14" s="43">
        <f t="shared" si="3"/>
        <v>0</v>
      </c>
      <c r="N14" s="44">
        <v>20</v>
      </c>
      <c r="O14" s="70" t="s">
        <v>23</v>
      </c>
      <c r="P14" s="137"/>
      <c r="Q14" s="137"/>
    </row>
    <row r="15" spans="1:17" ht="94.5" customHeight="1" x14ac:dyDescent="0.25">
      <c r="A15" s="8"/>
      <c r="B15" s="35">
        <v>9</v>
      </c>
      <c r="C15" s="36"/>
      <c r="D15" s="37" t="s">
        <v>37</v>
      </c>
      <c r="E15" s="38" t="s">
        <v>38</v>
      </c>
      <c r="F15" s="39" t="s">
        <v>39</v>
      </c>
      <c r="G15" s="149">
        <v>495</v>
      </c>
      <c r="H15" s="141">
        <v>495</v>
      </c>
      <c r="I15" s="107">
        <f t="shared" si="2"/>
        <v>330</v>
      </c>
      <c r="J15" s="46"/>
      <c r="K15" s="42">
        <v>0.5</v>
      </c>
      <c r="L15" s="162"/>
      <c r="M15" s="43">
        <f t="shared" si="3"/>
        <v>0</v>
      </c>
      <c r="N15" s="44">
        <v>100</v>
      </c>
      <c r="O15" s="45" t="s">
        <v>23</v>
      </c>
      <c r="P15" s="137"/>
      <c r="Q15" s="137"/>
    </row>
    <row r="16" spans="1:17" ht="94.5" customHeight="1" x14ac:dyDescent="0.25">
      <c r="A16" s="34"/>
      <c r="B16" s="35">
        <v>10</v>
      </c>
      <c r="C16" s="36"/>
      <c r="D16" s="37" t="s">
        <v>40</v>
      </c>
      <c r="E16" s="38" t="s">
        <v>41</v>
      </c>
      <c r="F16" s="39" t="s">
        <v>42</v>
      </c>
      <c r="G16" s="149">
        <v>795</v>
      </c>
      <c r="H16" s="141">
        <v>795</v>
      </c>
      <c r="I16" s="107">
        <f t="shared" si="2"/>
        <v>530</v>
      </c>
      <c r="J16" s="41"/>
      <c r="K16" s="42">
        <v>0.5</v>
      </c>
      <c r="L16" s="68"/>
      <c r="M16" s="43">
        <f t="shared" si="3"/>
        <v>0</v>
      </c>
      <c r="N16" s="44">
        <v>50</v>
      </c>
      <c r="O16" s="47" t="s">
        <v>30</v>
      </c>
      <c r="P16" s="137"/>
      <c r="Q16" s="137"/>
    </row>
    <row r="17" spans="1:17" ht="94.5" customHeight="1" thickBot="1" x14ac:dyDescent="0.3">
      <c r="A17" s="34"/>
      <c r="B17" s="35">
        <v>11</v>
      </c>
      <c r="C17" s="36"/>
      <c r="D17" s="37" t="s">
        <v>43</v>
      </c>
      <c r="E17" s="38" t="s">
        <v>44</v>
      </c>
      <c r="F17" s="39" t="s">
        <v>45</v>
      </c>
      <c r="G17" s="149">
        <v>995</v>
      </c>
      <c r="H17" s="141">
        <v>995</v>
      </c>
      <c r="I17" s="40">
        <f t="shared" si="2"/>
        <v>597</v>
      </c>
      <c r="J17" s="41"/>
      <c r="K17" s="42">
        <v>0.66666666666666996</v>
      </c>
      <c r="L17" s="68"/>
      <c r="M17" s="43">
        <f t="shared" si="3"/>
        <v>0</v>
      </c>
      <c r="N17" s="44">
        <v>20</v>
      </c>
      <c r="O17" s="47" t="s">
        <v>30</v>
      </c>
      <c r="P17" s="137"/>
      <c r="Q17" s="137"/>
    </row>
    <row r="18" spans="1:17" ht="30.75" customHeight="1" thickBot="1" x14ac:dyDescent="0.3">
      <c r="A18" s="25"/>
      <c r="B18" s="48"/>
      <c r="C18" s="27"/>
      <c r="D18" s="157" t="s">
        <v>46</v>
      </c>
      <c r="E18" s="158"/>
      <c r="F18" s="158"/>
      <c r="G18" s="142"/>
      <c r="H18" s="143"/>
      <c r="I18" s="28"/>
      <c r="J18" s="29"/>
      <c r="K18" s="29"/>
      <c r="L18" s="30"/>
      <c r="M18" s="31"/>
      <c r="N18" s="32"/>
      <c r="O18" s="33"/>
      <c r="P18" s="137"/>
      <c r="Q18" s="137"/>
    </row>
    <row r="19" spans="1:17" ht="94.5" customHeight="1" x14ac:dyDescent="0.25">
      <c r="A19" s="34"/>
      <c r="B19" s="35">
        <v>1</v>
      </c>
      <c r="C19" s="36"/>
      <c r="D19" s="37" t="s">
        <v>47</v>
      </c>
      <c r="E19" s="38" t="s">
        <v>48</v>
      </c>
      <c r="F19" s="39" t="s">
        <v>49</v>
      </c>
      <c r="G19" s="149">
        <v>795</v>
      </c>
      <c r="H19" s="141">
        <v>795</v>
      </c>
      <c r="I19" s="40">
        <f t="shared" ref="I19:I23" si="4">ROUND($G19/(1+$K19),2)</f>
        <v>530</v>
      </c>
      <c r="J19" s="41"/>
      <c r="K19" s="42">
        <v>0.5</v>
      </c>
      <c r="L19" s="163"/>
      <c r="M19" s="43">
        <f t="shared" ref="M19:M23" si="5">I19*L19</f>
        <v>0</v>
      </c>
      <c r="N19" s="44">
        <v>50</v>
      </c>
      <c r="O19" s="70" t="s">
        <v>23</v>
      </c>
      <c r="P19" s="137"/>
      <c r="Q19" s="137"/>
    </row>
    <row r="20" spans="1:17" ht="94.5" customHeight="1" x14ac:dyDescent="0.25">
      <c r="A20" s="8"/>
      <c r="B20" s="35">
        <v>2</v>
      </c>
      <c r="C20" s="36"/>
      <c r="D20" s="37" t="s">
        <v>50</v>
      </c>
      <c r="E20" s="38" t="s">
        <v>51</v>
      </c>
      <c r="F20" s="39" t="s">
        <v>52</v>
      </c>
      <c r="G20" s="149">
        <v>795</v>
      </c>
      <c r="H20" s="141">
        <v>795</v>
      </c>
      <c r="I20" s="107">
        <f t="shared" si="4"/>
        <v>530</v>
      </c>
      <c r="J20" s="46"/>
      <c r="K20" s="42">
        <v>0.5</v>
      </c>
      <c r="L20" s="161"/>
      <c r="M20" s="43">
        <f t="shared" si="5"/>
        <v>0</v>
      </c>
      <c r="N20" s="44">
        <v>50</v>
      </c>
      <c r="O20" s="70" t="s">
        <v>23</v>
      </c>
      <c r="P20" s="137"/>
      <c r="Q20" s="137"/>
    </row>
    <row r="21" spans="1:17" ht="94.5" customHeight="1" x14ac:dyDescent="0.25">
      <c r="A21" s="8"/>
      <c r="B21" s="35">
        <v>3</v>
      </c>
      <c r="C21" s="36"/>
      <c r="D21" s="37" t="s">
        <v>53</v>
      </c>
      <c r="E21" s="38" t="s">
        <v>54</v>
      </c>
      <c r="F21" s="39" t="s">
        <v>55</v>
      </c>
      <c r="G21" s="149">
        <v>795</v>
      </c>
      <c r="H21" s="141">
        <v>795</v>
      </c>
      <c r="I21" s="107">
        <f t="shared" si="4"/>
        <v>530</v>
      </c>
      <c r="J21" s="46"/>
      <c r="K21" s="42">
        <v>0.5</v>
      </c>
      <c r="L21" s="67"/>
      <c r="M21" s="43">
        <f t="shared" si="5"/>
        <v>0</v>
      </c>
      <c r="N21" s="44">
        <v>50</v>
      </c>
      <c r="O21" s="47" t="s">
        <v>30</v>
      </c>
      <c r="P21" s="137"/>
      <c r="Q21" s="137"/>
    </row>
    <row r="22" spans="1:17" ht="94.5" customHeight="1" x14ac:dyDescent="0.25">
      <c r="A22" s="8"/>
      <c r="B22" s="35">
        <v>4</v>
      </c>
      <c r="C22" s="36"/>
      <c r="D22" s="37" t="s">
        <v>56</v>
      </c>
      <c r="E22" s="38" t="s">
        <v>57</v>
      </c>
      <c r="F22" s="39" t="s">
        <v>58</v>
      </c>
      <c r="G22" s="149">
        <v>795</v>
      </c>
      <c r="H22" s="141">
        <v>795</v>
      </c>
      <c r="I22" s="107">
        <f t="shared" si="4"/>
        <v>530</v>
      </c>
      <c r="J22" s="46"/>
      <c r="K22" s="42">
        <v>0.5</v>
      </c>
      <c r="L22" s="67"/>
      <c r="M22" s="43">
        <f t="shared" si="5"/>
        <v>0</v>
      </c>
      <c r="N22" s="44">
        <v>50</v>
      </c>
      <c r="O22" s="47" t="s">
        <v>30</v>
      </c>
      <c r="P22" s="137"/>
      <c r="Q22" s="137"/>
    </row>
    <row r="23" spans="1:17" ht="94.5" customHeight="1" thickBot="1" x14ac:dyDescent="0.3">
      <c r="A23" s="8"/>
      <c r="B23" s="35">
        <v>5</v>
      </c>
      <c r="C23" s="36"/>
      <c r="D23" s="37" t="s">
        <v>59</v>
      </c>
      <c r="E23" s="38" t="s">
        <v>60</v>
      </c>
      <c r="F23" s="39" t="s">
        <v>61</v>
      </c>
      <c r="G23" s="149">
        <v>795</v>
      </c>
      <c r="H23" s="141">
        <v>795</v>
      </c>
      <c r="I23" s="40">
        <f t="shared" si="4"/>
        <v>530</v>
      </c>
      <c r="J23" s="46"/>
      <c r="K23" s="42">
        <v>0.5</v>
      </c>
      <c r="L23" s="69"/>
      <c r="M23" s="49">
        <f t="shared" si="5"/>
        <v>0</v>
      </c>
      <c r="N23" s="50">
        <v>50</v>
      </c>
      <c r="O23" s="51" t="s">
        <v>30</v>
      </c>
      <c r="P23" s="137"/>
      <c r="Q23" s="137"/>
    </row>
    <row r="24" spans="1:17" ht="30.75" customHeight="1" thickBot="1" x14ac:dyDescent="0.3">
      <c r="A24" s="83"/>
      <c r="B24" s="76"/>
      <c r="C24" s="77"/>
      <c r="D24" s="159" t="s">
        <v>62</v>
      </c>
      <c r="E24" s="160"/>
      <c r="F24" s="160"/>
      <c r="G24" s="150"/>
      <c r="H24" s="144"/>
      <c r="I24" s="78"/>
      <c r="J24" s="79"/>
      <c r="K24" s="79"/>
      <c r="L24" s="80"/>
      <c r="M24" s="81"/>
      <c r="N24" s="82"/>
      <c r="O24" s="86"/>
      <c r="P24" s="137"/>
      <c r="Q24" s="137"/>
    </row>
    <row r="25" spans="1:17" ht="94.5" customHeight="1" x14ac:dyDescent="0.25">
      <c r="A25" s="103"/>
      <c r="B25" s="115">
        <v>1</v>
      </c>
      <c r="C25" s="98"/>
      <c r="D25" s="126" t="s">
        <v>89</v>
      </c>
      <c r="E25" s="129" t="s">
        <v>97</v>
      </c>
      <c r="F25" s="127" t="s">
        <v>90</v>
      </c>
      <c r="G25" s="141">
        <v>595</v>
      </c>
      <c r="H25" s="145">
        <v>595</v>
      </c>
      <c r="I25" s="132">
        <f t="shared" ref="I25:I27" si="6">ROUND($G25/(1+$K25),2)</f>
        <v>397</v>
      </c>
      <c r="J25" s="106"/>
      <c r="K25" s="133">
        <v>0.49874055415617002</v>
      </c>
      <c r="L25" s="164"/>
      <c r="M25" s="131">
        <f t="shared" ref="M25:M28" si="7">I25*L25</f>
        <v>0</v>
      </c>
      <c r="N25" s="136">
        <v>50</v>
      </c>
      <c r="O25" s="152" t="s">
        <v>23</v>
      </c>
      <c r="P25" s="137"/>
      <c r="Q25" s="137"/>
    </row>
    <row r="26" spans="1:17" ht="94.5" customHeight="1" thickBot="1" x14ac:dyDescent="0.3">
      <c r="A26" s="104"/>
      <c r="B26" s="99">
        <v>2</v>
      </c>
      <c r="C26" s="97"/>
      <c r="D26" s="118" t="s">
        <v>91</v>
      </c>
      <c r="E26" s="130" t="s">
        <v>98</v>
      </c>
      <c r="F26" s="125" t="s">
        <v>92</v>
      </c>
      <c r="G26" s="145">
        <v>595</v>
      </c>
      <c r="H26" s="145">
        <v>595</v>
      </c>
      <c r="I26" s="107">
        <f t="shared" si="6"/>
        <v>397</v>
      </c>
      <c r="J26" s="95"/>
      <c r="K26" s="60">
        <v>0.49874055415617002</v>
      </c>
      <c r="L26" s="165"/>
      <c r="M26" s="93">
        <f t="shared" si="7"/>
        <v>0</v>
      </c>
      <c r="N26" s="113">
        <v>50</v>
      </c>
      <c r="O26" s="153" t="s">
        <v>23</v>
      </c>
      <c r="P26" s="137"/>
      <c r="Q26" s="137"/>
    </row>
    <row r="27" spans="1:17" ht="94.5" customHeight="1" thickBot="1" x14ac:dyDescent="0.3">
      <c r="A27" s="102"/>
      <c r="B27" s="99">
        <v>3</v>
      </c>
      <c r="C27" s="97"/>
      <c r="D27" s="128" t="s">
        <v>93</v>
      </c>
      <c r="E27" s="130" t="s">
        <v>99</v>
      </c>
      <c r="F27" s="85" t="s">
        <v>94</v>
      </c>
      <c r="G27" s="145">
        <v>595</v>
      </c>
      <c r="H27" s="145">
        <v>595</v>
      </c>
      <c r="I27" s="107">
        <f t="shared" si="6"/>
        <v>397</v>
      </c>
      <c r="J27" s="95"/>
      <c r="K27" s="60">
        <v>0.49874055415617002</v>
      </c>
      <c r="L27" s="166"/>
      <c r="M27" s="93">
        <f t="shared" si="7"/>
        <v>0</v>
      </c>
      <c r="N27" s="113">
        <v>50</v>
      </c>
      <c r="O27" s="152" t="s">
        <v>23</v>
      </c>
      <c r="P27" s="137"/>
      <c r="Q27" s="137"/>
    </row>
    <row r="28" spans="1:17" ht="93" customHeight="1" thickBot="1" x14ac:dyDescent="0.3">
      <c r="A28" s="101"/>
      <c r="B28" s="99">
        <v>4</v>
      </c>
      <c r="C28" s="97"/>
      <c r="D28" s="128" t="s">
        <v>95</v>
      </c>
      <c r="E28" s="130" t="s">
        <v>100</v>
      </c>
      <c r="F28" s="85" t="s">
        <v>96</v>
      </c>
      <c r="G28" s="145">
        <v>595</v>
      </c>
      <c r="H28" s="145">
        <v>595</v>
      </c>
      <c r="I28" s="107">
        <f>ROUND($G28/(1+$K28),2)</f>
        <v>397</v>
      </c>
      <c r="J28" s="95"/>
      <c r="K28" s="60">
        <v>0.49874055415617002</v>
      </c>
      <c r="L28" s="166"/>
      <c r="M28" s="93">
        <f t="shared" si="7"/>
        <v>0</v>
      </c>
      <c r="N28" s="113">
        <v>50</v>
      </c>
      <c r="O28" s="154" t="s">
        <v>23</v>
      </c>
      <c r="P28" s="137"/>
      <c r="Q28" s="137"/>
    </row>
    <row r="29" spans="1:17" ht="94.5" customHeight="1" x14ac:dyDescent="0.25">
      <c r="A29" s="100"/>
      <c r="B29" s="99">
        <v>5</v>
      </c>
      <c r="C29" s="84"/>
      <c r="D29" s="96" t="s">
        <v>63</v>
      </c>
      <c r="E29" s="105" t="s">
        <v>64</v>
      </c>
      <c r="F29" s="85" t="s">
        <v>65</v>
      </c>
      <c r="G29" s="145">
        <v>595</v>
      </c>
      <c r="H29" s="145">
        <v>595</v>
      </c>
      <c r="I29" s="107">
        <f t="shared" ref="I29:I33" si="8">ROUND($G29/(1+$K29),2)</f>
        <v>396.67</v>
      </c>
      <c r="J29" s="91"/>
      <c r="K29" s="92">
        <v>0.5</v>
      </c>
      <c r="L29" s="162"/>
      <c r="M29" s="93">
        <f t="shared" ref="M29:M33" si="9">I29*L29</f>
        <v>0</v>
      </c>
      <c r="N29" s="113">
        <v>50</v>
      </c>
      <c r="O29" s="110" t="s">
        <v>23</v>
      </c>
      <c r="P29" s="137"/>
      <c r="Q29" s="137"/>
    </row>
    <row r="30" spans="1:17" ht="94.5" customHeight="1" thickBot="1" x14ac:dyDescent="0.3">
      <c r="A30" s="8"/>
      <c r="B30" s="35">
        <v>6</v>
      </c>
      <c r="C30" s="36"/>
      <c r="D30" s="37" t="s">
        <v>66</v>
      </c>
      <c r="E30" s="38" t="s">
        <v>67</v>
      </c>
      <c r="F30" s="39" t="s">
        <v>68</v>
      </c>
      <c r="G30" s="145">
        <v>595</v>
      </c>
      <c r="H30" s="141">
        <v>595</v>
      </c>
      <c r="I30" s="90">
        <f t="shared" si="8"/>
        <v>397</v>
      </c>
      <c r="J30" s="46"/>
      <c r="K30" s="60">
        <v>0.49874055415617002</v>
      </c>
      <c r="L30" s="67"/>
      <c r="M30" s="43">
        <f t="shared" si="9"/>
        <v>0</v>
      </c>
      <c r="N30" s="113">
        <v>50</v>
      </c>
      <c r="O30" s="109" t="s">
        <v>30</v>
      </c>
      <c r="P30" s="137"/>
      <c r="Q30" s="137"/>
    </row>
    <row r="31" spans="1:17" ht="94.5" customHeight="1" thickBot="1" x14ac:dyDescent="0.3">
      <c r="A31" s="34"/>
      <c r="B31" s="35">
        <v>7</v>
      </c>
      <c r="C31" s="36"/>
      <c r="D31" s="37" t="s">
        <v>69</v>
      </c>
      <c r="E31" s="38" t="s">
        <v>70</v>
      </c>
      <c r="F31" s="39" t="s">
        <v>71</v>
      </c>
      <c r="G31" s="145">
        <v>595</v>
      </c>
      <c r="H31" s="141">
        <v>595</v>
      </c>
      <c r="I31" s="107">
        <f t="shared" si="8"/>
        <v>397</v>
      </c>
      <c r="J31" s="41"/>
      <c r="K31" s="60">
        <v>0.49874055415617002</v>
      </c>
      <c r="L31" s="68"/>
      <c r="M31" s="43">
        <f t="shared" si="9"/>
        <v>0</v>
      </c>
      <c r="N31" s="113">
        <v>50</v>
      </c>
      <c r="O31" s="111" t="s">
        <v>30</v>
      </c>
      <c r="P31" s="137"/>
      <c r="Q31" s="137"/>
    </row>
    <row r="32" spans="1:17" ht="94.5" customHeight="1" thickBot="1" x14ac:dyDescent="0.3">
      <c r="A32" s="8"/>
      <c r="B32" s="35">
        <v>8</v>
      </c>
      <c r="C32" s="36"/>
      <c r="D32" s="37" t="s">
        <v>72</v>
      </c>
      <c r="E32" s="38" t="s">
        <v>73</v>
      </c>
      <c r="F32" s="39" t="s">
        <v>74</v>
      </c>
      <c r="G32" s="145">
        <v>595</v>
      </c>
      <c r="H32" s="141">
        <v>595</v>
      </c>
      <c r="I32" s="40">
        <f t="shared" si="8"/>
        <v>397</v>
      </c>
      <c r="J32" s="46"/>
      <c r="K32" s="60">
        <v>0.49874055415617002</v>
      </c>
      <c r="L32" s="67"/>
      <c r="M32" s="43">
        <f t="shared" si="9"/>
        <v>0</v>
      </c>
      <c r="N32" s="113">
        <v>50</v>
      </c>
      <c r="O32" s="52" t="s">
        <v>30</v>
      </c>
      <c r="P32" s="137"/>
      <c r="Q32" s="137"/>
    </row>
    <row r="33" spans="1:17" ht="94.5" customHeight="1" thickBot="1" x14ac:dyDescent="0.3">
      <c r="A33" s="53"/>
      <c r="B33" s="54">
        <v>9</v>
      </c>
      <c r="C33" s="55"/>
      <c r="D33" s="56" t="s">
        <v>75</v>
      </c>
      <c r="E33" s="57" t="s">
        <v>76</v>
      </c>
      <c r="F33" s="58" t="s">
        <v>77</v>
      </c>
      <c r="G33" s="151">
        <v>595</v>
      </c>
      <c r="H33" s="146">
        <v>595</v>
      </c>
      <c r="I33" s="108">
        <f t="shared" si="8"/>
        <v>397</v>
      </c>
      <c r="J33" s="59"/>
      <c r="K33" s="60">
        <v>0.49874055415617002</v>
      </c>
      <c r="L33" s="69"/>
      <c r="M33" s="49">
        <f t="shared" si="9"/>
        <v>0</v>
      </c>
      <c r="N33" s="114">
        <v>50</v>
      </c>
      <c r="O33" s="112" t="s">
        <v>30</v>
      </c>
      <c r="P33" s="137"/>
      <c r="Q33" s="137"/>
    </row>
    <row r="34" spans="1:17" ht="15" customHeight="1" x14ac:dyDescent="0.25">
      <c r="A34" s="1"/>
      <c r="B34" s="1"/>
      <c r="C34" s="1"/>
      <c r="D34" s="2"/>
      <c r="E34" s="3"/>
      <c r="F34" s="3"/>
      <c r="G34" s="4"/>
      <c r="H34" s="5"/>
      <c r="I34" s="6"/>
      <c r="J34" s="7"/>
      <c r="K34" s="7"/>
      <c r="L34" s="7"/>
      <c r="M34" s="7"/>
      <c r="N34" s="8"/>
      <c r="O34" s="8"/>
    </row>
    <row r="35" spans="1:17" ht="15" customHeight="1" x14ac:dyDescent="0.3">
      <c r="A35" s="1"/>
      <c r="B35" s="1"/>
      <c r="C35" s="1"/>
      <c r="D35" s="2" t="s">
        <v>78</v>
      </c>
      <c r="E35" s="3"/>
      <c r="F35" s="61"/>
      <c r="G35" s="62"/>
      <c r="I35" s="63" t="s">
        <v>79</v>
      </c>
      <c r="J35" s="64"/>
      <c r="L35" s="65" t="str">
        <f>SUM(L7:L33)&amp;" шт."</f>
        <v>0 шт.</v>
      </c>
      <c r="M35" s="66">
        <f>SUM(M7:M33)</f>
        <v>0</v>
      </c>
      <c r="N35" s="8"/>
      <c r="O35" s="8"/>
    </row>
  </sheetData>
  <sheetProtection algorithmName="SHA-512" hashValue="jRVH54OsiYCCLTu9YPFWcixvspFJcDXnVXPDPmvE6XwjR0YjZk974qjvVUtOE3cU1HamN5CqTmTwhh6lLBJXpA==" saltValue="3YqmTpmLFfqrsRXZKbf4Fg==" spinCount="100000" sheet="1" objects="1" scenarios="1"/>
  <mergeCells count="4">
    <mergeCell ref="E2:I2"/>
    <mergeCell ref="D6:F6"/>
    <mergeCell ref="D18:F18"/>
    <mergeCell ref="D24:F24"/>
  </mergeCells>
  <conditionalFormatting sqref="G7:G28">
    <cfRule type="expression" dxfId="0" priority="1">
      <formula>IF($G7&lt;&gt;$H7,1,0)</formula>
    </cfRule>
  </conditionalFormatting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MAKEBUG</vt:lpstr>
      <vt:lpstr>Арт</vt:lpstr>
      <vt:lpstr>ЗЦ</vt:lpstr>
      <vt:lpstr>Код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Менеджер AM</dc:creator>
  <cp:lastModifiedBy>365 Pro Plus</cp:lastModifiedBy>
  <dcterms:created xsi:type="dcterms:W3CDTF">2022-06-27T14:28:52Z</dcterms:created>
  <dcterms:modified xsi:type="dcterms:W3CDTF">2026-03-05T05:37:40Z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2023-10-16T13:47:40Z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731b11c3-947d-4788-b1d5-06dacdab3be7</vt:lpwstr>
  </property>
  <property fmtid="{D5CDD505-2E9C-101B-9397-08002B2CF9AE}" pid="7" name="MSIP_Label_defa4170-0d19-0005-0004-bc88714345d2_ActionId">
    <vt:lpwstr>28a2e77e-0c59-4ec5-a15f-e658a1ad5c84</vt:lpwstr>
  </property>
  <property fmtid="{D5CDD505-2E9C-101B-9397-08002B2CF9AE}" pid="8" name="MSIP_Label_defa4170-0d19-0005-0004-bc88714345d2_ContentBits">
    <vt:lpwstr>0</vt:lpwstr>
  </property>
</Properties>
</file>