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9D9F39C-47CE-4F3A-A8C6-F1F9F94E2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KEBUG" sheetId="1" r:id="rId1"/>
  </sheets>
  <definedNames>
    <definedName name="_xlnm._FilterDatabase" localSheetId="0" hidden="1">MAKEBUG!$P$5:$P$52</definedName>
    <definedName name="Арт">MAKEBUG!$E$5:$E$54</definedName>
    <definedName name="ЗЦ">MAKEBUG!$I$5:$I$54</definedName>
    <definedName name="Код">MAKEBUG!$F$5:$F$54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KCaolNK1pevD0Vk/M5EhK4a6zBrhQ6d//Bj12nHHoo="/>
    </ext>
  </extLst>
</workbook>
</file>

<file path=xl/calcChain.xml><?xml version="1.0" encoding="utf-8"?>
<calcChain xmlns="http://schemas.openxmlformats.org/spreadsheetml/2006/main">
  <c r="L54" i="1" l="1"/>
  <c r="I7" i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5" i="1"/>
  <c r="M15" i="1" s="1"/>
  <c r="I16" i="1"/>
  <c r="M16" i="1" s="1"/>
  <c r="I17" i="1"/>
  <c r="I18" i="1"/>
  <c r="M18" i="1" s="1"/>
  <c r="I19" i="1"/>
  <c r="M19" i="1" s="1"/>
  <c r="I21" i="1"/>
  <c r="M21" i="1" s="1"/>
  <c r="I22" i="1"/>
  <c r="M22" i="1" s="1"/>
  <c r="I23" i="1"/>
  <c r="M23" i="1" s="1"/>
  <c r="I43" i="1"/>
  <c r="M7" i="1"/>
  <c r="M17" i="1"/>
  <c r="M43" i="1" l="1"/>
  <c r="I37" i="1"/>
  <c r="M37" i="1" s="1"/>
  <c r="I44" i="1"/>
  <c r="M44" i="1" s="1"/>
  <c r="I45" i="1"/>
  <c r="M45" i="1" s="1"/>
  <c r="I46" i="1"/>
  <c r="M46" i="1" s="1"/>
  <c r="I47" i="1"/>
  <c r="M47" i="1" s="1"/>
  <c r="I25" i="1"/>
  <c r="M25" i="1" s="1"/>
  <c r="I26" i="1"/>
  <c r="M26" i="1" s="1"/>
  <c r="I27" i="1"/>
  <c r="M27" i="1" s="1"/>
  <c r="I52" i="1"/>
  <c r="M52" i="1" s="1"/>
  <c r="I51" i="1"/>
  <c r="M51" i="1" s="1"/>
  <c r="I50" i="1"/>
  <c r="M50" i="1" s="1"/>
  <c r="I49" i="1"/>
  <c r="M49" i="1" s="1"/>
  <c r="I48" i="1"/>
  <c r="M48" i="1" s="1"/>
  <c r="I41" i="1"/>
  <c r="M41" i="1" s="1"/>
  <c r="I40" i="1"/>
  <c r="M40" i="1" s="1"/>
  <c r="I39" i="1"/>
  <c r="M39" i="1" s="1"/>
  <c r="I38" i="1"/>
  <c r="M38" i="1" s="1"/>
  <c r="I35" i="1"/>
  <c r="M35" i="1" s="1"/>
  <c r="I34" i="1"/>
  <c r="M34" i="1" s="1"/>
  <c r="I33" i="1"/>
  <c r="M33" i="1" s="1"/>
  <c r="I32" i="1"/>
  <c r="I31" i="1"/>
  <c r="M31" i="1" s="1"/>
  <c r="I30" i="1"/>
  <c r="M30" i="1" s="1"/>
  <c r="I29" i="1"/>
  <c r="M29" i="1" s="1"/>
  <c r="M32" i="1" l="1"/>
  <c r="I28" i="1" l="1"/>
  <c r="M28" i="1" s="1"/>
  <c r="M54" i="1" l="1"/>
  <c r="M2" i="1" s="1"/>
</calcChain>
</file>

<file path=xl/sharedStrings.xml><?xml version="1.0" encoding="utf-8"?>
<sst xmlns="http://schemas.openxmlformats.org/spreadsheetml/2006/main" count="219" uniqueCount="161">
  <si>
    <t>Артикул</t>
  </si>
  <si>
    <t>Код</t>
  </si>
  <si>
    <t>Цена</t>
  </si>
  <si>
    <t>Количество</t>
  </si>
  <si>
    <t xml:space="preserve">Страна бренда: Китай
Сайт (EN) бренда: en.makebug.com
</t>
  </si>
  <si>
    <t xml:space="preserve"> сумма по заказу:</t>
  </si>
  <si>
    <t xml:space="preserve"> </t>
  </si>
  <si>
    <t>Фото</t>
  </si>
  <si>
    <t>Рейтинг продаж в категории</t>
  </si>
  <si>
    <t>Рейтинг категории в ассортименте</t>
  </si>
  <si>
    <t>Наименование</t>
  </si>
  <si>
    <t>Штрихкод</t>
  </si>
  <si>
    <t>Закупочная цена</t>
  </si>
  <si>
    <t xml:space="preserve">Прибыль </t>
  </si>
  <si>
    <t>Наценка</t>
  </si>
  <si>
    <t>Заказ (шт)</t>
  </si>
  <si>
    <t>Сумма</t>
  </si>
  <si>
    <t>Кол-во штук в коробке</t>
  </si>
  <si>
    <t>Наличие</t>
  </si>
  <si>
    <t>3D пазлы Makebug, линейка Bring Nature Home</t>
  </si>
  <si>
    <t>3D пазл Makebug «Божья коровка-арлекин», линейка Bring Nature Home. Арт. MB-C-0014</t>
  </si>
  <si>
    <t>MB-C-0014</t>
  </si>
  <si>
    <t>6974201380336</t>
  </si>
  <si>
    <t>Нет в наличии</t>
  </si>
  <si>
    <t>3D пазл Makebug «Ара», линейка Bring Nature Home. Арт. MB-B-0012</t>
  </si>
  <si>
    <t>MB-B-0012</t>
  </si>
  <si>
    <t>6974201380305</t>
  </si>
  <si>
    <t>3D пазл Makebug «Белая акула», линейка Bring Nature Home. Арт. MB-B-0010</t>
  </si>
  <si>
    <t>MB-B-0010</t>
  </si>
  <si>
    <t>6974201380244</t>
  </si>
  <si>
    <t>В наличии</t>
  </si>
  <si>
    <t>3D пазл Makebug «Белая сова», линейка Bring Nature Home. Арт. MB-B-0009</t>
  </si>
  <si>
    <t>MB-B-0009</t>
  </si>
  <si>
    <t>6974201380237</t>
  </si>
  <si>
    <t>3D пазл Makebug «Красная панда», линейка Bring Nature Home. Арт. MB-B-0013</t>
  </si>
  <si>
    <t>MB-B-0013</t>
  </si>
  <si>
    <t>6974201380350</t>
  </si>
  <si>
    <t>3D пазл Makebug «Морской конёк», линейка Bring Nature Home. Арт. MB-C-0005</t>
  </si>
  <si>
    <t>MB-C-0005</t>
  </si>
  <si>
    <t>6974201380190</t>
  </si>
  <si>
    <t>3D пазл Makebug «Рак-отшельник», линейка Bring Nature Home. Арт. MB-B-0008</t>
  </si>
  <si>
    <t>MB-B-0008</t>
  </si>
  <si>
    <t>6974201380220</t>
  </si>
  <si>
    <t>3D пазл Makebug «Жираф», линейка Bring Nature Home. Арт. MB-B-0011</t>
  </si>
  <si>
    <t>MB-B-0011</t>
  </si>
  <si>
    <t>6974201380299</t>
  </si>
  <si>
    <t>3D пазлы Makebug, линейка Voices of Nature</t>
  </si>
  <si>
    <t>3D пазл Makebug «Амурский тигр», линейка Voices of Nature. Арт. MB-D-0020</t>
  </si>
  <si>
    <t>MB-D-0020</t>
  </si>
  <si>
    <t>6974201380466</t>
  </si>
  <si>
    <t>3D пазл Makebug «Зелёный павлин», линейка Voices of Nature. Арт. MB-D-0016</t>
  </si>
  <si>
    <t>MB-D-0016</t>
  </si>
  <si>
    <t>6974201380497</t>
  </si>
  <si>
    <t>3D пазл Makebug «Желтобрюхая синица», линейка Voices of Nature. Арт. MB-D-0003</t>
  </si>
  <si>
    <t>MB-D-0003</t>
  </si>
  <si>
    <t>6974201380381</t>
  </si>
  <si>
    <t>3D пазл Makebug «Красноклювый тукан», линейка Voices of Nature. Арт. MB-D-0007</t>
  </si>
  <si>
    <t>MB-D-0007</t>
  </si>
  <si>
    <t>6974201380428</t>
  </si>
  <si>
    <t>3D пазл Makebug «Бегемот», линейка Voices of Nature. Арт. MB-D-0019</t>
  </si>
  <si>
    <t>MB-D-0019</t>
  </si>
  <si>
    <t>6974201380473</t>
  </si>
  <si>
    <t>3D пазлы Makebug, линейка Tiny Series</t>
  </si>
  <si>
    <t>3D пазл Makebug «Тираннозавр», линейка Tiny Series. Арт. MB-D-0035</t>
  </si>
  <si>
    <t>MB-D-0035</t>
  </si>
  <si>
    <t>6974201380701</t>
  </si>
  <si>
    <t>3D пазл Makebug «Синоцератопс», линейка Tiny Series. Арт. MB-D-0037</t>
  </si>
  <si>
    <t>MB-D-0037</t>
  </si>
  <si>
    <t>6974201380749</t>
  </si>
  <si>
    <t>3D пазл Makebug «Брахиозавр», линейка Tiny Series. Арт. MB-D-0036</t>
  </si>
  <si>
    <t>MB-D-0036</t>
  </si>
  <si>
    <t>6974201380732</t>
  </si>
  <si>
    <t>3D пазл Makebug «Анкилозавр», линейка Tiny Series. Арт. MB-D-0039</t>
  </si>
  <si>
    <t>MB-D-0039</t>
  </si>
  <si>
    <t>6974201380725</t>
  </si>
  <si>
    <t>3D пазл Makebug «Стегозавр», линейка Tiny Series. Арт. MB-D-0038</t>
  </si>
  <si>
    <t>MB-D-0038</t>
  </si>
  <si>
    <t>6974201380718</t>
  </si>
  <si>
    <t>*Скидки указаны при условии 100% предоплаты. Цены включают налоги.</t>
  </si>
  <si>
    <t>ИТОГО ПО БРЕНДУ:</t>
  </si>
  <si>
    <t>3D пазл Makebug «Бабочка Парусник», линейка Bring Nature Home. Арт. MB-C-0006</t>
  </si>
  <si>
    <t>3D пазл Makebug «Бабочка Нимфа», линейка Bring Nature Home. Арт. MB-C-0007</t>
  </si>
  <si>
    <t>3D пазл Makebug «Бабочка Белянка», линейка Bring Nature Home. Арт. MB-C-0008</t>
  </si>
  <si>
    <t>MB-C-0006</t>
  </si>
  <si>
    <t>MB-C-0007</t>
  </si>
  <si>
    <t>MB-C-0008</t>
  </si>
  <si>
    <t>6974201380251</t>
  </si>
  <si>
    <t>6974201380008</t>
  </si>
  <si>
    <t>6974201380268</t>
  </si>
  <si>
    <t>3D пазл Makebug «Красная Панда мини», линейка Tiny Series. Арт. MB-D-0040</t>
  </si>
  <si>
    <t>6974201381029</t>
  </si>
  <si>
    <t>3D пазл Makebug «Жираф мини», линейка Tiny Series. Арт. MB-D-0042</t>
  </si>
  <si>
    <t>6974201381043</t>
  </si>
  <si>
    <t>3D пазл Makebug «Панда», линейка Tiny Series. Арт. MB-D-0041</t>
  </si>
  <si>
    <t>6974201381036</t>
  </si>
  <si>
    <t>3D пазл Makebug «Коала», линейка Tiny Series. Арт. MB-D-0044</t>
  </si>
  <si>
    <t>6974201381067</t>
  </si>
  <si>
    <t>MB-D-0040</t>
  </si>
  <si>
    <t>MB-D-0042</t>
  </si>
  <si>
    <t>MB-D-0041</t>
  </si>
  <si>
    <t>MB-D-0044</t>
  </si>
  <si>
    <t>АКЦИЯ!</t>
  </si>
  <si>
    <t>РРЦ по акции</t>
  </si>
  <si>
    <t>РРЦ обычная</t>
  </si>
  <si>
    <t>ррц_акция</t>
  </si>
  <si>
    <t>ррц_обычн</t>
  </si>
  <si>
    <t/>
  </si>
  <si>
    <t>3D пазлы Makebug, линейка Paper Petals</t>
  </si>
  <si>
    <t>3D пазл Makebug «Розы», линейка Paper Petals. Арт. MB-D-0067</t>
  </si>
  <si>
    <t>3D пазл Makebug «Лилии», линейка Paper Petals. Арт. MB-D-0069</t>
  </si>
  <si>
    <t>3D пазл Makebug «Орхидеи», линейка Paper Petals. Арт. MB-D-0071</t>
  </si>
  <si>
    <t>3D пазл Makebug «Тюльпаны», линейка Paper Petals. Арт. MB-D-0068</t>
  </si>
  <si>
    <t>3D пазл Makebug «Гвоздики», линейка Paper Petals. Арт. MB-D-0070</t>
  </si>
  <si>
    <t>3D пазл Makebug «Ромашки», линейка Paper Petals. Арт. MB-D-0072</t>
  </si>
  <si>
    <t>3D пазл Makebug «Подсолнухи», линейка Paper Petals. Арт. MB-D-0073</t>
  </si>
  <si>
    <t>MB-D-0067</t>
  </si>
  <si>
    <t>MB-D-0069</t>
  </si>
  <si>
    <t>MB-D-0071</t>
  </si>
  <si>
    <t>MB-D-0068</t>
  </si>
  <si>
    <t>MB-D-0070</t>
  </si>
  <si>
    <t>MB-D-0072</t>
  </si>
  <si>
    <t>MB-D-0073</t>
  </si>
  <si>
    <t>3D пазл Makebug «Мартышка», линейка Tiny Series. Арт. MB-D-0043</t>
  </si>
  <si>
    <t>MB-D-0043</t>
  </si>
  <si>
    <t>3D пазлы Makebug, линейка Deep Jungle</t>
  </si>
  <si>
    <t>3D пазл Makebug «Хамелеон», линейка Deep Jungle. Арт. MB-D-0050</t>
  </si>
  <si>
    <t>3D пазл Makebug «Лягушка», линейка Deep Jungle. Арт. MB-D-0051</t>
  </si>
  <si>
    <t>3D пазл Makebug «Скорпион», линейка Deep Jungle. Арт. MB-D-0053</t>
  </si>
  <si>
    <t>MB-D-0050</t>
  </si>
  <si>
    <t>MB-D-0051</t>
  </si>
  <si>
    <t>MB-D-0053</t>
  </si>
  <si>
    <t>3D пазлы Makebug, линейка Sky Echo</t>
  </si>
  <si>
    <t>3D пазл Makebug «Красный кардинал», линейка Sky Echo. Арт. MB-D-0055</t>
  </si>
  <si>
    <t>3D пазл Makebug «Голубая сойка», линейка Sky Echo. Арт. MB-D-0056</t>
  </si>
  <si>
    <t>3D пазл Makebug «Белоголовый орлан», линейка Sky Echo. Арт. MB-D-0057</t>
  </si>
  <si>
    <t>3D пазл Makebug «Колибри», линейка Sky Echo. Арт. MB-D-0058</t>
  </si>
  <si>
    <t>3D пазл Makebug «Филин», линейка Sky Echo. Арт. MB-D-0059</t>
  </si>
  <si>
    <t>MB-D-0059</t>
  </si>
  <si>
    <t>MB-D-0058</t>
  </si>
  <si>
    <t>MB-D-0057</t>
  </si>
  <si>
    <t>MB-D-0056</t>
  </si>
  <si>
    <t>MB-D-0055</t>
  </si>
  <si>
    <t>6974201381197</t>
  </si>
  <si>
    <t>6974201381159</t>
  </si>
  <si>
    <t>6974201381173</t>
  </si>
  <si>
    <t>6974201381210</t>
  </si>
  <si>
    <t>6974201381180</t>
  </si>
  <si>
    <t>6974201381166</t>
  </si>
  <si>
    <t>6974201381203</t>
  </si>
  <si>
    <t>6974201380916</t>
  </si>
  <si>
    <t>6974201380923</t>
  </si>
  <si>
    <t>6974201380930</t>
  </si>
  <si>
    <t>6974201380947</t>
  </si>
  <si>
    <t>6974201380954</t>
  </si>
  <si>
    <t>6974201380961</t>
  </si>
  <si>
    <t>6974201380978</t>
  </si>
  <si>
    <t>6974201380992</t>
  </si>
  <si>
    <t>6974201381050</t>
  </si>
  <si>
    <t>120</t>
  </si>
  <si>
    <t>50</t>
  </si>
  <si>
    <t>Остаток 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</si>
</sst>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</numFmts>
  <fonts count="19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i/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/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theme="6" tint="0.59999389629810485"/>
      </bottom>
      <diagonal/>
    </border>
    <border>
      <left style="medium">
        <color rgb="FF000000"/>
      </left>
      <right style="medium">
        <color theme="1"/>
      </right>
      <top style="medium">
        <color rgb="FF000000"/>
      </top>
      <bottom/>
      <diagonal/>
    </border>
    <border>
      <left style="medium">
        <color rgb="FF000000"/>
      </left>
      <right style="medium">
        <color theme="1"/>
      </right>
      <top/>
      <bottom/>
      <diagonal/>
    </border>
    <border>
      <left style="medium">
        <color rgb="FF000000"/>
      </left>
      <right style="medium">
        <color theme="1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rgb="FF00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rgb="FF000000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medium">
        <color rgb="FF000000"/>
      </right>
      <top style="thin">
        <color theme="6" tint="0.59999389629810485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14999847407452621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thin">
        <color theme="2" tint="-0.14999847407452621"/>
      </top>
      <bottom style="thin">
        <color theme="6" tint="0.59999389629810485"/>
      </bottom>
      <diagonal/>
    </border>
    <border>
      <left style="medium">
        <color rgb="FF000000"/>
      </left>
      <right style="medium">
        <color indexed="64"/>
      </right>
      <top style="medium">
        <color theme="1"/>
      </top>
      <bottom style="thin">
        <color theme="6" tint="0.59999389629810485"/>
      </bottom>
      <diagonal/>
    </border>
    <border>
      <left style="medium">
        <color rgb="FF000000"/>
      </left>
      <right style="medium">
        <color theme="1"/>
      </right>
      <top style="thin">
        <color theme="6" tint="0.59999389629810485"/>
      </top>
      <bottom style="medium">
        <color theme="1"/>
      </bottom>
      <diagonal/>
    </border>
    <border>
      <left style="medium">
        <color rgb="FF000000"/>
      </left>
      <right style="medium">
        <color theme="1"/>
      </right>
      <top style="medium">
        <color theme="1"/>
      </top>
      <bottom style="thin">
        <color theme="6" tint="0.59999389629810485"/>
      </bottom>
      <diagonal/>
    </border>
    <border>
      <left style="medium">
        <color indexed="64"/>
      </left>
      <right style="medium">
        <color rgb="FF000000"/>
      </right>
      <top style="medium">
        <color theme="1"/>
      </top>
      <bottom style="thin">
        <color theme="6" tint="0.59999389629810485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theme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theme="6" tint="0.59999389629810485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theme="2" tint="-0.14999847407452621"/>
      </top>
      <bottom style="thin">
        <color theme="6" tint="0.59999389629810485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3" borderId="1" xfId="0" applyFont="1" applyFill="1" applyBorder="1"/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9" fontId="6" fillId="4" borderId="8" xfId="0" applyNumberFormat="1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9" fontId="6" fillId="4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8" fillId="0" borderId="13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165" fontId="6" fillId="4" borderId="14" xfId="0" applyNumberFormat="1" applyFont="1" applyFill="1" applyBorder="1" applyAlignment="1">
      <alignment vertical="center"/>
    </xf>
    <xf numFmtId="165" fontId="9" fillId="0" borderId="13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2" fontId="6" fillId="4" borderId="20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9" fontId="6" fillId="4" borderId="24" xfId="0" applyNumberFormat="1" applyFont="1" applyFill="1" applyBorder="1" applyAlignment="1">
      <alignment horizontal="center" vertical="center"/>
    </xf>
    <xf numFmtId="0" fontId="3" fillId="12" borderId="0" xfId="0" applyFont="1" applyFill="1"/>
    <xf numFmtId="165" fontId="6" fillId="0" borderId="25" xfId="0" applyNumberFormat="1" applyFont="1" applyBorder="1" applyAlignment="1">
      <alignment horizontal="center" vertical="center" wrapText="1"/>
    </xf>
    <xf numFmtId="2" fontId="6" fillId="4" borderId="26" xfId="0" applyNumberFormat="1" applyFont="1" applyFill="1" applyBorder="1" applyAlignment="1">
      <alignment horizontal="center" vertical="center"/>
    </xf>
    <xf numFmtId="165" fontId="6" fillId="4" borderId="30" xfId="0" applyNumberFormat="1" applyFont="1" applyFill="1" applyBorder="1" applyAlignment="1">
      <alignment vertical="center"/>
    </xf>
    <xf numFmtId="165" fontId="9" fillId="0" borderId="30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2" fontId="6" fillId="4" borderId="32" xfId="0" applyNumberFormat="1" applyFont="1" applyFill="1" applyBorder="1" applyAlignment="1">
      <alignment horizontal="center" vertical="center"/>
    </xf>
    <xf numFmtId="2" fontId="6" fillId="4" borderId="31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165" fontId="6" fillId="0" borderId="31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2" fontId="6" fillId="4" borderId="35" xfId="0" applyNumberFormat="1" applyFont="1" applyFill="1" applyBorder="1" applyAlignment="1">
      <alignment horizontal="center" vertical="center"/>
    </xf>
    <xf numFmtId="165" fontId="6" fillId="4" borderId="36" xfId="0" applyNumberFormat="1" applyFont="1" applyFill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" fontId="6" fillId="11" borderId="26" xfId="0" applyNumberFormat="1" applyFont="1" applyFill="1" applyBorder="1" applyAlignment="1" applyProtection="1">
      <alignment horizontal="center" vertical="center" wrapText="1"/>
      <protection locked="0"/>
    </xf>
    <xf numFmtId="1" fontId="6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14" fillId="0" borderId="0" xfId="0" applyFont="1" applyAlignment="1">
      <alignment horizontal="center"/>
    </xf>
    <xf numFmtId="165" fontId="6" fillId="13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6" fillId="0" borderId="9" xfId="0" applyFont="1" applyBorder="1"/>
    <xf numFmtId="0" fontId="17" fillId="0" borderId="9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2" fontId="15" fillId="0" borderId="30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0" fontId="16" fillId="0" borderId="23" xfId="0" applyFont="1" applyBorder="1"/>
    <xf numFmtId="2" fontId="15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6" fillId="7" borderId="37" xfId="0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40" xfId="0" applyNumberFormat="1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 wrapText="1"/>
    </xf>
    <xf numFmtId="165" fontId="6" fillId="0" borderId="28" xfId="0" applyNumberFormat="1" applyFont="1" applyBorder="1" applyAlignment="1">
      <alignment horizontal="center" vertical="center" wrapText="1"/>
    </xf>
    <xf numFmtId="165" fontId="6" fillId="0" borderId="41" xfId="0" applyNumberFormat="1" applyFont="1" applyBorder="1" applyAlignment="1">
      <alignment horizontal="center" vertical="center" wrapText="1"/>
    </xf>
    <xf numFmtId="165" fontId="1" fillId="0" borderId="28" xfId="0" applyNumberFormat="1" applyFont="1" applyBorder="1" applyAlignment="1">
      <alignment horizontal="left" vertical="center"/>
    </xf>
    <xf numFmtId="165" fontId="1" fillId="0" borderId="41" xfId="0" applyNumberFormat="1" applyFont="1" applyBorder="1" applyAlignment="1">
      <alignment horizontal="left" vertical="center"/>
    </xf>
    <xf numFmtId="165" fontId="1" fillId="0" borderId="43" xfId="0" applyNumberFormat="1" applyFont="1" applyBorder="1" applyAlignment="1">
      <alignment horizontal="left" vertical="center"/>
    </xf>
    <xf numFmtId="165" fontId="6" fillId="0" borderId="4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/>
    </xf>
    <xf numFmtId="165" fontId="6" fillId="0" borderId="52" xfId="0" applyNumberFormat="1" applyFont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center" vertical="center" wrapText="1"/>
    </xf>
    <xf numFmtId="49" fontId="1" fillId="0" borderId="6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49" fontId="6" fillId="0" borderId="61" xfId="0" applyNumberFormat="1" applyFont="1" applyBorder="1" applyAlignment="1">
      <alignment horizontal="center" vertical="center" wrapText="1"/>
    </xf>
    <xf numFmtId="49" fontId="6" fillId="0" borderId="62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65" fontId="10" fillId="4" borderId="8" xfId="0" applyNumberFormat="1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165" fontId="1" fillId="0" borderId="42" xfId="0" applyNumberFormat="1" applyFont="1" applyBorder="1" applyAlignment="1">
      <alignment horizontal="left" vertic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5" fontId="6" fillId="0" borderId="67" xfId="0" applyNumberFormat="1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 wrapText="1"/>
    </xf>
    <xf numFmtId="165" fontId="6" fillId="0" borderId="69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left" vertical="center"/>
    </xf>
    <xf numFmtId="49" fontId="6" fillId="0" borderId="67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/>
    </xf>
    <xf numFmtId="9" fontId="6" fillId="0" borderId="48" xfId="0" applyNumberFormat="1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 wrapText="1"/>
    </xf>
    <xf numFmtId="9" fontId="6" fillId="0" borderId="33" xfId="0" applyNumberFormat="1" applyFont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70" xfId="0" applyNumberFormat="1" applyFont="1" applyBorder="1" applyAlignment="1">
      <alignment horizontal="center" vertical="center"/>
    </xf>
    <xf numFmtId="1" fontId="6" fillId="4" borderId="71" xfId="0" applyNumberFormat="1" applyFont="1" applyFill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/>
    </xf>
    <xf numFmtId="165" fontId="6" fillId="0" borderId="71" xfId="0" applyNumberFormat="1" applyFont="1" applyBorder="1" applyAlignment="1">
      <alignment horizontal="center" vertical="center"/>
    </xf>
    <xf numFmtId="1" fontId="6" fillId="4" borderId="72" xfId="0" applyNumberFormat="1" applyFont="1" applyFill="1" applyBorder="1" applyAlignment="1">
      <alignment horizontal="center" vertical="center" wrapText="1"/>
    </xf>
    <xf numFmtId="1" fontId="6" fillId="4" borderId="73" xfId="0" applyNumberFormat="1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34" xfId="0" applyFont="1" applyBorder="1"/>
    <xf numFmtId="0" fontId="8" fillId="0" borderId="7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/>
    </xf>
    <xf numFmtId="49" fontId="2" fillId="0" borderId="74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/>
    <xf numFmtId="2" fontId="15" fillId="0" borderId="74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 vertical="center"/>
    </xf>
    <xf numFmtId="9" fontId="6" fillId="0" borderId="74" xfId="0" applyNumberFormat="1" applyFont="1" applyBorder="1" applyAlignment="1">
      <alignment horizontal="center" vertical="center"/>
    </xf>
    <xf numFmtId="1" fontId="6" fillId="3" borderId="74" xfId="0" applyNumberFormat="1" applyFont="1" applyFill="1" applyBorder="1" applyAlignment="1" applyProtection="1">
      <alignment horizontal="center" vertical="center"/>
      <protection locked="0"/>
    </xf>
    <xf numFmtId="165" fontId="6" fillId="0" borderId="74" xfId="0" applyNumberFormat="1" applyFont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6" fillId="7" borderId="7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2" fontId="6" fillId="4" borderId="76" xfId="0" applyNumberFormat="1" applyFont="1" applyFill="1" applyBorder="1" applyAlignment="1">
      <alignment horizontal="center" vertical="center"/>
    </xf>
    <xf numFmtId="165" fontId="6" fillId="4" borderId="77" xfId="0" applyNumberFormat="1" applyFont="1" applyFill="1" applyBorder="1" applyAlignment="1">
      <alignment vertical="center"/>
    </xf>
    <xf numFmtId="165" fontId="6" fillId="4" borderId="78" xfId="0" applyNumberFormat="1" applyFont="1" applyFill="1" applyBorder="1" applyAlignment="1">
      <alignment vertical="center"/>
    </xf>
    <xf numFmtId="165" fontId="6" fillId="4" borderId="79" xfId="0" applyNumberFormat="1" applyFont="1" applyFill="1" applyBorder="1" applyAlignment="1">
      <alignment vertical="center"/>
    </xf>
    <xf numFmtId="165" fontId="6" fillId="4" borderId="80" xfId="0" applyNumberFormat="1" applyFont="1" applyFill="1" applyBorder="1" applyAlignment="1">
      <alignment vertical="center"/>
    </xf>
    <xf numFmtId="165" fontId="6" fillId="4" borderId="81" xfId="0" applyNumberFormat="1" applyFont="1" applyFill="1" applyBorder="1" applyAlignment="1">
      <alignment vertical="center"/>
    </xf>
    <xf numFmtId="0" fontId="3" fillId="0" borderId="82" xfId="0" applyFont="1" applyBorder="1" applyAlignment="1">
      <alignment horizontal="center"/>
    </xf>
    <xf numFmtId="165" fontId="6" fillId="4" borderId="83" xfId="0" applyNumberFormat="1" applyFont="1" applyFill="1" applyBorder="1" applyAlignment="1">
      <alignment vertical="center"/>
    </xf>
    <xf numFmtId="2" fontId="6" fillId="4" borderId="9" xfId="0" applyNumberFormat="1" applyFont="1" applyFill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2" fontId="1" fillId="13" borderId="35" xfId="0" applyNumberFormat="1" applyFont="1" applyFill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13" borderId="28" xfId="0" applyNumberFormat="1" applyFont="1" applyFill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13" borderId="66" xfId="0" applyNumberFormat="1" applyFont="1" applyFill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13" borderId="27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13" borderId="43" xfId="0" applyNumberFormat="1" applyFont="1" applyFill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13" borderId="59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13" borderId="57" xfId="0" applyNumberFormat="1" applyFont="1" applyFill="1" applyBorder="1" applyAlignment="1">
      <alignment horizontal="center" vertical="center" wrapText="1"/>
    </xf>
    <xf numFmtId="2" fontId="1" fillId="13" borderId="60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" fontId="6" fillId="14" borderId="35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44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65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41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59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57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60" xfId="0" applyNumberFormat="1" applyFont="1" applyFill="1" applyBorder="1" applyAlignment="1" applyProtection="1">
      <alignment horizontal="center" vertical="center" wrapText="1"/>
      <protection locked="0"/>
    </xf>
    <xf numFmtId="1" fontId="6" fillId="14" borderId="14" xfId="0" applyNumberFormat="1" applyFont="1" applyFill="1" applyBorder="1" applyAlignment="1" applyProtection="1">
      <alignment horizontal="center" vertical="center"/>
      <protection locked="0"/>
    </xf>
    <xf numFmtId="1" fontId="6" fillId="14" borderId="16" xfId="0" applyNumberFormat="1" applyFont="1" applyFill="1" applyBorder="1" applyAlignment="1" applyProtection="1">
      <alignment horizontal="center" vertical="center"/>
      <protection locked="0"/>
    </xf>
    <xf numFmtId="1" fontId="6" fillId="11" borderId="35" xfId="0" applyNumberFormat="1" applyFont="1" applyFill="1" applyBorder="1" applyAlignment="1" applyProtection="1">
      <alignment horizontal="center" vertical="center" wrapText="1"/>
      <protection locked="0"/>
    </xf>
    <xf numFmtId="1" fontId="6" fillId="11" borderId="28" xfId="0" applyNumberFormat="1" applyFont="1" applyFill="1" applyBorder="1" applyAlignment="1" applyProtection="1">
      <alignment horizontal="center" vertical="center" wrapText="1"/>
      <protection locked="0"/>
    </xf>
    <xf numFmtId="165" fontId="6" fillId="4" borderId="85" xfId="0" applyNumberFormat="1" applyFont="1" applyFill="1" applyBorder="1" applyAlignment="1">
      <alignment vertical="center"/>
    </xf>
    <xf numFmtId="9" fontId="6" fillId="4" borderId="23" xfId="0" applyNumberFormat="1" applyFont="1" applyFill="1" applyBorder="1" applyAlignment="1">
      <alignment horizontal="center" vertical="center"/>
    </xf>
    <xf numFmtId="165" fontId="4" fillId="0" borderId="86" xfId="0" applyNumberFormat="1" applyFont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49" fontId="12" fillId="0" borderId="8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65" fontId="6" fillId="4" borderId="89" xfId="0" applyNumberFormat="1" applyFont="1" applyFill="1" applyBorder="1" applyAlignment="1">
      <alignment vertical="center"/>
    </xf>
    <xf numFmtId="2" fontId="15" fillId="0" borderId="87" xfId="0" applyNumberFormat="1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" fontId="6" fillId="5" borderId="16" xfId="0" applyNumberFormat="1" applyFont="1" applyFill="1" applyBorder="1" applyAlignment="1">
      <alignment horizontal="center" vertical="center"/>
    </xf>
    <xf numFmtId="1" fontId="6" fillId="9" borderId="14" xfId="0" applyNumberFormat="1" applyFont="1" applyFill="1" applyBorder="1" applyAlignment="1">
      <alignment horizontal="center" vertical="center"/>
    </xf>
    <xf numFmtId="1" fontId="6" fillId="9" borderId="16" xfId="0" applyNumberFormat="1" applyFont="1" applyFill="1" applyBorder="1" applyAlignment="1">
      <alignment horizontal="center" vertical="center"/>
    </xf>
    <xf numFmtId="1" fontId="6" fillId="9" borderId="17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4" fillId="0" borderId="84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6" fillId="0" borderId="63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64" xfId="0" applyNumberFormat="1" applyFont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165" fontId="6" fillId="0" borderId="54" xfId="0" applyNumberFormat="1" applyFont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7" fillId="0" borderId="20" xfId="0" applyFont="1" applyBorder="1"/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5" fillId="0" borderId="23" xfId="0" applyFont="1" applyBorder="1" applyAlignment="1">
      <alignment horizontal="center" vertical="center" wrapText="1"/>
    </xf>
    <xf numFmtId="0" fontId="7" fillId="0" borderId="2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7" fillId="0" borderId="21" xfId="0" applyFont="1" applyBorder="1"/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1</xdr:row>
      <xdr:rowOff>257175</xdr:rowOff>
    </xdr:from>
    <xdr:to>
      <xdr:col>3</xdr:col>
      <xdr:colOff>1171575</xdr:colOff>
      <xdr:row>1</xdr:row>
      <xdr:rowOff>1104900</xdr:rowOff>
    </xdr:to>
    <xdr:pic>
      <xdr:nvPicPr>
        <xdr:cNvPr id="40" name="image8.png">
          <a:extLst>
            <a:ext uri="{FF2B5EF4-FFF2-40B4-BE49-F238E27FC236}">
              <a16:creationId xmlns:a16="http://schemas.microsoft.com/office/drawing/2014/main" id="{ABBFE622-131F-4D85-AA89-43F9E43254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" y="25717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1466850</xdr:colOff>
      <xdr:row>1</xdr:row>
      <xdr:rowOff>219075</xdr:rowOff>
    </xdr:from>
    <xdr:to>
      <xdr:col>3</xdr:col>
      <xdr:colOff>4438650</xdr:colOff>
      <xdr:row>1</xdr:row>
      <xdr:rowOff>904875</xdr:rowOff>
    </xdr:to>
    <xdr:pic>
      <xdr:nvPicPr>
        <xdr:cNvPr id="41" name="image7.png">
          <a:extLst>
            <a:ext uri="{FF2B5EF4-FFF2-40B4-BE49-F238E27FC236}">
              <a16:creationId xmlns:a16="http://schemas.microsoft.com/office/drawing/2014/main" id="{02792295-A07D-4B7B-8308-20C15846BD2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52800" y="219075"/>
          <a:ext cx="2971800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30</xdr:row>
      <xdr:rowOff>142875</xdr:rowOff>
    </xdr:from>
    <xdr:to>
      <xdr:col>0</xdr:col>
      <xdr:colOff>1179376</xdr:colOff>
      <xdr:row>30</xdr:row>
      <xdr:rowOff>935355</xdr:rowOff>
    </xdr:to>
    <xdr:pic>
      <xdr:nvPicPr>
        <xdr:cNvPr id="43" name="image18.png">
          <a:extLst>
            <a:ext uri="{FF2B5EF4-FFF2-40B4-BE49-F238E27FC236}">
              <a16:creationId xmlns:a16="http://schemas.microsoft.com/office/drawing/2014/main" id="{F71EC61F-47A8-43D5-AC19-5AB5A4E671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9689425"/>
          <a:ext cx="1169851" cy="7924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49530</xdr:colOff>
      <xdr:row>29</xdr:row>
      <xdr:rowOff>295275</xdr:rowOff>
    </xdr:from>
    <xdr:to>
      <xdr:col>0</xdr:col>
      <xdr:colOff>1150439</xdr:colOff>
      <xdr:row>29</xdr:row>
      <xdr:rowOff>859155</xdr:rowOff>
    </xdr:to>
    <xdr:pic>
      <xdr:nvPicPr>
        <xdr:cNvPr id="44" name="image16.png">
          <a:extLst>
            <a:ext uri="{FF2B5EF4-FFF2-40B4-BE49-F238E27FC236}">
              <a16:creationId xmlns:a16="http://schemas.microsoft.com/office/drawing/2014/main" id="{745B4AFC-1684-4FFE-A634-935E139CE66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" y="28641675"/>
          <a:ext cx="1100909" cy="5638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299084</xdr:colOff>
      <xdr:row>31</xdr:row>
      <xdr:rowOff>1107755</xdr:rowOff>
    </xdr:from>
    <xdr:to>
      <xdr:col>0</xdr:col>
      <xdr:colOff>895350</xdr:colOff>
      <xdr:row>34</xdr:row>
      <xdr:rowOff>1159764</xdr:rowOff>
    </xdr:to>
    <xdr:pic>
      <xdr:nvPicPr>
        <xdr:cNvPr id="45" name="image15.png">
          <a:extLst>
            <a:ext uri="{FF2B5EF4-FFF2-40B4-BE49-F238E27FC236}">
              <a16:creationId xmlns:a16="http://schemas.microsoft.com/office/drawing/2014/main" id="{6564D79E-DC04-4C5A-9BC5-5F6EE77AD8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4" y="31854455"/>
          <a:ext cx="596266" cy="125215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209549</xdr:colOff>
      <xdr:row>28</xdr:row>
      <xdr:rowOff>81081</xdr:rowOff>
    </xdr:from>
    <xdr:to>
      <xdr:col>0</xdr:col>
      <xdr:colOff>1038224</xdr:colOff>
      <xdr:row>28</xdr:row>
      <xdr:rowOff>1168718</xdr:rowOff>
    </xdr:to>
    <xdr:pic>
      <xdr:nvPicPr>
        <xdr:cNvPr id="46" name="image1.png">
          <a:extLst>
            <a:ext uri="{FF2B5EF4-FFF2-40B4-BE49-F238E27FC236}">
              <a16:creationId xmlns:a16="http://schemas.microsoft.com/office/drawing/2014/main" id="{3E07C817-8EAD-413A-8125-DA25986311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" y="7986831"/>
          <a:ext cx="828675" cy="108763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146685</xdr:colOff>
      <xdr:row>30</xdr:row>
      <xdr:rowOff>1034415</xdr:rowOff>
    </xdr:from>
    <xdr:to>
      <xdr:col>0</xdr:col>
      <xdr:colOff>1030605</xdr:colOff>
      <xdr:row>31</xdr:row>
      <xdr:rowOff>990600</xdr:rowOff>
    </xdr:to>
    <xdr:pic>
      <xdr:nvPicPr>
        <xdr:cNvPr id="47" name="image10.png">
          <a:extLst>
            <a:ext uri="{FF2B5EF4-FFF2-40B4-BE49-F238E27FC236}">
              <a16:creationId xmlns:a16="http://schemas.microsoft.com/office/drawing/2014/main" id="{21CFBBAE-8060-483F-B3B9-8397C542EE9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" y="30580965"/>
          <a:ext cx="883920" cy="115633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205740</xdr:colOff>
      <xdr:row>38</xdr:row>
      <xdr:rowOff>81915</xdr:rowOff>
    </xdr:from>
    <xdr:to>
      <xdr:col>0</xdr:col>
      <xdr:colOff>1057275</xdr:colOff>
      <xdr:row>38</xdr:row>
      <xdr:rowOff>1133811</xdr:rowOff>
    </xdr:to>
    <xdr:pic>
      <xdr:nvPicPr>
        <xdr:cNvPr id="50" name="image3.png">
          <a:extLst>
            <a:ext uri="{FF2B5EF4-FFF2-40B4-BE49-F238E27FC236}">
              <a16:creationId xmlns:a16="http://schemas.microsoft.com/office/drawing/2014/main" id="{9AAD53BE-CA20-425A-B90B-87D721B669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" y="33619440"/>
          <a:ext cx="851535" cy="105189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118110</xdr:colOff>
      <xdr:row>39</xdr:row>
      <xdr:rowOff>127636</xdr:rowOff>
    </xdr:from>
    <xdr:to>
      <xdr:col>0</xdr:col>
      <xdr:colOff>1028699</xdr:colOff>
      <xdr:row>39</xdr:row>
      <xdr:rowOff>1189990</xdr:rowOff>
    </xdr:to>
    <xdr:pic>
      <xdr:nvPicPr>
        <xdr:cNvPr id="51" name="image7.png">
          <a:extLst>
            <a:ext uri="{FF2B5EF4-FFF2-40B4-BE49-F238E27FC236}">
              <a16:creationId xmlns:a16="http://schemas.microsoft.com/office/drawing/2014/main" id="{67F65856-BAFF-4304-8AB0-E230D4A926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" y="34865311"/>
          <a:ext cx="910589" cy="1062354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135254</xdr:colOff>
      <xdr:row>47</xdr:row>
      <xdr:rowOff>198834</xdr:rowOff>
    </xdr:from>
    <xdr:to>
      <xdr:col>0</xdr:col>
      <xdr:colOff>1123949</xdr:colOff>
      <xdr:row>47</xdr:row>
      <xdr:rowOff>1063943</xdr:rowOff>
    </xdr:to>
    <xdr:pic>
      <xdr:nvPicPr>
        <xdr:cNvPr id="55" name="image6.jpg">
          <a:extLst>
            <a:ext uri="{FF2B5EF4-FFF2-40B4-BE49-F238E27FC236}">
              <a16:creationId xmlns:a16="http://schemas.microsoft.com/office/drawing/2014/main" id="{CF9FF06D-F611-417D-8462-D3BB3A51CE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5254" y="28068984"/>
          <a:ext cx="988695" cy="86510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48</xdr:row>
      <xdr:rowOff>123825</xdr:rowOff>
    </xdr:from>
    <xdr:to>
      <xdr:col>0</xdr:col>
      <xdr:colOff>1172210</xdr:colOff>
      <xdr:row>48</xdr:row>
      <xdr:rowOff>1070610</xdr:rowOff>
    </xdr:to>
    <xdr:pic>
      <xdr:nvPicPr>
        <xdr:cNvPr id="57" name="image5.jpg">
          <a:extLst>
            <a:ext uri="{FF2B5EF4-FFF2-40B4-BE49-F238E27FC236}">
              <a16:creationId xmlns:a16="http://schemas.microsoft.com/office/drawing/2014/main" id="{F0A7AF15-71D5-4146-864D-71428B24EC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29194125"/>
          <a:ext cx="1172210" cy="94678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50</xdr:row>
      <xdr:rowOff>291465</xdr:rowOff>
    </xdr:from>
    <xdr:to>
      <xdr:col>0</xdr:col>
      <xdr:colOff>1171575</xdr:colOff>
      <xdr:row>50</xdr:row>
      <xdr:rowOff>994410</xdr:rowOff>
    </xdr:to>
    <xdr:pic>
      <xdr:nvPicPr>
        <xdr:cNvPr id="59" name="image8.jpg">
          <a:extLst>
            <a:ext uri="{FF2B5EF4-FFF2-40B4-BE49-F238E27FC236}">
              <a16:creationId xmlns:a16="http://schemas.microsoft.com/office/drawing/2014/main" id="{FFAEAF7D-EEFD-4E10-9D75-13E2C46F40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01965"/>
          <a:ext cx="1171575" cy="7029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35719</xdr:colOff>
      <xdr:row>24</xdr:row>
      <xdr:rowOff>238125</xdr:rowOff>
    </xdr:from>
    <xdr:to>
      <xdr:col>0</xdr:col>
      <xdr:colOff>1143000</xdr:colOff>
      <xdr:row>24</xdr:row>
      <xdr:rowOff>1061849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7EE356-DB8C-4C04-8F1C-BFE83DB0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9" y="3345656"/>
          <a:ext cx="1107281" cy="82372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25</xdr:row>
      <xdr:rowOff>250032</xdr:rowOff>
    </xdr:from>
    <xdr:to>
      <xdr:col>0</xdr:col>
      <xdr:colOff>1142999</xdr:colOff>
      <xdr:row>25</xdr:row>
      <xdr:rowOff>975344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E06A706-0054-41A3-9CA9-31FAB1EE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" y="4560095"/>
          <a:ext cx="1107281" cy="72531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26</xdr:row>
      <xdr:rowOff>250032</xdr:rowOff>
    </xdr:from>
    <xdr:to>
      <xdr:col>0</xdr:col>
      <xdr:colOff>1119188</xdr:colOff>
      <xdr:row>26</xdr:row>
      <xdr:rowOff>962354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81C7FF-556C-4DC6-BA2F-1F32B676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3" y="5762626"/>
          <a:ext cx="1095375" cy="7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126206</xdr:colOff>
      <xdr:row>43</xdr:row>
      <xdr:rowOff>28576</xdr:rowOff>
    </xdr:from>
    <xdr:to>
      <xdr:col>0</xdr:col>
      <xdr:colOff>1128777</xdr:colOff>
      <xdr:row>43</xdr:row>
      <xdr:rowOff>1154552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39034F4-E80C-4232-A903-4E8266D8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06" y="38757226"/>
          <a:ext cx="1002571" cy="1125976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250033</xdr:colOff>
      <xdr:row>44</xdr:row>
      <xdr:rowOff>3515</xdr:rowOff>
    </xdr:from>
    <xdr:to>
      <xdr:col>0</xdr:col>
      <xdr:colOff>962025</xdr:colOff>
      <xdr:row>45</xdr:row>
      <xdr:rowOff>35200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8E6E4B8-985C-4784-A882-9A5D232C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033" y="39932315"/>
          <a:ext cx="711992" cy="1231835"/>
        </a:xfrm>
        <a:prstGeom prst="rect">
          <a:avLst/>
        </a:prstGeom>
      </xdr:spPr>
    </xdr:pic>
    <xdr:clientData/>
  </xdr:twoCellAnchor>
  <xdr:twoCellAnchor editAs="oneCell">
    <xdr:from>
      <xdr:col>0</xdr:col>
      <xdr:colOff>28951</xdr:colOff>
      <xdr:row>45</xdr:row>
      <xdr:rowOff>114300</xdr:rowOff>
    </xdr:from>
    <xdr:to>
      <xdr:col>0</xdr:col>
      <xdr:colOff>1154179</xdr:colOff>
      <xdr:row>45</xdr:row>
      <xdr:rowOff>1182511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B3F2154-2627-428A-9C07-6C21D302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1" y="41243250"/>
          <a:ext cx="1125228" cy="1068211"/>
        </a:xfrm>
        <a:prstGeom prst="rect">
          <a:avLst/>
        </a:prstGeom>
      </xdr:spPr>
    </xdr:pic>
    <xdr:clientData/>
  </xdr:twoCellAnchor>
  <xdr:twoCellAnchor editAs="oneCell">
    <xdr:from>
      <xdr:col>0</xdr:col>
      <xdr:colOff>101272</xdr:colOff>
      <xdr:row>46</xdr:row>
      <xdr:rowOff>35719</xdr:rowOff>
    </xdr:from>
    <xdr:to>
      <xdr:col>0</xdr:col>
      <xdr:colOff>1047749</xdr:colOff>
      <xdr:row>47</xdr:row>
      <xdr:rowOff>60760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928A87E-1CD9-4999-A66F-0D9EDF96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72" y="42364819"/>
          <a:ext cx="946477" cy="120614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26</xdr:row>
      <xdr:rowOff>83344</xdr:rowOff>
    </xdr:from>
    <xdr:to>
      <xdr:col>3</xdr:col>
      <xdr:colOff>374343</xdr:colOff>
      <xdr:row>26</xdr:row>
      <xdr:rowOff>401281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B707C27-CC4B-4FC5-ADCB-462D2379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19250" y="5595938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25</xdr:row>
      <xdr:rowOff>95250</xdr:rowOff>
    </xdr:from>
    <xdr:to>
      <xdr:col>3</xdr:col>
      <xdr:colOff>398156</xdr:colOff>
      <xdr:row>25</xdr:row>
      <xdr:rowOff>413187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17B61E9-3FB9-4B4F-9BFD-04BDED49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4405313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440532</xdr:colOff>
      <xdr:row>24</xdr:row>
      <xdr:rowOff>95251</xdr:rowOff>
    </xdr:from>
    <xdr:to>
      <xdr:col>3</xdr:col>
      <xdr:colOff>386250</xdr:colOff>
      <xdr:row>24</xdr:row>
      <xdr:rowOff>413188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6471C41-FA10-44BB-AD87-246EA1219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3202782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304800</xdr:rowOff>
    </xdr:from>
    <xdr:to>
      <xdr:col>0</xdr:col>
      <xdr:colOff>1160460</xdr:colOff>
      <xdr:row>40</xdr:row>
      <xdr:rowOff>901608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866872-B1E1-4406-821F-2DC6C465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02725"/>
          <a:ext cx="1160460" cy="59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27</xdr:row>
      <xdr:rowOff>47625</xdr:rowOff>
    </xdr:from>
    <xdr:to>
      <xdr:col>0</xdr:col>
      <xdr:colOff>1170001</xdr:colOff>
      <xdr:row>27</xdr:row>
      <xdr:rowOff>1143663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0E0B351-6C24-4E2D-AD94-F6BDD2E7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6753225"/>
          <a:ext cx="1150950" cy="1096038"/>
        </a:xfrm>
        <a:prstGeom prst="rect">
          <a:avLst/>
        </a:prstGeom>
      </xdr:spPr>
    </xdr:pic>
    <xdr:clientData/>
  </xdr:twoCellAnchor>
  <xdr:oneCellAnchor>
    <xdr:from>
      <xdr:col>1</xdr:col>
      <xdr:colOff>440532</xdr:colOff>
      <xdr:row>6</xdr:row>
      <xdr:rowOff>166689</xdr:rowOff>
    </xdr:from>
    <xdr:ext cx="636281" cy="317937"/>
    <xdr:pic>
      <xdr:nvPicPr>
        <xdr:cNvPr id="32" name="Рисунок 31">
          <a:extLst>
            <a:ext uri="{FF2B5EF4-FFF2-40B4-BE49-F238E27FC236}">
              <a16:creationId xmlns:a16="http://schemas.microsoft.com/office/drawing/2014/main" id="{41A45C89-6D3F-4761-96F5-CB867BBD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3274220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440532</xdr:colOff>
      <xdr:row>7</xdr:row>
      <xdr:rowOff>190503</xdr:rowOff>
    </xdr:from>
    <xdr:ext cx="636281" cy="317937"/>
    <xdr:pic>
      <xdr:nvPicPr>
        <xdr:cNvPr id="33" name="Рисунок 32">
          <a:extLst>
            <a:ext uri="{FF2B5EF4-FFF2-40B4-BE49-F238E27FC236}">
              <a16:creationId xmlns:a16="http://schemas.microsoft.com/office/drawing/2014/main" id="{7DEA08A4-C9D8-441A-A5E9-4F803F8A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4512472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416718</xdr:colOff>
      <xdr:row>8</xdr:row>
      <xdr:rowOff>214316</xdr:rowOff>
    </xdr:from>
    <xdr:ext cx="636281" cy="317937"/>
    <xdr:pic>
      <xdr:nvPicPr>
        <xdr:cNvPr id="34" name="Рисунок 33">
          <a:extLst>
            <a:ext uri="{FF2B5EF4-FFF2-40B4-BE49-F238E27FC236}">
              <a16:creationId xmlns:a16="http://schemas.microsoft.com/office/drawing/2014/main" id="{FB4E3C89-A3AD-4025-879E-19EFEED4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3" y="5750722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404811</xdr:colOff>
      <xdr:row>9</xdr:row>
      <xdr:rowOff>190503</xdr:rowOff>
    </xdr:from>
    <xdr:ext cx="636281" cy="317937"/>
    <xdr:pic>
      <xdr:nvPicPr>
        <xdr:cNvPr id="35" name="Рисунок 34">
          <a:extLst>
            <a:ext uri="{FF2B5EF4-FFF2-40B4-BE49-F238E27FC236}">
              <a16:creationId xmlns:a16="http://schemas.microsoft.com/office/drawing/2014/main" id="{AE66A81D-8334-4537-A8B5-2126A480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595436" y="6941347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440532</xdr:colOff>
      <xdr:row>10</xdr:row>
      <xdr:rowOff>142877</xdr:rowOff>
    </xdr:from>
    <xdr:ext cx="636281" cy="317937"/>
    <xdr:pic>
      <xdr:nvPicPr>
        <xdr:cNvPr id="36" name="Рисунок 35">
          <a:extLst>
            <a:ext uri="{FF2B5EF4-FFF2-40B4-BE49-F238E27FC236}">
              <a16:creationId xmlns:a16="http://schemas.microsoft.com/office/drawing/2014/main" id="{FBAD2D3E-D1A7-4206-AD00-C15327CB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8108158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416720</xdr:colOff>
      <xdr:row>11</xdr:row>
      <xdr:rowOff>154783</xdr:rowOff>
    </xdr:from>
    <xdr:ext cx="636281" cy="317937"/>
    <xdr:pic>
      <xdr:nvPicPr>
        <xdr:cNvPr id="37" name="Рисунок 36">
          <a:extLst>
            <a:ext uri="{FF2B5EF4-FFF2-40B4-BE49-F238E27FC236}">
              <a16:creationId xmlns:a16="http://schemas.microsoft.com/office/drawing/2014/main" id="{83C6F084-D9E9-4B8A-A99B-410BA06A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5" y="9334502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416721</xdr:colOff>
      <xdr:row>12</xdr:row>
      <xdr:rowOff>154780</xdr:rowOff>
    </xdr:from>
    <xdr:ext cx="636281" cy="317937"/>
    <xdr:pic>
      <xdr:nvPicPr>
        <xdr:cNvPr id="38" name="Рисунок 37">
          <a:extLst>
            <a:ext uri="{FF2B5EF4-FFF2-40B4-BE49-F238E27FC236}">
              <a16:creationId xmlns:a16="http://schemas.microsoft.com/office/drawing/2014/main" id="{74BCB724-1E67-4F74-B1DE-6115FE4D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6" y="10548936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440532</xdr:colOff>
      <xdr:row>20</xdr:row>
      <xdr:rowOff>154782</xdr:rowOff>
    </xdr:from>
    <xdr:ext cx="636281" cy="317937"/>
    <xdr:pic>
      <xdr:nvPicPr>
        <xdr:cNvPr id="48" name="Рисунок 47">
          <a:extLst>
            <a:ext uri="{FF2B5EF4-FFF2-40B4-BE49-F238E27FC236}">
              <a16:creationId xmlns:a16="http://schemas.microsoft.com/office/drawing/2014/main" id="{E5C5C918-C2C5-4EA9-994C-8CE9466F6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18561845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428625</xdr:colOff>
      <xdr:row>21</xdr:row>
      <xdr:rowOff>142875</xdr:rowOff>
    </xdr:from>
    <xdr:ext cx="636281" cy="317937"/>
    <xdr:pic>
      <xdr:nvPicPr>
        <xdr:cNvPr id="49" name="Рисунок 48">
          <a:extLst>
            <a:ext uri="{FF2B5EF4-FFF2-40B4-BE49-F238E27FC236}">
              <a16:creationId xmlns:a16="http://schemas.microsoft.com/office/drawing/2014/main" id="{04CFC64E-BE21-44AB-8B1F-5D2D5B38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19250" y="19752469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416719</xdr:colOff>
      <xdr:row>22</xdr:row>
      <xdr:rowOff>202405</xdr:rowOff>
    </xdr:from>
    <xdr:ext cx="636281" cy="317937"/>
    <xdr:pic>
      <xdr:nvPicPr>
        <xdr:cNvPr id="52" name="Рисунок 51">
          <a:extLst>
            <a:ext uri="{FF2B5EF4-FFF2-40B4-BE49-F238E27FC236}">
              <a16:creationId xmlns:a16="http://schemas.microsoft.com/office/drawing/2014/main" id="{8890068E-C3EE-42A7-9763-7D2AF2B30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4" y="21014530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440532</xdr:colOff>
      <xdr:row>14</xdr:row>
      <xdr:rowOff>166688</xdr:rowOff>
    </xdr:from>
    <xdr:ext cx="636281" cy="317937"/>
    <xdr:pic>
      <xdr:nvPicPr>
        <xdr:cNvPr id="53" name="Рисунок 52">
          <a:extLst>
            <a:ext uri="{FF2B5EF4-FFF2-40B4-BE49-F238E27FC236}">
              <a16:creationId xmlns:a16="http://schemas.microsoft.com/office/drawing/2014/main" id="{BEF51D95-3E2B-433E-8097-8F1E86BA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12168188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416720</xdr:colOff>
      <xdr:row>15</xdr:row>
      <xdr:rowOff>166689</xdr:rowOff>
    </xdr:from>
    <xdr:ext cx="636281" cy="317937"/>
    <xdr:pic>
      <xdr:nvPicPr>
        <xdr:cNvPr id="54" name="Рисунок 53">
          <a:extLst>
            <a:ext uri="{FF2B5EF4-FFF2-40B4-BE49-F238E27FC236}">
              <a16:creationId xmlns:a16="http://schemas.microsoft.com/office/drawing/2014/main" id="{E0F84A6C-289A-46BC-91D8-5AEF39DA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5" y="13370720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416719</xdr:colOff>
      <xdr:row>16</xdr:row>
      <xdr:rowOff>142876</xdr:rowOff>
    </xdr:from>
    <xdr:ext cx="636281" cy="317937"/>
    <xdr:pic>
      <xdr:nvPicPr>
        <xdr:cNvPr id="60" name="Рисунок 59">
          <a:extLst>
            <a:ext uri="{FF2B5EF4-FFF2-40B4-BE49-F238E27FC236}">
              <a16:creationId xmlns:a16="http://schemas.microsoft.com/office/drawing/2014/main" id="{219986BE-648C-4B2E-9C8C-2F73A464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4" y="14549439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416720</xdr:colOff>
      <xdr:row>17</xdr:row>
      <xdr:rowOff>178594</xdr:rowOff>
    </xdr:from>
    <xdr:ext cx="636281" cy="317937"/>
    <xdr:pic>
      <xdr:nvPicPr>
        <xdr:cNvPr id="61" name="Рисунок 60">
          <a:extLst>
            <a:ext uri="{FF2B5EF4-FFF2-40B4-BE49-F238E27FC236}">
              <a16:creationId xmlns:a16="http://schemas.microsoft.com/office/drawing/2014/main" id="{B4341BFF-32EF-404C-B294-4174D7FA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5" y="15787688"/>
          <a:ext cx="636281" cy="317937"/>
        </a:xfrm>
        <a:prstGeom prst="rect">
          <a:avLst/>
        </a:prstGeom>
      </xdr:spPr>
    </xdr:pic>
    <xdr:clientData/>
  </xdr:oneCellAnchor>
  <xdr:oneCellAnchor>
    <xdr:from>
      <xdr:col>1</xdr:col>
      <xdr:colOff>416718</xdr:colOff>
      <xdr:row>18</xdr:row>
      <xdr:rowOff>130971</xdr:rowOff>
    </xdr:from>
    <xdr:ext cx="636281" cy="317937"/>
    <xdr:pic>
      <xdr:nvPicPr>
        <xdr:cNvPr id="62" name="Рисунок 61">
          <a:extLst>
            <a:ext uri="{FF2B5EF4-FFF2-40B4-BE49-F238E27FC236}">
              <a16:creationId xmlns:a16="http://schemas.microsoft.com/office/drawing/2014/main" id="{26491E30-DB6B-459B-8A13-2152A422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07343" y="16942596"/>
          <a:ext cx="636281" cy="31793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</xdr:row>
      <xdr:rowOff>1197284</xdr:rowOff>
    </xdr:from>
    <xdr:to>
      <xdr:col>0</xdr:col>
      <xdr:colOff>998687</xdr:colOff>
      <xdr:row>8</xdr:row>
      <xdr:rowOff>47625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189A75F-D0FA-45A2-A839-607BF7AF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02434"/>
          <a:ext cx="998687" cy="1269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11</xdr:row>
      <xdr:rowOff>1105450</xdr:rowOff>
    </xdr:from>
    <xdr:to>
      <xdr:col>0</xdr:col>
      <xdr:colOff>1057274</xdr:colOff>
      <xdr:row>12</xdr:row>
      <xdr:rowOff>1188111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448B53F-3569-4A94-BF0E-2DAFBE5B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" y="10258975"/>
          <a:ext cx="1019175" cy="129233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10</xdr:row>
      <xdr:rowOff>79278</xdr:rowOff>
    </xdr:from>
    <xdr:to>
      <xdr:col>0</xdr:col>
      <xdr:colOff>930806</xdr:colOff>
      <xdr:row>11</xdr:row>
      <xdr:rowOff>111918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FE0160D-BADC-4724-AC7D-A77B5F1C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8023128"/>
          <a:ext cx="911756" cy="12423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1190625</xdr:rowOff>
    </xdr:from>
    <xdr:to>
      <xdr:col>0</xdr:col>
      <xdr:colOff>1114044</xdr:colOff>
      <xdr:row>9</xdr:row>
      <xdr:rowOff>66675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FCA9AC74-98E2-4FD9-8F24-213727E0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05450"/>
          <a:ext cx="1114044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8</xdr:row>
      <xdr:rowOff>1205530</xdr:rowOff>
    </xdr:from>
    <xdr:to>
      <xdr:col>0</xdr:col>
      <xdr:colOff>1141025</xdr:colOff>
      <xdr:row>10</xdr:row>
      <xdr:rowOff>114300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01E2F81-644D-450A-B699-04603DD1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6730030"/>
          <a:ext cx="779075" cy="13281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457201</xdr:colOff>
      <xdr:row>11</xdr:row>
      <xdr:rowOff>2454</xdr:rowOff>
    </xdr:from>
    <xdr:to>
      <xdr:col>0</xdr:col>
      <xdr:colOff>1171575</xdr:colOff>
      <xdr:row>12</xdr:row>
      <xdr:rowOff>97573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4F4068C-1DCC-4FE0-AA1A-9E5E6F6B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9155979"/>
          <a:ext cx="714374" cy="130479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6</xdr:row>
      <xdr:rowOff>7686</xdr:rowOff>
    </xdr:from>
    <xdr:to>
      <xdr:col>1</xdr:col>
      <xdr:colOff>19050</xdr:colOff>
      <xdr:row>7</xdr:row>
      <xdr:rowOff>124930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E3ADB29-5B30-4C21-9A50-084579592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3112836"/>
          <a:ext cx="1104899" cy="13269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14</xdr:row>
      <xdr:rowOff>19050</xdr:rowOff>
    </xdr:from>
    <xdr:to>
      <xdr:col>0</xdr:col>
      <xdr:colOff>1095376</xdr:colOff>
      <xdr:row>15</xdr:row>
      <xdr:rowOff>209496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DED6112-50F3-49DF-88C5-68BD6397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1982450"/>
          <a:ext cx="809626" cy="13905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216228</xdr:rowOff>
    </xdr:from>
    <xdr:to>
      <xdr:col>0</xdr:col>
      <xdr:colOff>1181100</xdr:colOff>
      <xdr:row>15</xdr:row>
      <xdr:rowOff>1178348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EEDC15D-628C-45E2-80A5-7F2FBB127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79778"/>
          <a:ext cx="1181100" cy="96212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16</xdr:row>
      <xdr:rowOff>14023</xdr:rowOff>
    </xdr:from>
    <xdr:to>
      <xdr:col>0</xdr:col>
      <xdr:colOff>1076324</xdr:colOff>
      <xdr:row>17</xdr:row>
      <xdr:rowOff>310685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CF03085-3F93-495F-AD14-29450A06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4377723"/>
          <a:ext cx="819149" cy="149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</xdr:row>
      <xdr:rowOff>342900</xdr:rowOff>
    </xdr:from>
    <xdr:to>
      <xdr:col>0</xdr:col>
      <xdr:colOff>1111500</xdr:colOff>
      <xdr:row>18</xdr:row>
      <xdr:rowOff>38448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D5FEFED-B4BA-487F-B037-417CC2EF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5906750"/>
          <a:ext cx="1092450" cy="895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28368</xdr:rowOff>
    </xdr:from>
    <xdr:to>
      <xdr:col>0</xdr:col>
      <xdr:colOff>1162049</xdr:colOff>
      <xdr:row>18</xdr:row>
      <xdr:rowOff>1155217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B82E022-3004-4611-86CB-C247BE1B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792368"/>
          <a:ext cx="1162049" cy="11268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114300</xdr:rowOff>
    </xdr:from>
    <xdr:to>
      <xdr:col>0</xdr:col>
      <xdr:colOff>1155699</xdr:colOff>
      <xdr:row>20</xdr:row>
      <xdr:rowOff>981074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24FD303-2970-4D4F-A164-A02657F9D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68975"/>
          <a:ext cx="1155699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21</xdr:row>
      <xdr:rowOff>171450</xdr:rowOff>
    </xdr:from>
    <xdr:to>
      <xdr:col>0</xdr:col>
      <xdr:colOff>1099959</xdr:colOff>
      <xdr:row>21</xdr:row>
      <xdr:rowOff>970495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CFBE6ED-F908-43D2-97AD-F4729D93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19726275"/>
          <a:ext cx="1023758" cy="7990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20023</xdr:rowOff>
    </xdr:from>
    <xdr:to>
      <xdr:col>0</xdr:col>
      <xdr:colOff>1178355</xdr:colOff>
      <xdr:row>22</xdr:row>
      <xdr:rowOff>1085850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352352A-E591-48F1-B303-8EB271E0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774998"/>
          <a:ext cx="1178355" cy="106582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</xdr:row>
      <xdr:rowOff>23813</xdr:rowOff>
    </xdr:from>
    <xdr:to>
      <xdr:col>0</xdr:col>
      <xdr:colOff>1089151</xdr:colOff>
      <xdr:row>43</xdr:row>
      <xdr:rowOff>35915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6E8D4EC-C584-4F2D-99DA-F7368EF6F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7647563"/>
          <a:ext cx="898651" cy="121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R54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5.25" hidden="1" customWidth="1"/>
    <col min="4" max="4" width="77" customWidth="1"/>
    <col min="5" max="5" width="8.125" customWidth="1"/>
    <col min="6" max="6" width="12.75" customWidth="1"/>
    <col min="7" max="8" width="11.375" customWidth="1"/>
    <col min="9" max="9" width="13.25" customWidth="1"/>
    <col min="10" max="10" width="5.25" hidden="1" customWidth="1"/>
    <col min="11" max="11" width="10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6" width="10.5" customWidth="1"/>
    <col min="17" max="21" width="8.75" customWidth="1"/>
  </cols>
  <sheetData>
    <row r="1" spans="1:18" ht="15.75" hidden="1" x14ac:dyDescent="0.25">
      <c r="A1" s="1"/>
      <c r="B1" s="1"/>
      <c r="C1" s="1"/>
      <c r="D1" s="2"/>
      <c r="E1" s="3" t="s">
        <v>0</v>
      </c>
      <c r="F1" s="3" t="s">
        <v>1</v>
      </c>
      <c r="G1" s="121" t="s">
        <v>104</v>
      </c>
      <c r="H1" s="122" t="s">
        <v>105</v>
      </c>
      <c r="I1" s="6" t="s">
        <v>2</v>
      </c>
      <c r="J1" s="7"/>
      <c r="K1" s="7"/>
      <c r="L1" s="7" t="s">
        <v>3</v>
      </c>
      <c r="M1" s="7"/>
      <c r="N1" s="8"/>
      <c r="O1" s="8"/>
    </row>
    <row r="2" spans="1:18" ht="96" customHeight="1" x14ac:dyDescent="0.25">
      <c r="A2" s="1"/>
      <c r="B2" s="1"/>
      <c r="C2" s="1"/>
      <c r="D2" s="2"/>
      <c r="E2" s="291" t="s">
        <v>4</v>
      </c>
      <c r="F2" s="292"/>
      <c r="G2" s="292"/>
      <c r="H2" s="292"/>
      <c r="I2" s="292"/>
      <c r="J2" s="9"/>
      <c r="K2" s="9"/>
      <c r="L2" s="10" t="s">
        <v>5</v>
      </c>
      <c r="M2" s="11">
        <f>M54</f>
        <v>0</v>
      </c>
      <c r="N2" s="8"/>
      <c r="O2" s="8"/>
    </row>
    <row r="3" spans="1:18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160</v>
      </c>
      <c r="N3" s="8"/>
      <c r="O3" s="8"/>
    </row>
    <row r="4" spans="1:18" ht="19.5" customHeight="1" thickBot="1" x14ac:dyDescent="0.3">
      <c r="A4" s="8"/>
      <c r="B4" s="8"/>
      <c r="C4" s="76"/>
      <c r="D4" s="8" t="s">
        <v>6</v>
      </c>
      <c r="E4" s="14"/>
      <c r="F4" s="14"/>
      <c r="G4" s="108" t="s">
        <v>101</v>
      </c>
      <c r="H4" s="15"/>
      <c r="I4" s="8"/>
      <c r="J4" s="16"/>
      <c r="K4" s="16"/>
      <c r="L4" s="8"/>
      <c r="M4" s="8"/>
      <c r="N4" s="8"/>
      <c r="O4" s="8"/>
    </row>
    <row r="5" spans="1:18" ht="66.75" customHeight="1" thickBot="1" x14ac:dyDescent="0.3">
      <c r="A5" s="17" t="s">
        <v>7</v>
      </c>
      <c r="B5" s="18" t="s">
        <v>8</v>
      </c>
      <c r="C5" s="18" t="s">
        <v>9</v>
      </c>
      <c r="D5" s="17" t="s">
        <v>10</v>
      </c>
      <c r="E5" s="19" t="s">
        <v>0</v>
      </c>
      <c r="F5" s="19" t="s">
        <v>11</v>
      </c>
      <c r="G5" s="109" t="s">
        <v>102</v>
      </c>
      <c r="H5" s="110" t="s">
        <v>103</v>
      </c>
      <c r="I5" s="20" t="s">
        <v>12</v>
      </c>
      <c r="J5" s="21" t="s">
        <v>13</v>
      </c>
      <c r="K5" s="22" t="s">
        <v>14</v>
      </c>
      <c r="L5" s="23" t="s">
        <v>15</v>
      </c>
      <c r="M5" s="22" t="s">
        <v>16</v>
      </c>
      <c r="N5" s="24" t="s">
        <v>17</v>
      </c>
      <c r="O5" s="22" t="s">
        <v>18</v>
      </c>
      <c r="P5" s="117"/>
    </row>
    <row r="6" spans="1:18" ht="30.75" customHeight="1" thickBot="1" x14ac:dyDescent="0.3">
      <c r="A6" s="25"/>
      <c r="B6" s="26"/>
      <c r="C6" s="27"/>
      <c r="D6" s="287" t="s">
        <v>107</v>
      </c>
      <c r="E6" s="288"/>
      <c r="F6" s="288"/>
      <c r="G6" s="28"/>
      <c r="H6" s="28"/>
      <c r="I6" s="28"/>
      <c r="J6" s="29"/>
      <c r="K6" s="29"/>
      <c r="L6" s="71"/>
      <c r="M6" s="31"/>
      <c r="N6" s="32"/>
      <c r="O6" s="33"/>
      <c r="P6" s="117"/>
    </row>
    <row r="7" spans="1:18" ht="95.25" customHeight="1" x14ac:dyDescent="0.25">
      <c r="A7" s="277"/>
      <c r="B7" s="174">
        <v>1</v>
      </c>
      <c r="C7" s="131"/>
      <c r="D7" s="178" t="s">
        <v>108</v>
      </c>
      <c r="E7" s="147" t="s">
        <v>115</v>
      </c>
      <c r="F7" s="146" t="s">
        <v>142</v>
      </c>
      <c r="G7" s="234">
        <v>695</v>
      </c>
      <c r="H7" s="235">
        <v>995</v>
      </c>
      <c r="I7" s="90">
        <f t="shared" ref="I7:I13" si="0">ROUND(G7/(1+K7),2)</f>
        <v>463.33</v>
      </c>
      <c r="J7" s="140"/>
      <c r="K7" s="42">
        <v>0.5</v>
      </c>
      <c r="L7" s="244"/>
      <c r="M7" s="82">
        <f t="shared" ref="M7:M18" si="1">I7*L7</f>
        <v>0</v>
      </c>
      <c r="N7" s="125" t="s">
        <v>158</v>
      </c>
      <c r="O7" s="267" t="s">
        <v>30</v>
      </c>
      <c r="P7" s="268"/>
      <c r="Q7" s="268"/>
      <c r="R7" s="268"/>
    </row>
    <row r="8" spans="1:18" ht="95.25" customHeight="1" x14ac:dyDescent="0.25">
      <c r="A8" s="278"/>
      <c r="B8" s="164">
        <v>2</v>
      </c>
      <c r="C8" s="132"/>
      <c r="D8" s="136" t="s">
        <v>109</v>
      </c>
      <c r="E8" s="148" t="s">
        <v>116</v>
      </c>
      <c r="F8" s="223" t="s">
        <v>143</v>
      </c>
      <c r="G8" s="230">
        <v>695</v>
      </c>
      <c r="H8" s="236">
        <v>995</v>
      </c>
      <c r="I8" s="90">
        <f t="shared" si="0"/>
        <v>463.33</v>
      </c>
      <c r="J8" s="141"/>
      <c r="K8" s="42">
        <v>0.5</v>
      </c>
      <c r="L8" s="245"/>
      <c r="M8" s="82">
        <f t="shared" si="1"/>
        <v>0</v>
      </c>
      <c r="N8" s="144" t="s">
        <v>158</v>
      </c>
      <c r="O8" s="267" t="s">
        <v>30</v>
      </c>
      <c r="P8" s="268"/>
      <c r="Q8" s="268"/>
      <c r="R8" s="268"/>
    </row>
    <row r="9" spans="1:18" ht="95.25" customHeight="1" x14ac:dyDescent="0.25">
      <c r="A9" s="278"/>
      <c r="B9" s="164">
        <v>3</v>
      </c>
      <c r="C9" s="134"/>
      <c r="D9" s="136" t="s">
        <v>110</v>
      </c>
      <c r="E9" s="148" t="s">
        <v>117</v>
      </c>
      <c r="F9" s="223" t="s">
        <v>144</v>
      </c>
      <c r="G9" s="230">
        <v>695</v>
      </c>
      <c r="H9" s="236">
        <v>995</v>
      </c>
      <c r="I9" s="90">
        <f t="shared" si="0"/>
        <v>463.33</v>
      </c>
      <c r="J9" s="141"/>
      <c r="K9" s="42">
        <v>0.5</v>
      </c>
      <c r="L9" s="245"/>
      <c r="M9" s="82">
        <f t="shared" si="1"/>
        <v>0</v>
      </c>
      <c r="N9" s="130" t="s">
        <v>158</v>
      </c>
      <c r="O9" s="267" t="s">
        <v>30</v>
      </c>
      <c r="P9" s="268"/>
      <c r="Q9" s="268"/>
      <c r="R9" s="268"/>
    </row>
    <row r="10" spans="1:18" ht="95.25" customHeight="1" x14ac:dyDescent="0.25">
      <c r="A10" s="278"/>
      <c r="B10" s="165">
        <v>4</v>
      </c>
      <c r="C10" s="135"/>
      <c r="D10" s="136" t="s">
        <v>111</v>
      </c>
      <c r="E10" s="148" t="s">
        <v>118</v>
      </c>
      <c r="F10" s="223" t="s">
        <v>145</v>
      </c>
      <c r="G10" s="230">
        <v>695</v>
      </c>
      <c r="H10" s="236">
        <v>995</v>
      </c>
      <c r="I10" s="90">
        <f t="shared" si="0"/>
        <v>463.33</v>
      </c>
      <c r="J10" s="141"/>
      <c r="K10" s="42">
        <v>0.5</v>
      </c>
      <c r="L10" s="245"/>
      <c r="M10" s="82">
        <f t="shared" si="1"/>
        <v>0</v>
      </c>
      <c r="N10" s="143" t="s">
        <v>158</v>
      </c>
      <c r="O10" s="267" t="s">
        <v>30</v>
      </c>
      <c r="P10" s="268"/>
      <c r="Q10" s="268"/>
      <c r="R10" s="268"/>
    </row>
    <row r="11" spans="1:18" ht="95.25" customHeight="1" x14ac:dyDescent="0.25">
      <c r="A11" s="278"/>
      <c r="B11" s="165">
        <v>5</v>
      </c>
      <c r="C11" s="135"/>
      <c r="D11" s="136" t="s">
        <v>112</v>
      </c>
      <c r="E11" s="148" t="s">
        <v>119</v>
      </c>
      <c r="F11" s="223" t="s">
        <v>146</v>
      </c>
      <c r="G11" s="230">
        <v>695</v>
      </c>
      <c r="H11" s="236">
        <v>995</v>
      </c>
      <c r="I11" s="90">
        <f t="shared" si="0"/>
        <v>463.33</v>
      </c>
      <c r="J11" s="141"/>
      <c r="K11" s="42">
        <v>0.5</v>
      </c>
      <c r="L11" s="245"/>
      <c r="M11" s="82">
        <f t="shared" si="1"/>
        <v>0</v>
      </c>
      <c r="N11" s="144" t="s">
        <v>158</v>
      </c>
      <c r="O11" s="267" t="s">
        <v>30</v>
      </c>
      <c r="P11" s="268"/>
      <c r="Q11" s="268"/>
      <c r="R11" s="268"/>
    </row>
    <row r="12" spans="1:18" ht="95.25" customHeight="1" x14ac:dyDescent="0.25">
      <c r="A12" s="278"/>
      <c r="B12" s="165">
        <v>6</v>
      </c>
      <c r="C12" s="134"/>
      <c r="D12" s="137" t="s">
        <v>113</v>
      </c>
      <c r="E12" s="148" t="s">
        <v>120</v>
      </c>
      <c r="F12" s="223" t="s">
        <v>147</v>
      </c>
      <c r="G12" s="230">
        <v>695</v>
      </c>
      <c r="H12" s="236">
        <v>995</v>
      </c>
      <c r="I12" s="90">
        <f t="shared" si="0"/>
        <v>463.33</v>
      </c>
      <c r="J12" s="141"/>
      <c r="K12" s="42">
        <v>0.5</v>
      </c>
      <c r="L12" s="245"/>
      <c r="M12" s="82">
        <f t="shared" si="1"/>
        <v>0</v>
      </c>
      <c r="N12" s="130" t="s">
        <v>158</v>
      </c>
      <c r="O12" s="267" t="s">
        <v>30</v>
      </c>
      <c r="P12" s="268"/>
      <c r="Q12" s="268"/>
      <c r="R12" s="268"/>
    </row>
    <row r="13" spans="1:18" ht="95.25" customHeight="1" thickBot="1" x14ac:dyDescent="0.3">
      <c r="A13" s="279"/>
      <c r="B13" s="170">
        <v>7</v>
      </c>
      <c r="C13" s="67"/>
      <c r="D13" s="138" t="s">
        <v>114</v>
      </c>
      <c r="E13" s="149" t="s">
        <v>121</v>
      </c>
      <c r="F13" s="224" t="s">
        <v>148</v>
      </c>
      <c r="G13" s="237">
        <v>695</v>
      </c>
      <c r="H13" s="238">
        <v>995</v>
      </c>
      <c r="I13" s="79">
        <f t="shared" si="0"/>
        <v>463.33</v>
      </c>
      <c r="J13" s="117"/>
      <c r="K13" s="42">
        <v>0.5</v>
      </c>
      <c r="L13" s="246"/>
      <c r="M13" s="82">
        <f t="shared" si="1"/>
        <v>0</v>
      </c>
      <c r="N13" s="145" t="s">
        <v>158</v>
      </c>
      <c r="O13" s="267" t="s">
        <v>30</v>
      </c>
      <c r="P13" s="268"/>
      <c r="Q13" s="268"/>
      <c r="R13" s="268"/>
    </row>
    <row r="14" spans="1:18" ht="30.75" customHeight="1" thickBot="1" x14ac:dyDescent="0.3">
      <c r="A14" s="25"/>
      <c r="B14" s="166"/>
      <c r="C14" s="27"/>
      <c r="D14" s="289" t="s">
        <v>131</v>
      </c>
      <c r="E14" s="290"/>
      <c r="F14" s="290"/>
      <c r="G14" s="69"/>
      <c r="H14" s="69"/>
      <c r="I14" s="221"/>
      <c r="J14" s="222"/>
      <c r="K14" s="29"/>
      <c r="L14" s="191"/>
      <c r="M14" s="193"/>
      <c r="N14" s="192"/>
      <c r="O14" s="33"/>
      <c r="P14" s="268"/>
      <c r="Q14" s="268"/>
      <c r="R14" s="268"/>
    </row>
    <row r="15" spans="1:18" ht="94.5" customHeight="1" x14ac:dyDescent="0.25">
      <c r="A15" s="277"/>
      <c r="B15" s="163">
        <v>1</v>
      </c>
      <c r="C15" s="133"/>
      <c r="D15" s="137" t="s">
        <v>132</v>
      </c>
      <c r="E15" s="172" t="s">
        <v>141</v>
      </c>
      <c r="F15" s="225" t="s">
        <v>149</v>
      </c>
      <c r="G15" s="228">
        <v>695</v>
      </c>
      <c r="H15" s="229">
        <v>895</v>
      </c>
      <c r="I15" s="219">
        <f t="shared" ref="I15:I19" si="2">ROUND(G15/(1+K15),2)</f>
        <v>463.33</v>
      </c>
      <c r="J15" s="124"/>
      <c r="K15" s="42">
        <v>0.5</v>
      </c>
      <c r="L15" s="247"/>
      <c r="M15" s="189">
        <f t="shared" si="1"/>
        <v>0</v>
      </c>
      <c r="N15" s="125" t="s">
        <v>159</v>
      </c>
      <c r="O15" s="267" t="s">
        <v>30</v>
      </c>
      <c r="P15" s="268"/>
      <c r="Q15" s="268"/>
      <c r="R15" s="268"/>
    </row>
    <row r="16" spans="1:18" ht="94.5" customHeight="1" x14ac:dyDescent="0.25">
      <c r="A16" s="278"/>
      <c r="B16" s="165">
        <v>2</v>
      </c>
      <c r="C16" s="134"/>
      <c r="D16" s="137" t="s">
        <v>133</v>
      </c>
      <c r="E16" s="172" t="s">
        <v>140</v>
      </c>
      <c r="F16" s="225" t="s">
        <v>150</v>
      </c>
      <c r="G16" s="230">
        <v>695</v>
      </c>
      <c r="H16" s="231">
        <v>895</v>
      </c>
      <c r="I16" s="90">
        <f t="shared" si="2"/>
        <v>463.33</v>
      </c>
      <c r="J16" s="141"/>
      <c r="K16" s="42">
        <v>0.5</v>
      </c>
      <c r="L16" s="248"/>
      <c r="M16" s="82">
        <f t="shared" si="1"/>
        <v>0</v>
      </c>
      <c r="N16" s="144" t="s">
        <v>159</v>
      </c>
      <c r="O16" s="267" t="s">
        <v>30</v>
      </c>
      <c r="P16" s="268"/>
      <c r="Q16" s="268"/>
      <c r="R16" s="268"/>
    </row>
    <row r="17" spans="1:18" ht="94.5" customHeight="1" x14ac:dyDescent="0.25">
      <c r="A17" s="278"/>
      <c r="B17" s="165">
        <v>3</v>
      </c>
      <c r="C17" s="134"/>
      <c r="D17" s="137" t="s">
        <v>134</v>
      </c>
      <c r="E17" s="172" t="s">
        <v>139</v>
      </c>
      <c r="F17" s="225" t="s">
        <v>151</v>
      </c>
      <c r="G17" s="230">
        <v>695</v>
      </c>
      <c r="H17" s="231">
        <v>895</v>
      </c>
      <c r="I17" s="90">
        <f t="shared" si="2"/>
        <v>463.33</v>
      </c>
      <c r="J17" s="117"/>
      <c r="K17" s="42">
        <v>0.5</v>
      </c>
      <c r="L17" s="248"/>
      <c r="M17" s="82">
        <f t="shared" si="1"/>
        <v>0</v>
      </c>
      <c r="N17" s="130" t="s">
        <v>159</v>
      </c>
      <c r="O17" s="267" t="s">
        <v>30</v>
      </c>
      <c r="P17" s="268"/>
      <c r="Q17" s="268"/>
      <c r="R17" s="268"/>
    </row>
    <row r="18" spans="1:18" ht="94.5" customHeight="1" x14ac:dyDescent="0.25">
      <c r="A18" s="278"/>
      <c r="B18" s="165">
        <v>4</v>
      </c>
      <c r="C18" s="134"/>
      <c r="D18" s="137" t="s">
        <v>135</v>
      </c>
      <c r="E18" s="172" t="s">
        <v>138</v>
      </c>
      <c r="F18" s="225" t="s">
        <v>152</v>
      </c>
      <c r="G18" s="230">
        <v>695</v>
      </c>
      <c r="H18" s="231">
        <v>895</v>
      </c>
      <c r="I18" s="90">
        <f t="shared" si="2"/>
        <v>463.33</v>
      </c>
      <c r="J18" s="141"/>
      <c r="K18" s="42">
        <v>0.5</v>
      </c>
      <c r="L18" s="248"/>
      <c r="M18" s="82">
        <f t="shared" si="1"/>
        <v>0</v>
      </c>
      <c r="N18" s="144" t="s">
        <v>159</v>
      </c>
      <c r="O18" s="267" t="s">
        <v>30</v>
      </c>
      <c r="P18" s="268"/>
      <c r="Q18" s="268"/>
      <c r="R18" s="268"/>
    </row>
    <row r="19" spans="1:18" ht="94.5" customHeight="1" thickBot="1" x14ac:dyDescent="0.3">
      <c r="A19" s="279"/>
      <c r="B19" s="170">
        <v>5</v>
      </c>
      <c r="C19" s="139"/>
      <c r="D19" s="171" t="s">
        <v>136</v>
      </c>
      <c r="E19" s="173" t="s">
        <v>137</v>
      </c>
      <c r="F19" s="226" t="s">
        <v>153</v>
      </c>
      <c r="G19" s="232">
        <v>695</v>
      </c>
      <c r="H19" s="233">
        <v>895</v>
      </c>
      <c r="I19" s="79">
        <f t="shared" si="2"/>
        <v>463.33</v>
      </c>
      <c r="J19" s="142"/>
      <c r="K19" s="42">
        <v>0.5</v>
      </c>
      <c r="L19" s="246"/>
      <c r="M19" s="82">
        <f t="shared" ref="M19:M23" si="3">I19*L19</f>
        <v>0</v>
      </c>
      <c r="N19" s="145" t="s">
        <v>159</v>
      </c>
      <c r="O19" s="267" t="s">
        <v>30</v>
      </c>
      <c r="P19" s="268"/>
      <c r="Q19" s="268"/>
      <c r="R19" s="268"/>
    </row>
    <row r="20" spans="1:18" ht="30.75" customHeight="1" thickBot="1" x14ac:dyDescent="0.3">
      <c r="A20" s="25"/>
      <c r="B20" s="166"/>
      <c r="C20" s="27"/>
      <c r="D20" s="287" t="s">
        <v>124</v>
      </c>
      <c r="E20" s="286"/>
      <c r="F20" s="288"/>
      <c r="G20" s="150" t="s">
        <v>106</v>
      </c>
      <c r="H20" s="220" t="s">
        <v>106</v>
      </c>
      <c r="I20" s="221"/>
      <c r="J20" s="29"/>
      <c r="K20" s="29"/>
      <c r="L20" s="195"/>
      <c r="M20" s="193"/>
      <c r="N20" s="192"/>
      <c r="O20" s="33"/>
      <c r="P20" s="268"/>
      <c r="Q20" s="268"/>
      <c r="R20" s="268"/>
    </row>
    <row r="21" spans="1:18" ht="94.5" customHeight="1" x14ac:dyDescent="0.25">
      <c r="A21" s="280"/>
      <c r="B21" s="167">
        <v>1</v>
      </c>
      <c r="C21" s="175"/>
      <c r="D21" s="126" t="s">
        <v>125</v>
      </c>
      <c r="E21" s="157" t="s">
        <v>128</v>
      </c>
      <c r="F21" s="227" t="s">
        <v>154</v>
      </c>
      <c r="G21" s="239">
        <v>595</v>
      </c>
      <c r="H21" s="240">
        <v>795</v>
      </c>
      <c r="I21" s="218">
        <f t="shared" ref="I21:I23" si="4">ROUND(G21/(1+K21),2)</f>
        <v>396.67</v>
      </c>
      <c r="J21" s="179"/>
      <c r="K21" s="42">
        <v>0.5</v>
      </c>
      <c r="L21" s="249"/>
      <c r="M21" s="189">
        <f t="shared" si="3"/>
        <v>0</v>
      </c>
      <c r="N21" s="161" t="s">
        <v>159</v>
      </c>
      <c r="O21" s="267" t="s">
        <v>30</v>
      </c>
      <c r="P21" s="268"/>
      <c r="Q21" s="268"/>
      <c r="R21" s="268"/>
    </row>
    <row r="22" spans="1:18" ht="94.5" customHeight="1" x14ac:dyDescent="0.25">
      <c r="A22" s="281"/>
      <c r="B22" s="168">
        <v>2</v>
      </c>
      <c r="C22" s="176"/>
      <c r="D22" s="129" t="s">
        <v>126</v>
      </c>
      <c r="E22" s="158" t="s">
        <v>129</v>
      </c>
      <c r="F22" s="225" t="s">
        <v>155</v>
      </c>
      <c r="G22" s="241">
        <v>595</v>
      </c>
      <c r="H22" s="240">
        <v>795</v>
      </c>
      <c r="I22" s="90">
        <f t="shared" si="4"/>
        <v>396.67</v>
      </c>
      <c r="J22" s="181"/>
      <c r="K22" s="42">
        <v>0.5</v>
      </c>
      <c r="L22" s="250"/>
      <c r="M22" s="82">
        <f t="shared" si="3"/>
        <v>0</v>
      </c>
      <c r="N22" s="162" t="s">
        <v>159</v>
      </c>
      <c r="O22" s="267" t="s">
        <v>30</v>
      </c>
      <c r="P22" s="268"/>
      <c r="Q22" s="268"/>
      <c r="R22" s="268"/>
    </row>
    <row r="23" spans="1:18" ht="94.5" customHeight="1" thickBot="1" x14ac:dyDescent="0.3">
      <c r="A23" s="282"/>
      <c r="B23" s="169">
        <v>3</v>
      </c>
      <c r="C23" s="177"/>
      <c r="D23" s="128" t="s">
        <v>127</v>
      </c>
      <c r="E23" s="159" t="s">
        <v>130</v>
      </c>
      <c r="F23" s="226" t="s">
        <v>156</v>
      </c>
      <c r="G23" s="242">
        <v>595</v>
      </c>
      <c r="H23" s="243">
        <v>795</v>
      </c>
      <c r="I23" s="217">
        <f t="shared" si="4"/>
        <v>396.67</v>
      </c>
      <c r="J23" s="180"/>
      <c r="K23" s="42">
        <v>0.5</v>
      </c>
      <c r="L23" s="251"/>
      <c r="M23" s="190">
        <f t="shared" si="3"/>
        <v>0</v>
      </c>
      <c r="N23" s="127" t="s">
        <v>159</v>
      </c>
      <c r="O23" s="267" t="s">
        <v>30</v>
      </c>
      <c r="P23" s="268"/>
      <c r="Q23" s="268"/>
      <c r="R23" s="268"/>
    </row>
    <row r="24" spans="1:18" ht="30.75" customHeight="1" thickBot="1" x14ac:dyDescent="0.3">
      <c r="A24" s="25"/>
      <c r="B24" s="26"/>
      <c r="C24" s="27"/>
      <c r="D24" s="287" t="s">
        <v>19</v>
      </c>
      <c r="E24" s="293"/>
      <c r="F24" s="288"/>
      <c r="G24" s="160" t="s">
        <v>106</v>
      </c>
      <c r="H24" s="28" t="s">
        <v>106</v>
      </c>
      <c r="I24" s="221"/>
      <c r="J24" s="222"/>
      <c r="K24" s="29"/>
      <c r="L24" s="194"/>
      <c r="M24" s="193"/>
      <c r="N24" s="192"/>
      <c r="O24" s="33"/>
      <c r="P24" s="268"/>
      <c r="Q24" s="268"/>
      <c r="R24" s="268"/>
    </row>
    <row r="25" spans="1:18" ht="94.5" customHeight="1" x14ac:dyDescent="0.25">
      <c r="A25" s="283"/>
      <c r="B25" s="35">
        <v>1</v>
      </c>
      <c r="C25" s="67"/>
      <c r="D25" s="92" t="s">
        <v>80</v>
      </c>
      <c r="E25" s="99" t="s">
        <v>83</v>
      </c>
      <c r="F25" s="100" t="s">
        <v>88</v>
      </c>
      <c r="G25" s="111">
        <v>295</v>
      </c>
      <c r="H25" s="111">
        <v>345</v>
      </c>
      <c r="I25" s="216">
        <f t="shared" ref="I25:I26" si="5">ROUND(G25/(1+K25),2)</f>
        <v>197.16</v>
      </c>
      <c r="J25" s="83"/>
      <c r="K25" s="81">
        <v>0.49624060150375998</v>
      </c>
      <c r="L25" s="106"/>
      <c r="M25" s="189">
        <f t="shared" ref="M25:M27" si="6">I25*L25</f>
        <v>0</v>
      </c>
      <c r="N25" s="44">
        <v>200</v>
      </c>
      <c r="O25" s="66" t="s">
        <v>30</v>
      </c>
      <c r="P25" s="268"/>
      <c r="Q25" s="268"/>
      <c r="R25" s="268"/>
    </row>
    <row r="26" spans="1:18" ht="94.5" customHeight="1" x14ac:dyDescent="0.25">
      <c r="A26" s="276"/>
      <c r="B26" s="35">
        <v>2</v>
      </c>
      <c r="C26" s="77"/>
      <c r="D26" s="93" t="s">
        <v>81</v>
      </c>
      <c r="E26" s="95" t="s">
        <v>84</v>
      </c>
      <c r="F26" s="97" t="s">
        <v>87</v>
      </c>
      <c r="G26" s="111">
        <v>295</v>
      </c>
      <c r="H26" s="111">
        <v>345</v>
      </c>
      <c r="I26" s="90">
        <f t="shared" si="5"/>
        <v>197.16</v>
      </c>
      <c r="J26" s="78"/>
      <c r="K26" s="81">
        <v>0.49624060150375998</v>
      </c>
      <c r="L26" s="105"/>
      <c r="M26" s="82">
        <f t="shared" si="6"/>
        <v>0</v>
      </c>
      <c r="N26" s="44">
        <v>200</v>
      </c>
      <c r="O26" s="267" t="s">
        <v>30</v>
      </c>
      <c r="P26" s="268"/>
      <c r="Q26" s="268"/>
      <c r="R26" s="268"/>
    </row>
    <row r="27" spans="1:18" ht="94.5" customHeight="1" x14ac:dyDescent="0.25">
      <c r="A27" s="276"/>
      <c r="B27" s="35">
        <v>3</v>
      </c>
      <c r="C27" s="67"/>
      <c r="D27" s="94" t="s">
        <v>82</v>
      </c>
      <c r="E27" s="96" t="s">
        <v>85</v>
      </c>
      <c r="F27" s="98" t="s">
        <v>86</v>
      </c>
      <c r="G27" s="111">
        <v>295</v>
      </c>
      <c r="H27" s="111">
        <v>345</v>
      </c>
      <c r="I27" s="90">
        <f>ROUND(G27/(1+K27),2)</f>
        <v>197.16</v>
      </c>
      <c r="J27" s="84"/>
      <c r="K27" s="81">
        <v>0.49624060150375998</v>
      </c>
      <c r="L27" s="105"/>
      <c r="M27" s="82">
        <f t="shared" si="6"/>
        <v>0</v>
      </c>
      <c r="N27" s="44">
        <v>200</v>
      </c>
      <c r="O27" s="66" t="s">
        <v>30</v>
      </c>
      <c r="P27" s="268"/>
      <c r="Q27" s="268"/>
      <c r="R27" s="268"/>
    </row>
    <row r="28" spans="1:18" ht="94.5" customHeight="1" x14ac:dyDescent="0.25">
      <c r="A28" s="276"/>
      <c r="B28" s="35">
        <v>4</v>
      </c>
      <c r="C28" s="36"/>
      <c r="D28" s="37" t="s">
        <v>20</v>
      </c>
      <c r="E28" s="38" t="s">
        <v>21</v>
      </c>
      <c r="F28" s="39" t="s">
        <v>22</v>
      </c>
      <c r="G28" s="118">
        <v>295</v>
      </c>
      <c r="H28" s="111">
        <v>395</v>
      </c>
      <c r="I28" s="90">
        <f t="shared" ref="I28:I35" si="7">ROUND($G28/(1+$K28),2)</f>
        <v>196.67</v>
      </c>
      <c r="J28" s="80"/>
      <c r="K28" s="81">
        <v>0.5</v>
      </c>
      <c r="L28" s="252"/>
      <c r="M28" s="82">
        <f t="shared" ref="M28:M35" si="8">I28*L28</f>
        <v>0</v>
      </c>
      <c r="N28" s="44">
        <v>150</v>
      </c>
      <c r="O28" s="267" t="s">
        <v>30</v>
      </c>
      <c r="P28" s="268"/>
      <c r="Q28" s="268"/>
      <c r="R28" s="268"/>
    </row>
    <row r="29" spans="1:18" ht="94.5" customHeight="1" x14ac:dyDescent="0.25">
      <c r="A29" s="276"/>
      <c r="B29" s="35">
        <v>5</v>
      </c>
      <c r="C29" s="36"/>
      <c r="D29" s="37" t="s">
        <v>24</v>
      </c>
      <c r="E29" s="38" t="s">
        <v>25</v>
      </c>
      <c r="F29" s="39" t="s">
        <v>26</v>
      </c>
      <c r="G29" s="118">
        <v>995</v>
      </c>
      <c r="H29" s="111">
        <v>1095</v>
      </c>
      <c r="I29" s="90">
        <f t="shared" si="7"/>
        <v>597</v>
      </c>
      <c r="J29" s="46"/>
      <c r="K29" s="42">
        <v>0.66666666666666996</v>
      </c>
      <c r="L29" s="253"/>
      <c r="M29" s="43">
        <f t="shared" si="8"/>
        <v>0</v>
      </c>
      <c r="N29" s="44">
        <v>20</v>
      </c>
      <c r="O29" s="267" t="s">
        <v>30</v>
      </c>
      <c r="P29" s="268"/>
      <c r="Q29" s="268"/>
      <c r="R29" s="268"/>
    </row>
    <row r="30" spans="1:18" ht="94.5" customHeight="1" x14ac:dyDescent="0.25">
      <c r="A30" s="276"/>
      <c r="B30" s="35">
        <v>6</v>
      </c>
      <c r="C30" s="36"/>
      <c r="D30" s="37" t="s">
        <v>27</v>
      </c>
      <c r="E30" s="38" t="s">
        <v>28</v>
      </c>
      <c r="F30" s="39" t="s">
        <v>29</v>
      </c>
      <c r="G30" s="118">
        <v>1095</v>
      </c>
      <c r="H30" s="111">
        <v>1195</v>
      </c>
      <c r="I30" s="90">
        <f t="shared" si="7"/>
        <v>730</v>
      </c>
      <c r="J30" s="46"/>
      <c r="K30" s="42">
        <v>0.5</v>
      </c>
      <c r="L30" s="62"/>
      <c r="M30" s="43">
        <f t="shared" si="8"/>
        <v>0</v>
      </c>
      <c r="N30" s="44">
        <v>20</v>
      </c>
      <c r="O30" s="267" t="s">
        <v>30</v>
      </c>
      <c r="P30" s="268"/>
      <c r="Q30" s="268"/>
      <c r="R30" s="268"/>
    </row>
    <row r="31" spans="1:18" ht="94.5" customHeight="1" x14ac:dyDescent="0.25">
      <c r="A31" s="276"/>
      <c r="B31" s="35">
        <v>7</v>
      </c>
      <c r="C31" s="36"/>
      <c r="D31" s="37" t="s">
        <v>31</v>
      </c>
      <c r="E31" s="38" t="s">
        <v>32</v>
      </c>
      <c r="F31" s="39" t="s">
        <v>33</v>
      </c>
      <c r="G31" s="118">
        <v>995</v>
      </c>
      <c r="H31" s="111">
        <v>1095</v>
      </c>
      <c r="I31" s="90">
        <f t="shared" si="7"/>
        <v>663.7</v>
      </c>
      <c r="J31" s="46"/>
      <c r="K31" s="182">
        <v>0.49916247906198002</v>
      </c>
      <c r="L31" s="253"/>
      <c r="M31" s="43">
        <f t="shared" si="8"/>
        <v>0</v>
      </c>
      <c r="N31" s="44">
        <v>20</v>
      </c>
      <c r="O31" s="267" t="s">
        <v>30</v>
      </c>
      <c r="P31" s="268"/>
      <c r="Q31" s="268"/>
      <c r="R31" s="268"/>
    </row>
    <row r="32" spans="1:18" ht="94.5" customHeight="1" x14ac:dyDescent="0.25">
      <c r="A32" s="276"/>
      <c r="B32" s="35">
        <v>8</v>
      </c>
      <c r="C32" s="36"/>
      <c r="D32" s="37" t="s">
        <v>34</v>
      </c>
      <c r="E32" s="38" t="s">
        <v>35</v>
      </c>
      <c r="F32" s="39" t="s">
        <v>36</v>
      </c>
      <c r="G32" s="118">
        <v>1695</v>
      </c>
      <c r="H32" s="111">
        <v>1995</v>
      </c>
      <c r="I32" s="90">
        <f t="shared" si="7"/>
        <v>1130</v>
      </c>
      <c r="J32" s="46"/>
      <c r="K32" s="182">
        <v>0.5</v>
      </c>
      <c r="L32" s="62"/>
      <c r="M32" s="43">
        <f t="shared" si="8"/>
        <v>0</v>
      </c>
      <c r="N32" s="44">
        <v>20</v>
      </c>
      <c r="O32" s="267" t="s">
        <v>30</v>
      </c>
      <c r="P32" s="268"/>
      <c r="Q32" s="268"/>
      <c r="R32" s="268"/>
    </row>
    <row r="33" spans="1:18" ht="94.5" hidden="1" customHeight="1" x14ac:dyDescent="0.25">
      <c r="A33" s="276"/>
      <c r="B33" s="35">
        <v>9</v>
      </c>
      <c r="C33" s="36"/>
      <c r="D33" s="37" t="s">
        <v>37</v>
      </c>
      <c r="E33" s="38" t="s">
        <v>38</v>
      </c>
      <c r="F33" s="39" t="s">
        <v>39</v>
      </c>
      <c r="G33" s="118">
        <v>504</v>
      </c>
      <c r="H33" s="111">
        <v>504</v>
      </c>
      <c r="I33" s="90">
        <f t="shared" si="7"/>
        <v>336</v>
      </c>
      <c r="J33" s="46"/>
      <c r="K33" s="42">
        <v>0.5</v>
      </c>
      <c r="L33" s="269"/>
      <c r="M33" s="43">
        <f t="shared" si="8"/>
        <v>0</v>
      </c>
      <c r="N33" s="44">
        <v>100</v>
      </c>
      <c r="O33" s="45" t="s">
        <v>23</v>
      </c>
      <c r="P33" s="268"/>
      <c r="Q33" s="268"/>
      <c r="R33" s="268"/>
    </row>
    <row r="34" spans="1:18" ht="94.5" hidden="1" customHeight="1" x14ac:dyDescent="0.25">
      <c r="A34" s="276"/>
      <c r="B34" s="35">
        <v>10</v>
      </c>
      <c r="C34" s="36"/>
      <c r="D34" s="37" t="s">
        <v>40</v>
      </c>
      <c r="E34" s="38" t="s">
        <v>41</v>
      </c>
      <c r="F34" s="39" t="s">
        <v>42</v>
      </c>
      <c r="G34" s="118">
        <v>693</v>
      </c>
      <c r="H34" s="111">
        <v>693</v>
      </c>
      <c r="I34" s="90">
        <f t="shared" si="7"/>
        <v>462</v>
      </c>
      <c r="J34" s="41"/>
      <c r="K34" s="42">
        <v>0.5</v>
      </c>
      <c r="L34" s="270"/>
      <c r="M34" s="43">
        <f t="shared" si="8"/>
        <v>0</v>
      </c>
      <c r="N34" s="44">
        <v>50</v>
      </c>
      <c r="O34" s="65" t="s">
        <v>23</v>
      </c>
      <c r="P34" s="268"/>
      <c r="Q34" s="268"/>
      <c r="R34" s="268"/>
    </row>
    <row r="35" spans="1:18" ht="94.5" customHeight="1" thickBot="1" x14ac:dyDescent="0.3">
      <c r="A35" s="284"/>
      <c r="B35" s="35">
        <v>9</v>
      </c>
      <c r="C35" s="36"/>
      <c r="D35" s="37" t="s">
        <v>43</v>
      </c>
      <c r="E35" s="38" t="s">
        <v>44</v>
      </c>
      <c r="F35" s="39" t="s">
        <v>45</v>
      </c>
      <c r="G35" s="118">
        <v>834</v>
      </c>
      <c r="H35" s="111">
        <v>834</v>
      </c>
      <c r="I35" s="40">
        <f t="shared" si="7"/>
        <v>500.4</v>
      </c>
      <c r="J35" s="41"/>
      <c r="K35" s="42">
        <v>0.66666666666666996</v>
      </c>
      <c r="L35" s="63"/>
      <c r="M35" s="43">
        <f t="shared" si="8"/>
        <v>0</v>
      </c>
      <c r="N35" s="44">
        <v>20</v>
      </c>
      <c r="O35" s="47" t="s">
        <v>30</v>
      </c>
      <c r="P35" s="268"/>
      <c r="Q35" s="268"/>
      <c r="R35" s="268"/>
    </row>
    <row r="36" spans="1:18" ht="30.75" customHeight="1" thickBot="1" x14ac:dyDescent="0.3">
      <c r="A36" s="25"/>
      <c r="B36" s="48"/>
      <c r="C36" s="27"/>
      <c r="D36" s="287" t="s">
        <v>46</v>
      </c>
      <c r="E36" s="288"/>
      <c r="F36" s="288"/>
      <c r="G36" s="112"/>
      <c r="H36" s="113"/>
      <c r="I36" s="28"/>
      <c r="J36" s="29"/>
      <c r="K36" s="29"/>
      <c r="L36" s="30"/>
      <c r="M36" s="31"/>
      <c r="N36" s="32"/>
      <c r="O36" s="33"/>
      <c r="P36" s="268"/>
      <c r="Q36" s="268"/>
      <c r="R36" s="268"/>
    </row>
    <row r="37" spans="1:18" ht="94.5" hidden="1" customHeight="1" x14ac:dyDescent="0.25">
      <c r="A37" s="34"/>
      <c r="B37" s="35">
        <v>1</v>
      </c>
      <c r="C37" s="36"/>
      <c r="D37" s="37" t="s">
        <v>47</v>
      </c>
      <c r="E37" s="38" t="s">
        <v>48</v>
      </c>
      <c r="F37" s="39" t="s">
        <v>49</v>
      </c>
      <c r="G37" s="118">
        <v>764</v>
      </c>
      <c r="H37" s="111">
        <v>764</v>
      </c>
      <c r="I37" s="40">
        <f t="shared" ref="I37:I41" si="9">ROUND($G37/(1+$K37),2)</f>
        <v>509.33</v>
      </c>
      <c r="J37" s="41"/>
      <c r="K37" s="42">
        <v>0.5</v>
      </c>
      <c r="L37" s="270"/>
      <c r="M37" s="43">
        <f t="shared" ref="M37:M41" si="10">I37*L37</f>
        <v>0</v>
      </c>
      <c r="N37" s="44">
        <v>50</v>
      </c>
      <c r="O37" s="65" t="s">
        <v>23</v>
      </c>
      <c r="P37" s="268"/>
      <c r="Q37" s="268"/>
      <c r="R37" s="268"/>
    </row>
    <row r="38" spans="1:18" ht="94.5" hidden="1" customHeight="1" x14ac:dyDescent="0.25">
      <c r="A38" s="8"/>
      <c r="B38" s="35">
        <v>2</v>
      </c>
      <c r="C38" s="36"/>
      <c r="D38" s="37" t="s">
        <v>50</v>
      </c>
      <c r="E38" s="38" t="s">
        <v>51</v>
      </c>
      <c r="F38" s="39" t="s">
        <v>52</v>
      </c>
      <c r="G38" s="118">
        <v>764</v>
      </c>
      <c r="H38" s="111">
        <v>764</v>
      </c>
      <c r="I38" s="90">
        <f t="shared" si="9"/>
        <v>509.33</v>
      </c>
      <c r="J38" s="46"/>
      <c r="K38" s="42">
        <v>0.5</v>
      </c>
      <c r="L38" s="271"/>
      <c r="M38" s="43">
        <f t="shared" si="10"/>
        <v>0</v>
      </c>
      <c r="N38" s="44">
        <v>50</v>
      </c>
      <c r="O38" s="65" t="s">
        <v>23</v>
      </c>
      <c r="P38" s="268"/>
      <c r="Q38" s="268"/>
      <c r="R38" s="268"/>
    </row>
    <row r="39" spans="1:18" ht="94.5" customHeight="1" x14ac:dyDescent="0.25">
      <c r="A39" s="273"/>
      <c r="B39" s="35">
        <v>1</v>
      </c>
      <c r="C39" s="36"/>
      <c r="D39" s="37" t="s">
        <v>53</v>
      </c>
      <c r="E39" s="38" t="s">
        <v>54</v>
      </c>
      <c r="F39" s="39" t="s">
        <v>55</v>
      </c>
      <c r="G39" s="118">
        <v>764</v>
      </c>
      <c r="H39" s="111">
        <v>764</v>
      </c>
      <c r="I39" s="90">
        <f t="shared" si="9"/>
        <v>509.33</v>
      </c>
      <c r="J39" s="46"/>
      <c r="K39" s="42">
        <v>0.5</v>
      </c>
      <c r="L39" s="62"/>
      <c r="M39" s="43">
        <f t="shared" si="10"/>
        <v>0</v>
      </c>
      <c r="N39" s="44">
        <v>50</v>
      </c>
      <c r="O39" s="47" t="s">
        <v>30</v>
      </c>
      <c r="P39" s="268"/>
      <c r="Q39" s="268"/>
      <c r="R39" s="268"/>
    </row>
    <row r="40" spans="1:18" ht="94.5" customHeight="1" x14ac:dyDescent="0.25">
      <c r="A40" s="273"/>
      <c r="B40" s="35">
        <v>2</v>
      </c>
      <c r="C40" s="36"/>
      <c r="D40" s="37" t="s">
        <v>56</v>
      </c>
      <c r="E40" s="38" t="s">
        <v>57</v>
      </c>
      <c r="F40" s="39" t="s">
        <v>58</v>
      </c>
      <c r="G40" s="118">
        <v>627</v>
      </c>
      <c r="H40" s="111">
        <v>627</v>
      </c>
      <c r="I40" s="90">
        <f t="shared" si="9"/>
        <v>418</v>
      </c>
      <c r="J40" s="46"/>
      <c r="K40" s="42">
        <v>0.5</v>
      </c>
      <c r="L40" s="62"/>
      <c r="M40" s="43">
        <f t="shared" si="10"/>
        <v>0</v>
      </c>
      <c r="N40" s="44">
        <v>50</v>
      </c>
      <c r="O40" s="47" t="s">
        <v>30</v>
      </c>
      <c r="P40" s="268"/>
      <c r="Q40" s="268"/>
      <c r="R40" s="268"/>
    </row>
    <row r="41" spans="1:18" ht="94.5" customHeight="1" thickBot="1" x14ac:dyDescent="0.3">
      <c r="A41" s="274"/>
      <c r="B41" s="35">
        <v>3</v>
      </c>
      <c r="C41" s="36"/>
      <c r="D41" s="37" t="s">
        <v>59</v>
      </c>
      <c r="E41" s="38" t="s">
        <v>60</v>
      </c>
      <c r="F41" s="39" t="s">
        <v>61</v>
      </c>
      <c r="G41" s="118">
        <v>764</v>
      </c>
      <c r="H41" s="111">
        <v>764</v>
      </c>
      <c r="I41" s="40">
        <f t="shared" si="9"/>
        <v>509.33</v>
      </c>
      <c r="J41" s="46"/>
      <c r="K41" s="42">
        <v>0.5</v>
      </c>
      <c r="L41" s="64"/>
      <c r="M41" s="49">
        <f t="shared" si="10"/>
        <v>0</v>
      </c>
      <c r="N41" s="50">
        <v>50</v>
      </c>
      <c r="O41" s="51" t="s">
        <v>30</v>
      </c>
      <c r="P41" s="268"/>
      <c r="Q41" s="268"/>
      <c r="R41" s="268"/>
    </row>
    <row r="42" spans="1:18" ht="30.75" customHeight="1" thickBot="1" x14ac:dyDescent="0.3">
      <c r="A42" s="258"/>
      <c r="B42" s="259"/>
      <c r="C42" s="68"/>
      <c r="D42" s="285" t="s">
        <v>62</v>
      </c>
      <c r="E42" s="286"/>
      <c r="F42" s="286"/>
      <c r="G42" s="119" t="s">
        <v>106</v>
      </c>
      <c r="H42" s="114" t="s">
        <v>106</v>
      </c>
      <c r="I42" s="69"/>
      <c r="J42" s="70"/>
      <c r="K42" s="70"/>
      <c r="L42" s="71"/>
      <c r="M42" s="257"/>
      <c r="N42" s="72"/>
      <c r="O42" s="75"/>
      <c r="P42" s="268"/>
      <c r="Q42" s="268"/>
      <c r="R42" s="268"/>
    </row>
    <row r="43" spans="1:18" ht="94.5" customHeight="1" x14ac:dyDescent="0.25">
      <c r="A43" s="275"/>
      <c r="B43" s="151">
        <v>1</v>
      </c>
      <c r="C43" s="185"/>
      <c r="D43" s="156" t="s">
        <v>122</v>
      </c>
      <c r="E43" s="103" t="s">
        <v>123</v>
      </c>
      <c r="F43" s="152" t="s">
        <v>157</v>
      </c>
      <c r="G43" s="111">
        <v>695</v>
      </c>
      <c r="H43" s="115">
        <v>895</v>
      </c>
      <c r="I43" s="256">
        <f t="shared" ref="I43:I46" si="11">ROUND($G43/(1+$K43),2)</f>
        <v>463.72</v>
      </c>
      <c r="J43" s="89"/>
      <c r="K43" s="184">
        <v>0.49874055415617002</v>
      </c>
      <c r="L43" s="254"/>
      <c r="M43" s="154">
        <f t="shared" ref="M43" si="12">I43*L43</f>
        <v>0</v>
      </c>
      <c r="N43" s="155">
        <v>50</v>
      </c>
      <c r="O43" s="267" t="s">
        <v>30</v>
      </c>
      <c r="P43" s="268"/>
      <c r="Q43" s="268"/>
      <c r="R43" s="268"/>
    </row>
    <row r="44" spans="1:18" ht="94.5" customHeight="1" x14ac:dyDescent="0.25">
      <c r="A44" s="276"/>
      <c r="B44" s="260">
        <v>2</v>
      </c>
      <c r="C44" s="67"/>
      <c r="D44" s="261" t="s">
        <v>89</v>
      </c>
      <c r="E44" s="262" t="s">
        <v>97</v>
      </c>
      <c r="F44" s="263" t="s">
        <v>90</v>
      </c>
      <c r="G44" s="111">
        <v>695</v>
      </c>
      <c r="H44" s="115">
        <v>895</v>
      </c>
      <c r="I44" s="265">
        <f t="shared" si="11"/>
        <v>463.72</v>
      </c>
      <c r="J44" s="214"/>
      <c r="K44" s="183">
        <v>0.49874055415617002</v>
      </c>
      <c r="L44" s="255"/>
      <c r="M44" s="153">
        <f t="shared" ref="M44:M47" si="13">I44*L44</f>
        <v>0</v>
      </c>
      <c r="N44" s="264">
        <v>50</v>
      </c>
      <c r="O44" s="267" t="s">
        <v>30</v>
      </c>
      <c r="P44" s="268"/>
      <c r="Q44" s="268"/>
      <c r="R44" s="268"/>
    </row>
    <row r="45" spans="1:18" ht="94.5" customHeight="1" x14ac:dyDescent="0.25">
      <c r="A45" s="276"/>
      <c r="B45" s="87">
        <v>3</v>
      </c>
      <c r="C45" s="86"/>
      <c r="D45" s="94" t="s">
        <v>91</v>
      </c>
      <c r="E45" s="104" t="s">
        <v>98</v>
      </c>
      <c r="F45" s="101" t="s">
        <v>92</v>
      </c>
      <c r="G45" s="111">
        <v>695</v>
      </c>
      <c r="H45" s="115">
        <v>895</v>
      </c>
      <c r="I45" s="90">
        <f t="shared" si="11"/>
        <v>463.72</v>
      </c>
      <c r="J45" s="84"/>
      <c r="K45" s="186">
        <v>0.49874055415617002</v>
      </c>
      <c r="L45" s="105"/>
      <c r="M45" s="82">
        <f t="shared" si="13"/>
        <v>0</v>
      </c>
      <c r="N45" s="91">
        <v>50</v>
      </c>
      <c r="O45" s="267" t="s">
        <v>30</v>
      </c>
      <c r="P45" s="268"/>
      <c r="Q45" s="268"/>
      <c r="R45" s="268"/>
    </row>
    <row r="46" spans="1:18" ht="94.5" customHeight="1" x14ac:dyDescent="0.25">
      <c r="A46" s="276"/>
      <c r="B46" s="87">
        <v>4</v>
      </c>
      <c r="C46" s="86"/>
      <c r="D46" s="102" t="s">
        <v>93</v>
      </c>
      <c r="E46" s="104" t="s">
        <v>99</v>
      </c>
      <c r="F46" s="74" t="s">
        <v>94</v>
      </c>
      <c r="G46" s="111">
        <v>695</v>
      </c>
      <c r="H46" s="115">
        <v>895</v>
      </c>
      <c r="I46" s="90">
        <f t="shared" si="11"/>
        <v>463.72</v>
      </c>
      <c r="J46" s="84"/>
      <c r="K46" s="182">
        <v>0.49874055415617002</v>
      </c>
      <c r="L46" s="255"/>
      <c r="M46" s="82">
        <f t="shared" si="13"/>
        <v>0</v>
      </c>
      <c r="N46" s="91">
        <v>50</v>
      </c>
      <c r="O46" s="267" t="s">
        <v>30</v>
      </c>
      <c r="P46" s="268"/>
      <c r="Q46" s="268"/>
      <c r="R46" s="268"/>
    </row>
    <row r="47" spans="1:18" ht="93" customHeight="1" x14ac:dyDescent="0.25">
      <c r="A47" s="276"/>
      <c r="B47" s="87">
        <v>5</v>
      </c>
      <c r="C47" s="86"/>
      <c r="D47" s="102" t="s">
        <v>95</v>
      </c>
      <c r="E47" s="104" t="s">
        <v>100</v>
      </c>
      <c r="F47" s="74" t="s">
        <v>96</v>
      </c>
      <c r="G47" s="111">
        <v>695</v>
      </c>
      <c r="H47" s="115">
        <v>895</v>
      </c>
      <c r="I47" s="90">
        <f>ROUND($G47/(1+$K47),2)</f>
        <v>463.72</v>
      </c>
      <c r="J47" s="84"/>
      <c r="K47" s="187">
        <v>0.49874055415617002</v>
      </c>
      <c r="L47" s="255"/>
      <c r="M47" s="82">
        <f t="shared" si="13"/>
        <v>0</v>
      </c>
      <c r="N47" s="91">
        <v>50</v>
      </c>
      <c r="O47" s="267" t="s">
        <v>30</v>
      </c>
      <c r="P47" s="268"/>
      <c r="Q47" s="268"/>
      <c r="R47" s="268"/>
    </row>
    <row r="48" spans="1:18" ht="94.5" customHeight="1" x14ac:dyDescent="0.25">
      <c r="A48" s="276"/>
      <c r="B48" s="87">
        <v>6</v>
      </c>
      <c r="C48" s="73"/>
      <c r="D48" s="85" t="s">
        <v>63</v>
      </c>
      <c r="E48" s="88" t="s">
        <v>64</v>
      </c>
      <c r="F48" s="74" t="s">
        <v>65</v>
      </c>
      <c r="G48" s="266">
        <v>595</v>
      </c>
      <c r="H48" s="115">
        <v>695</v>
      </c>
      <c r="I48" s="90">
        <f t="shared" ref="I48:I52" si="14">ROUND($G48/(1+$K48),2)</f>
        <v>396.67</v>
      </c>
      <c r="J48" s="80"/>
      <c r="K48" s="182">
        <v>0.5</v>
      </c>
      <c r="L48" s="253"/>
      <c r="M48" s="82">
        <f t="shared" ref="M48:M52" si="15">I48*L48</f>
        <v>0</v>
      </c>
      <c r="N48" s="91">
        <v>50</v>
      </c>
      <c r="O48" s="267" t="s">
        <v>30</v>
      </c>
      <c r="P48" s="268"/>
      <c r="Q48" s="268"/>
      <c r="R48" s="268"/>
    </row>
    <row r="49" spans="1:18" ht="94.5" customHeight="1" x14ac:dyDescent="0.25">
      <c r="A49" s="276"/>
      <c r="B49" s="35">
        <v>7</v>
      </c>
      <c r="C49" s="36"/>
      <c r="D49" s="37" t="s">
        <v>66</v>
      </c>
      <c r="E49" s="38" t="s">
        <v>67</v>
      </c>
      <c r="F49" s="39" t="s">
        <v>68</v>
      </c>
      <c r="G49" s="115">
        <v>595</v>
      </c>
      <c r="H49" s="111">
        <v>695</v>
      </c>
      <c r="I49" s="79">
        <f t="shared" si="14"/>
        <v>397</v>
      </c>
      <c r="J49" s="46"/>
      <c r="K49" s="182">
        <v>0.49874055415617002</v>
      </c>
      <c r="L49" s="62"/>
      <c r="M49" s="43">
        <f t="shared" si="15"/>
        <v>0</v>
      </c>
      <c r="N49" s="91">
        <v>50</v>
      </c>
      <c r="O49" s="123" t="s">
        <v>30</v>
      </c>
      <c r="P49" s="268"/>
      <c r="Q49" s="268"/>
      <c r="R49" s="268"/>
    </row>
    <row r="50" spans="1:18" ht="94.5" hidden="1" customHeight="1" x14ac:dyDescent="0.25">
      <c r="A50" s="276"/>
      <c r="B50" s="35">
        <v>8</v>
      </c>
      <c r="C50" s="36"/>
      <c r="D50" s="37" t="s">
        <v>69</v>
      </c>
      <c r="E50" s="38" t="s">
        <v>70</v>
      </c>
      <c r="F50" s="39" t="s">
        <v>71</v>
      </c>
      <c r="G50" s="115">
        <v>595</v>
      </c>
      <c r="H50" s="111">
        <v>695</v>
      </c>
      <c r="I50" s="79">
        <f t="shared" si="14"/>
        <v>397</v>
      </c>
      <c r="J50" s="41"/>
      <c r="K50" s="182">
        <v>0.49874055415617002</v>
      </c>
      <c r="L50" s="270"/>
      <c r="M50" s="43">
        <f t="shared" si="15"/>
        <v>0</v>
      </c>
      <c r="N50" s="91">
        <v>50</v>
      </c>
      <c r="O50" s="196" t="s">
        <v>23</v>
      </c>
      <c r="P50" s="268"/>
      <c r="Q50" s="268"/>
      <c r="R50" s="268"/>
    </row>
    <row r="51" spans="1:18" ht="94.5" customHeight="1" thickBot="1" x14ac:dyDescent="0.3">
      <c r="A51" s="276"/>
      <c r="B51" s="199">
        <v>8</v>
      </c>
      <c r="C51" s="36"/>
      <c r="D51" s="37" t="s">
        <v>72</v>
      </c>
      <c r="E51" s="202" t="s">
        <v>73</v>
      </c>
      <c r="F51" s="39" t="s">
        <v>74</v>
      </c>
      <c r="G51" s="120">
        <v>595</v>
      </c>
      <c r="H51" s="204">
        <v>695</v>
      </c>
      <c r="I51" s="215">
        <f t="shared" si="14"/>
        <v>397</v>
      </c>
      <c r="J51" s="206"/>
      <c r="K51" s="207">
        <v>0.49874055415617002</v>
      </c>
      <c r="L51" s="208"/>
      <c r="M51" s="209">
        <f t="shared" si="15"/>
        <v>0</v>
      </c>
      <c r="N51" s="213">
        <v>50</v>
      </c>
      <c r="O51" s="211" t="s">
        <v>30</v>
      </c>
      <c r="P51" s="268"/>
      <c r="Q51" s="268"/>
      <c r="R51" s="268"/>
    </row>
    <row r="52" spans="1:18" ht="94.5" hidden="1" customHeight="1" thickBot="1" x14ac:dyDescent="0.3">
      <c r="A52" s="197"/>
      <c r="B52" s="52">
        <v>10</v>
      </c>
      <c r="C52" s="53"/>
      <c r="D52" s="200" t="s">
        <v>75</v>
      </c>
      <c r="E52" s="54" t="s">
        <v>76</v>
      </c>
      <c r="F52" s="74" t="s">
        <v>77</v>
      </c>
      <c r="G52" s="204">
        <v>580</v>
      </c>
      <c r="H52" s="116">
        <v>580</v>
      </c>
      <c r="I52" s="79">
        <f t="shared" si="14"/>
        <v>386.99</v>
      </c>
      <c r="J52" s="55"/>
      <c r="K52" s="188">
        <v>0.49874055415617002</v>
      </c>
      <c r="L52" s="272"/>
      <c r="M52" s="49">
        <f t="shared" si="15"/>
        <v>0</v>
      </c>
      <c r="N52" s="212">
        <v>50</v>
      </c>
      <c r="O52" s="210" t="s">
        <v>23</v>
      </c>
      <c r="P52" s="107"/>
    </row>
    <row r="53" spans="1:18" ht="15" customHeight="1" x14ac:dyDescent="0.25">
      <c r="A53" s="198"/>
      <c r="B53" s="1"/>
      <c r="C53" s="1"/>
      <c r="D53" s="201"/>
      <c r="E53" s="3"/>
      <c r="F53" s="203"/>
      <c r="G53" s="4"/>
      <c r="H53" s="5"/>
      <c r="I53" s="205"/>
      <c r="J53" s="7"/>
      <c r="K53" s="7"/>
      <c r="L53" s="7"/>
      <c r="M53" s="7"/>
      <c r="N53" s="8"/>
      <c r="O53" s="8"/>
    </row>
    <row r="54" spans="1:18" ht="15" customHeight="1" x14ac:dyDescent="0.3">
      <c r="A54" s="1"/>
      <c r="B54" s="1"/>
      <c r="C54" s="1"/>
      <c r="D54" s="2" t="s">
        <v>78</v>
      </c>
      <c r="E54" s="3"/>
      <c r="F54" s="56"/>
      <c r="G54" s="57"/>
      <c r="I54" s="58" t="s">
        <v>79</v>
      </c>
      <c r="J54" s="59"/>
      <c r="L54" s="60" t="str">
        <f>SUM(L7:L51)&amp;" шт."</f>
        <v>0 шт.</v>
      </c>
      <c r="M54" s="61">
        <f>SUM(M7:M51)</f>
        <v>0</v>
      </c>
      <c r="N54" s="8"/>
      <c r="O54" s="8"/>
    </row>
  </sheetData>
  <sheetProtection algorithmName="SHA-512" hashValue="GDebQ6EyWyVs2JdCQMP0gGQdphXWzBW0m49ZOuQae2Whwa4iOBCvgkPYsV5eQH2wRho/K/LBY5ZQz1CkUsEobw==" saltValue="ypS4LgF5xGnxKHenFRWcVg==" spinCount="100000" sheet="1" objects="1" scenarios="1"/>
  <mergeCells count="13">
    <mergeCell ref="D42:F42"/>
    <mergeCell ref="D6:F6"/>
    <mergeCell ref="D20:F20"/>
    <mergeCell ref="D14:F14"/>
    <mergeCell ref="E2:I2"/>
    <mergeCell ref="D24:F24"/>
    <mergeCell ref="D36:F36"/>
    <mergeCell ref="A39:A41"/>
    <mergeCell ref="A43:A51"/>
    <mergeCell ref="A15:A19"/>
    <mergeCell ref="A7:A13"/>
    <mergeCell ref="A21:A23"/>
    <mergeCell ref="A25:A35"/>
  </mergeCells>
  <conditionalFormatting sqref="G25:G51">
    <cfRule type="expression" dxfId="0" priority="1">
      <formula>IF($G25&lt;&gt;$H25,1,0)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MAKEBUG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2026-07-02T10:04:35Z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