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/>
  <mc:AlternateContent xmlns:mc="http://schemas.openxmlformats.org/markup-compatibility/2006">
    <mc:Choice Requires="x15">
      <x15ac:absPath xmlns:x15ac="http://schemas.microsoft.com/office/spreadsheetml/2010/11/ac" url="G:\.shortcut-targets-by-id\1Q4QnFiewrdV4oKVMZkYXXGvHHoeMwnRj\Формы заказа\RF\"/>
    </mc:Choice>
  </mc:AlternateContent>
  <xr:revisionPtr revIDLastSave="0" documentId="13_ncr:1_{B4BACE74-BAF1-4C9A-A6D5-27B24D3438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umba" sheetId="1" r:id="rId1"/>
  </sheets>
  <definedNames>
    <definedName name="Арт">Abumba!$E$5:$E$40</definedName>
    <definedName name="ЗЦ">Abumba!$I$5:$I$40</definedName>
    <definedName name="Код">Abumba!$F$5:$F$40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PNalEI2mPxGtnmUYQUv9eQtrYwGZE/bqRL8BNuFX3A="/>
    </ext>
  </extLst>
</workbook>
</file>

<file path=xl/calcChain.xml><?xml version="1.0" encoding="utf-8"?>
<calcChain xmlns="http://schemas.openxmlformats.org/spreadsheetml/2006/main">
  <c r="I19" i="1" l="1"/>
  <c r="M19" i="1" s="1"/>
  <c r="L40" i="1" l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7" i="1"/>
  <c r="M7" i="1" s="1"/>
  <c r="I23" i="1"/>
  <c r="M23" i="1" s="1"/>
  <c r="I38" i="1"/>
  <c r="M38" i="1" s="1"/>
  <c r="I37" i="1"/>
  <c r="M37" i="1" s="1"/>
  <c r="I36" i="1"/>
  <c r="M36" i="1" s="1"/>
  <c r="I35" i="1"/>
  <c r="M35" i="1" s="1"/>
  <c r="I34" i="1"/>
  <c r="M34" i="1" s="1"/>
  <c r="I33" i="1"/>
  <c r="M33" i="1" s="1"/>
  <c r="I32" i="1"/>
  <c r="M32" i="1" s="1"/>
  <c r="I30" i="1"/>
  <c r="M30" i="1" s="1"/>
  <c r="I29" i="1"/>
  <c r="M29" i="1" s="1"/>
  <c r="I28" i="1"/>
  <c r="M28" i="1" s="1"/>
  <c r="I27" i="1"/>
  <c r="M27" i="1" s="1"/>
  <c r="I26" i="1"/>
  <c r="M26" i="1" s="1"/>
  <c r="I25" i="1"/>
  <c r="M25" i="1" s="1"/>
  <c r="I24" i="1"/>
  <c r="M24" i="1" s="1"/>
  <c r="I21" i="1"/>
  <c r="M21" i="1" s="1"/>
  <c r="I18" i="1"/>
  <c r="M18" i="1" s="1"/>
  <c r="I16" i="1"/>
  <c r="M16" i="1" s="1"/>
  <c r="M40" i="1" l="1"/>
  <c r="M2" i="1" s="1"/>
</calcChain>
</file>

<file path=xl/sharedStrings.xml><?xml version="1.0" encoding="utf-8"?>
<sst xmlns="http://schemas.openxmlformats.org/spreadsheetml/2006/main" count="148" uniqueCount="115">
  <si>
    <t>Артикул</t>
  </si>
  <si>
    <t>Код</t>
  </si>
  <si>
    <t>Цена</t>
  </si>
  <si>
    <t>Количество</t>
  </si>
  <si>
    <t xml:space="preserve">Страна бренда: Россия
Сайт производителя: www.abumba.ru. Сайт (RU) бренда: www.abumba.ru
</t>
  </si>
  <si>
    <t xml:space="preserve"> сумма по заказу:</t>
  </si>
  <si>
    <t xml:space="preserve"> </t>
  </si>
  <si>
    <t>АКЦИЯ!</t>
  </si>
  <si>
    <t>Фото</t>
  </si>
  <si>
    <t>Рейтинг продаж в категории</t>
  </si>
  <si>
    <t>Наименование</t>
  </si>
  <si>
    <t>Штрихкод</t>
  </si>
  <si>
    <t>РРЦ по акции</t>
  </si>
  <si>
    <t>РРЦ обычная</t>
  </si>
  <si>
    <t>Закупочная цена</t>
  </si>
  <si>
    <t>Наценка</t>
  </si>
  <si>
    <t>Заказ (шт)</t>
  </si>
  <si>
    <t>Сумма</t>
  </si>
  <si>
    <t>Кол-во штук в коробке</t>
  </si>
  <si>
    <t>Наличие</t>
  </si>
  <si>
    <t>Игровой планшет Abumba Таппи</t>
  </si>
  <si>
    <t>Новинка
2025</t>
  </si>
  <si>
    <t>Игровой планшет Abumba Таппи 9 в 1, арт. ABU-PAD-1</t>
  </si>
  <si>
    <t>ABU-PAD-1</t>
  </si>
  <si>
    <t>4673752471211</t>
  </si>
  <si>
    <t>В наличии</t>
  </si>
  <si>
    <t>Интерактивная игрушка Abumba Граммофон</t>
  </si>
  <si>
    <t>Музыкальная интерактивная игрушка Abumba Граммофон. Арт. ABU-GR-1</t>
  </si>
  <si>
    <t>ABU-GR-1</t>
  </si>
  <si>
    <t>4673752471396</t>
  </si>
  <si>
    <t>Фотоаппарат моментальной печати Abumba</t>
  </si>
  <si>
    <t>Фотоаппарат моментальной печати Abumba Лисёнок. Арт. ABU-CAM-01</t>
  </si>
  <si>
    <t>ABU-CAM-01</t>
  </si>
  <si>
    <t>4673752471228</t>
  </si>
  <si>
    <t>Интерактивные книги Abumba Fingerbook®</t>
  </si>
  <si>
    <t>Интерактивная книга Abumba Fingerbook® «Ум и Хрум». Арт. ABU-FING-08</t>
  </si>
  <si>
    <t>ABU-FING-08</t>
  </si>
  <si>
    <t>9785605200277</t>
  </si>
  <si>
    <t>Интерактивная книга Abumba Fingerbook® «Ми-Ми-Мишки». Арт. ABU-FING-06</t>
  </si>
  <si>
    <t>ABU-FING-06</t>
  </si>
  <si>
    <t>9785605200253</t>
  </si>
  <si>
    <t>Интерактивная книга Abumba Fingerbook® «Какой бывает транспорт». Арт. ABU-FING-05</t>
  </si>
  <si>
    <t>ABU-FING-05</t>
  </si>
  <si>
    <t>9785605200246</t>
  </si>
  <si>
    <t>Интерактивная книга Abumba Fingerbook® «Всё обо всём». Арт. ABU-FING-01</t>
  </si>
  <si>
    <t>ABU-FING-01</t>
  </si>
  <si>
    <t>9785605200215</t>
  </si>
  <si>
    <t>Интерактивная книга Abumba Fingerbook® «Какие бывают животные». Арт. ABU-FING-02</t>
  </si>
  <si>
    <t>ABU-FING-02</t>
  </si>
  <si>
    <t>9785605200208</t>
  </si>
  <si>
    <t>Интерактивная книга Abumba Fingerbook® «Азбука». Арт. ABU-FING-03</t>
  </si>
  <si>
    <t>ABU-FING-03</t>
  </si>
  <si>
    <t>9785605200222</t>
  </si>
  <si>
    <t>Интерактивная книга Abumba Fingerbook® «Синий трактор». Арт. ABU-FING-04</t>
  </si>
  <si>
    <t>ABU-FING-04</t>
  </si>
  <si>
    <t>9785605200239</t>
  </si>
  <si>
    <t>Игрушка Abumba Малыш Лисёнок F1</t>
  </si>
  <si>
    <t>Набор Abumba для игры и обучения «Весёлые приключения котят» (карты, карточки). Арт. ABU-FC-06</t>
  </si>
  <si>
    <t>ABU-FC-06</t>
  </si>
  <si>
    <t>6954644603742</t>
  </si>
  <si>
    <t>Игрушка Abumba Малыш Лисёнок® F1, оранжевый. Арт. abuF1101</t>
  </si>
  <si>
    <t>abuF1101</t>
  </si>
  <si>
    <t>6954644602721</t>
  </si>
  <si>
    <t>Набор карточек Abumba для игры и обучения «Животные». Арт. ABU-FC-01</t>
  </si>
  <si>
    <t>ABU-FC-01</t>
  </si>
  <si>
    <t>6954644603186</t>
  </si>
  <si>
    <t>Набор карточек Abumba для игры и обучения «Транспорт». Арт. ABU-FC-02</t>
  </si>
  <si>
    <t>ABU-FC-02</t>
  </si>
  <si>
    <t>6954644603193</t>
  </si>
  <si>
    <t>Набор Abumba для игры и обучения «Видимо-невидимо» (карты, книжка). Арт. ABU-FC-04</t>
  </si>
  <si>
    <t>ABU-FC-04</t>
  </si>
  <si>
    <t>6954644603360</t>
  </si>
  <si>
    <t>Набор Abumba для игры и обучения «Времена года» (карты, карточки). Арт. ABU-FC-03</t>
  </si>
  <si>
    <t>ABU-FC-03</t>
  </si>
  <si>
    <t>6954644603384</t>
  </si>
  <si>
    <t>Набор Abumba для игры и обучения «Цвета и формы» (карты, стикеры, книжка). Арт. ABU-FC-05</t>
  </si>
  <si>
    <t>ABU-FC-05</t>
  </si>
  <si>
    <t>6954644603377</t>
  </si>
  <si>
    <t>*Скидки указаны при условии 100% предоплаты. Цены включают налоги.</t>
  </si>
  <si>
    <t>ИТОГО ПО БРЕНДУ:</t>
  </si>
  <si>
    <t>Нет в наличии</t>
  </si>
  <si>
    <t>Новинка
2026</t>
  </si>
  <si>
    <t>ABU-FING-07</t>
  </si>
  <si>
    <t>Интерактивная книга Abumba Fingerbook® «Как звучат сны». Арт. ABU-FING-07</t>
  </si>
  <si>
    <t>9785605200260</t>
  </si>
  <si>
    <t>ABU-HB-3201</t>
  </si>
  <si>
    <t>ABU-HB-3202</t>
  </si>
  <si>
    <t>ABU-HB-3203</t>
  </si>
  <si>
    <t>ABU-HB-3204</t>
  </si>
  <si>
    <t>ABU-HB-3205</t>
  </si>
  <si>
    <t>ABU-HB-3206</t>
  </si>
  <si>
    <t>ABU-HB-3207</t>
  </si>
  <si>
    <t>ABU-HB-3208</t>
  </si>
  <si>
    <t>Коробка для хранения Abumba Home Животные, 32,5x32,5x32,5 см, Белый мишка. Арт. ABU-HB-3201</t>
  </si>
  <si>
    <t>Коробка для хранения Abumba Home Животные, 32,5x32,5x32,5 см, Пингвин. Арт. ABU-HB-3202</t>
  </si>
  <si>
    <t>Коробка для хранения Abumba Home Животные, 32,5x32,5x32,5 см, Горилла. Арт. ABU-HB-3203</t>
  </si>
  <si>
    <t>Коробка для хранения Abumba Home Животные, 32,5x32,5x32,5 см, Зайчик. Арт. ABU-HB-3204</t>
  </si>
  <si>
    <t>Коробка для хранения Abumba Home Животные, 32,5x32,5x32,5 см, Панда. Арт. ABU-HB-3205</t>
  </si>
  <si>
    <t>Коробка для хранения Abumba Home Животные, 32,5x32,5x32,5 см, Лев. Арт. ABU-HB-3206</t>
  </si>
  <si>
    <t>Коробка для хранения Abumba Home Животные, 32,5x32,5x32,5 см, Лисёнок. Арт. ABU-HB-3207</t>
  </si>
  <si>
    <t>Коробка для хранения Abumba Home Животные, 32,5x32,5x32,5 см, Котик. Арт. ABU-HB-3208</t>
  </si>
  <si>
    <t>4673752470764</t>
  </si>
  <si>
    <t>4673752470771</t>
  </si>
  <si>
    <t>4673752470788</t>
  </si>
  <si>
    <t>4673752470795</t>
  </si>
  <si>
    <t>4673752470801</t>
  </si>
  <si>
    <t>4673752470818</t>
  </si>
  <si>
    <t>4673752470825</t>
  </si>
  <si>
    <t>4673752470832</t>
  </si>
  <si>
    <t>Коробки для хранения Abumba Home Животные</t>
  </si>
  <si>
    <t>Дополнительный набор карточек Abumba со сказками для Граммофона. Арт. ABU-GR-2</t>
  </si>
  <si>
    <t>ABU-GR-2</t>
  </si>
  <si>
    <t>4673752471402</t>
  </si>
  <si>
    <t>Ожидаем поставку</t>
  </si>
  <si>
    <t>Остаток на 05.03.2026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</si>
</sst>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₽&quot;* #,##0.00_);_(&quot;₽&quot;* \(#,##0.00\);_(&quot;₽&quot;* &quot;-&quot;??_);_(@_)"/>
    <numFmt numFmtId="165" formatCode="_-* #,##0.00\ &quot;₽&quot;_-;\-* #,##0.00\ &quot;₽&quot;_-;_-* &quot;-&quot;??\ &quot;₽&quot;_-;_-@"/>
    <numFmt numFmtId="166" formatCode="_-* #,##0.00\ [$₽-419]_-;\-* #,##0.00\ [$₽-419]_-;_-* &quot;-&quot;??\ [$₽-419]_-;_-@_-"/>
  </numFmts>
  <fonts count="17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rgb="FF2E75B5"/>
      <name val="Calibri"/>
      <family val="2"/>
      <charset val="204"/>
    </font>
    <font>
      <sz val="12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204"/>
    </font>
    <font>
      <u val="singleAccounting"/>
      <sz val="8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rgb="FFE2EFDA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2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theme="2" tint="-0.1499984740745262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vertical="center"/>
    </xf>
    <xf numFmtId="49" fontId="2" fillId="0" borderId="0" xfId="0" applyNumberFormat="1" applyFont="1"/>
    <xf numFmtId="0" fontId="2" fillId="3" borderId="1" xfId="0" applyFont="1" applyFill="1" applyBorder="1"/>
    <xf numFmtId="49" fontId="2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 wrapText="1"/>
    </xf>
    <xf numFmtId="9" fontId="5" fillId="5" borderId="13" xfId="0" applyNumberFormat="1" applyFont="1" applyFill="1" applyBorder="1" applyAlignment="1">
      <alignment horizontal="center" vertical="center"/>
    </xf>
    <xf numFmtId="9" fontId="5" fillId="0" borderId="19" xfId="0" applyNumberFormat="1" applyFont="1" applyBorder="1" applyAlignment="1">
      <alignment horizontal="center" vertical="center"/>
    </xf>
    <xf numFmtId="9" fontId="5" fillId="5" borderId="15" xfId="0" applyNumberFormat="1" applyFont="1" applyFill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65" fontId="5" fillId="5" borderId="14" xfId="0" applyNumberFormat="1" applyFont="1" applyFill="1" applyBorder="1" applyAlignment="1">
      <alignment horizontal="center" vertical="center"/>
    </xf>
    <xf numFmtId="2" fontId="5" fillId="5" borderId="14" xfId="0" applyNumberFormat="1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 wrapText="1"/>
    </xf>
    <xf numFmtId="9" fontId="5" fillId="5" borderId="14" xfId="0" applyNumberFormat="1" applyFont="1" applyFill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9" fontId="5" fillId="5" borderId="12" xfId="0" applyNumberFormat="1" applyFont="1" applyFill="1" applyBorder="1" applyAlignment="1">
      <alignment horizontal="center" vertical="center"/>
    </xf>
    <xf numFmtId="165" fontId="1" fillId="4" borderId="21" xfId="0" applyNumberFormat="1" applyFont="1" applyFill="1" applyBorder="1" applyAlignment="1">
      <alignment horizontal="center" vertical="center"/>
    </xf>
    <xf numFmtId="0" fontId="2" fillId="0" borderId="23" xfId="0" applyFont="1" applyBorder="1"/>
    <xf numFmtId="1" fontId="8" fillId="0" borderId="2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/>
    </xf>
    <xf numFmtId="9" fontId="5" fillId="0" borderId="23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2" fillId="0" borderId="18" xfId="0" applyFont="1" applyBorder="1"/>
    <xf numFmtId="1" fontId="8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/>
    </xf>
    <xf numFmtId="165" fontId="1" fillId="4" borderId="32" xfId="0" applyNumberFormat="1" applyFont="1" applyFill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9" fontId="5" fillId="0" borderId="31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1" fontId="10" fillId="2" borderId="1" xfId="0" applyNumberFormat="1" applyFont="1" applyFill="1" applyBorder="1" applyAlignment="1">
      <alignment horizontal="center" vertical="center"/>
    </xf>
    <xf numFmtId="1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1" xfId="0" applyNumberFormat="1" applyFont="1" applyFill="1" applyBorder="1" applyAlignment="1" applyProtection="1">
      <alignment horizontal="center" vertical="center"/>
      <protection locked="0"/>
    </xf>
    <xf numFmtId="1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8" borderId="22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65" fontId="1" fillId="0" borderId="37" xfId="0" applyNumberFormat="1" applyFont="1" applyBorder="1" applyAlignment="1">
      <alignment horizontal="center" vertical="center"/>
    </xf>
    <xf numFmtId="9" fontId="5" fillId="0" borderId="37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4" fontId="5" fillId="5" borderId="38" xfId="0" applyNumberFormat="1" applyFont="1" applyFill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 wrapText="1"/>
    </xf>
    <xf numFmtId="165" fontId="14" fillId="5" borderId="9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1" fontId="5" fillId="10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27" xfId="0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 wrapText="1"/>
    </xf>
    <xf numFmtId="166" fontId="5" fillId="5" borderId="13" xfId="0" applyNumberFormat="1" applyFont="1" applyFill="1" applyBorder="1" applyAlignment="1">
      <alignment horizontal="center" vertical="center" wrapText="1"/>
    </xf>
    <xf numFmtId="166" fontId="2" fillId="0" borderId="18" xfId="0" applyNumberFormat="1" applyFont="1" applyBorder="1" applyAlignment="1">
      <alignment horizontal="center"/>
    </xf>
    <xf numFmtId="166" fontId="5" fillId="5" borderId="13" xfId="0" applyNumberFormat="1" applyFont="1" applyFill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  <xf numFmtId="166" fontId="1" fillId="11" borderId="4" xfId="0" applyNumberFormat="1" applyFont="1" applyFill="1" applyBorder="1" applyAlignment="1">
      <alignment horizontal="center" vertical="center" wrapText="1"/>
    </xf>
    <xf numFmtId="166" fontId="5" fillId="5" borderId="4" xfId="0" applyNumberFormat="1" applyFont="1" applyFill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/>
    </xf>
    <xf numFmtId="166" fontId="5" fillId="5" borderId="9" xfId="0" applyNumberFormat="1" applyFont="1" applyFill="1" applyBorder="1" applyAlignment="1">
      <alignment horizontal="center" vertical="center" wrapText="1"/>
    </xf>
    <xf numFmtId="166" fontId="5" fillId="5" borderId="3" xfId="0" applyNumberFormat="1" applyFont="1" applyFill="1" applyBorder="1" applyAlignment="1">
      <alignment horizontal="center" vertical="center"/>
    </xf>
    <xf numFmtId="166" fontId="5" fillId="5" borderId="21" xfId="0" applyNumberFormat="1" applyFont="1" applyFill="1" applyBorder="1" applyAlignment="1">
      <alignment horizontal="center" vertical="center"/>
    </xf>
    <xf numFmtId="166" fontId="5" fillId="5" borderId="32" xfId="0" applyNumberFormat="1" applyFont="1" applyFill="1" applyBorder="1" applyAlignment="1">
      <alignment horizontal="center" vertical="center"/>
    </xf>
    <xf numFmtId="166" fontId="1" fillId="12" borderId="20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/>
    </xf>
    <xf numFmtId="165" fontId="1" fillId="4" borderId="39" xfId="0" applyNumberFormat="1" applyFont="1" applyFill="1" applyBorder="1" applyAlignment="1">
      <alignment horizontal="center" vertical="center"/>
    </xf>
    <xf numFmtId="165" fontId="1" fillId="0" borderId="39" xfId="0" applyNumberFormat="1" applyFont="1" applyBorder="1" applyAlignment="1">
      <alignment horizontal="center" vertical="center"/>
    </xf>
    <xf numFmtId="166" fontId="5" fillId="0" borderId="39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9" fontId="5" fillId="0" borderId="39" xfId="0" applyNumberFormat="1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0" borderId="41" xfId="0" applyBorder="1"/>
    <xf numFmtId="164" fontId="4" fillId="2" borderId="1" xfId="1" applyFont="1" applyFill="1" applyBorder="1" applyAlignment="1">
      <alignment horizontal="center" vertical="center"/>
    </xf>
    <xf numFmtId="0" fontId="2" fillId="13" borderId="0" xfId="0" applyFont="1" applyFill="1"/>
    <xf numFmtId="1" fontId="5" fillId="6" borderId="16" xfId="0" applyNumberFormat="1" applyFont="1" applyFill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1" fontId="8" fillId="0" borderId="4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32" xfId="0" applyNumberFormat="1" applyFont="1" applyBorder="1" applyAlignment="1">
      <alignment horizontal="center" vertical="center" wrapText="1"/>
    </xf>
    <xf numFmtId="166" fontId="5" fillId="5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166" fontId="5" fillId="5" borderId="45" xfId="0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14" borderId="46" xfId="0" applyFont="1" applyFill="1" applyBorder="1" applyAlignment="1">
      <alignment horizontal="center" vertical="center"/>
    </xf>
    <xf numFmtId="1" fontId="5" fillId="3" borderId="32" xfId="0" applyNumberFormat="1" applyFont="1" applyFill="1" applyBorder="1" applyAlignment="1" applyProtection="1">
      <alignment horizontal="center" vertical="center" wrapText="1"/>
      <protection locked="0"/>
    </xf>
    <xf numFmtId="166" fontId="1" fillId="12" borderId="3" xfId="0" applyNumberFormat="1" applyFont="1" applyFill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16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7" fillId="0" borderId="18" xfId="0" applyFont="1" applyBorder="1"/>
    <xf numFmtId="0" fontId="4" fillId="0" borderId="9" xfId="0" applyFont="1" applyBorder="1" applyAlignment="1">
      <alignment horizontal="center" vertical="center"/>
    </xf>
    <xf numFmtId="1" fontId="5" fillId="9" borderId="21" xfId="0" applyNumberFormat="1" applyFont="1" applyFill="1" applyBorder="1" applyAlignment="1" applyProtection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BDD6EE"/>
      <color rgb="FFF5D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jp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276225</xdr:rowOff>
    </xdr:from>
    <xdr:to>
      <xdr:col>3</xdr:col>
      <xdr:colOff>1743075</xdr:colOff>
      <xdr:row>1</xdr:row>
      <xdr:rowOff>1123950</xdr:rowOff>
    </xdr:to>
    <xdr:pic>
      <xdr:nvPicPr>
        <xdr:cNvPr id="32" name="image14.png">
          <a:extLst>
            <a:ext uri="{FF2B5EF4-FFF2-40B4-BE49-F238E27FC236}">
              <a16:creationId xmlns:a16="http://schemas.microsoft.com/office/drawing/2014/main" id="{FF608102-8B12-4F27-B8B8-6AC3E9A67C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925" y="276225"/>
          <a:ext cx="1943100" cy="8477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2714625</xdr:colOff>
      <xdr:row>1</xdr:row>
      <xdr:rowOff>352425</xdr:rowOff>
    </xdr:from>
    <xdr:to>
      <xdr:col>3</xdr:col>
      <xdr:colOff>4238625</xdr:colOff>
      <xdr:row>1</xdr:row>
      <xdr:rowOff>987425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A196FA3-319A-443B-9B2B-8BFD60F90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52425"/>
          <a:ext cx="1524000" cy="635000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36</xdr:row>
      <xdr:rowOff>161925</xdr:rowOff>
    </xdr:from>
    <xdr:ext cx="923925" cy="847725"/>
    <xdr:pic>
      <xdr:nvPicPr>
        <xdr:cNvPr id="34" name="image4.png">
          <a:extLst>
            <a:ext uri="{FF2B5EF4-FFF2-40B4-BE49-F238E27FC236}">
              <a16:creationId xmlns:a16="http://schemas.microsoft.com/office/drawing/2014/main" id="{D497A68F-0BA7-41C0-AD71-389B6A65A01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4300" y="22964775"/>
          <a:ext cx="92392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32</xdr:row>
      <xdr:rowOff>133350</xdr:rowOff>
    </xdr:from>
    <xdr:ext cx="581025" cy="1028700"/>
    <xdr:pic>
      <xdr:nvPicPr>
        <xdr:cNvPr id="35" name="image8.png">
          <a:extLst>
            <a:ext uri="{FF2B5EF4-FFF2-40B4-BE49-F238E27FC236}">
              <a16:creationId xmlns:a16="http://schemas.microsoft.com/office/drawing/2014/main" id="{832B8F66-5F9E-40E9-9759-2E1B0FE235DA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2425" y="18097500"/>
          <a:ext cx="581025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33</xdr:row>
      <xdr:rowOff>180975</xdr:rowOff>
    </xdr:from>
    <xdr:ext cx="619125" cy="800100"/>
    <xdr:pic>
      <xdr:nvPicPr>
        <xdr:cNvPr id="36" name="image14.png">
          <a:extLst>
            <a:ext uri="{FF2B5EF4-FFF2-40B4-BE49-F238E27FC236}">
              <a16:creationId xmlns:a16="http://schemas.microsoft.com/office/drawing/2014/main" id="{2ACC94F0-BFAB-4404-9969-4A727B981C8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5275" y="19354800"/>
          <a:ext cx="619125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34</xdr:row>
      <xdr:rowOff>161925</xdr:rowOff>
    </xdr:from>
    <xdr:ext cx="628650" cy="809625"/>
    <xdr:pic>
      <xdr:nvPicPr>
        <xdr:cNvPr id="37" name="image5.png">
          <a:extLst>
            <a:ext uri="{FF2B5EF4-FFF2-40B4-BE49-F238E27FC236}">
              <a16:creationId xmlns:a16="http://schemas.microsoft.com/office/drawing/2014/main" id="{340B46D0-AD62-40AC-ACA4-49B7550ED7EC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85750" y="20545425"/>
          <a:ext cx="62865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35</xdr:row>
      <xdr:rowOff>190500</xdr:rowOff>
    </xdr:from>
    <xdr:ext cx="962025" cy="933450"/>
    <xdr:pic>
      <xdr:nvPicPr>
        <xdr:cNvPr id="38" name="image10.png">
          <a:extLst>
            <a:ext uri="{FF2B5EF4-FFF2-40B4-BE49-F238E27FC236}">
              <a16:creationId xmlns:a16="http://schemas.microsoft.com/office/drawing/2014/main" id="{76A1690F-8C42-4358-AB1E-8F83A8C860B2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14300" y="21783675"/>
          <a:ext cx="962025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37</xdr:row>
      <xdr:rowOff>104775</xdr:rowOff>
    </xdr:from>
    <xdr:ext cx="971550" cy="971550"/>
    <xdr:pic>
      <xdr:nvPicPr>
        <xdr:cNvPr id="39" name="image11.jpg">
          <a:extLst>
            <a:ext uri="{FF2B5EF4-FFF2-40B4-BE49-F238E27FC236}">
              <a16:creationId xmlns:a16="http://schemas.microsoft.com/office/drawing/2014/main" id="{8F09AA80-6FD6-4833-BFAB-3A9BFDFB7E95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3825" y="24117300"/>
          <a:ext cx="971550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26</xdr:row>
      <xdr:rowOff>47625</xdr:rowOff>
    </xdr:from>
    <xdr:ext cx="847725" cy="1066800"/>
    <xdr:pic>
      <xdr:nvPicPr>
        <xdr:cNvPr id="40" name="image3.jpg">
          <a:extLst>
            <a:ext uri="{FF2B5EF4-FFF2-40B4-BE49-F238E27FC236}">
              <a16:creationId xmlns:a16="http://schemas.microsoft.com/office/drawing/2014/main" id="{C4DCE6FC-288C-4945-9315-6C68CD3329F3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71450" y="11582400"/>
          <a:ext cx="847725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27</xdr:row>
      <xdr:rowOff>28575</xdr:rowOff>
    </xdr:from>
    <xdr:ext cx="866775" cy="1085850"/>
    <xdr:pic>
      <xdr:nvPicPr>
        <xdr:cNvPr id="41" name="image9.jpg">
          <a:extLst>
            <a:ext uri="{FF2B5EF4-FFF2-40B4-BE49-F238E27FC236}">
              <a16:creationId xmlns:a16="http://schemas.microsoft.com/office/drawing/2014/main" id="{769AB7BB-9072-4134-8514-4C626A68945B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52400" y="12763500"/>
          <a:ext cx="866775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28</xdr:row>
      <xdr:rowOff>257175</xdr:rowOff>
    </xdr:from>
    <xdr:ext cx="714375" cy="714375"/>
    <xdr:pic>
      <xdr:nvPicPr>
        <xdr:cNvPr id="42" name="image6.jpg">
          <a:extLst>
            <a:ext uri="{FF2B5EF4-FFF2-40B4-BE49-F238E27FC236}">
              <a16:creationId xmlns:a16="http://schemas.microsoft.com/office/drawing/2014/main" id="{25F3A5C5-0B15-462D-8EB1-B57C6F164AE6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28600" y="1420177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29</xdr:row>
      <xdr:rowOff>190500</xdr:rowOff>
    </xdr:from>
    <xdr:ext cx="714375" cy="714375"/>
    <xdr:pic>
      <xdr:nvPicPr>
        <xdr:cNvPr id="43" name="image2.jpg">
          <a:extLst>
            <a:ext uri="{FF2B5EF4-FFF2-40B4-BE49-F238E27FC236}">
              <a16:creationId xmlns:a16="http://schemas.microsoft.com/office/drawing/2014/main" id="{A1680858-CAB8-483E-87A7-559EB29CC4E2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19075" y="15344775"/>
          <a:ext cx="71437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25</xdr:row>
      <xdr:rowOff>257175</xdr:rowOff>
    </xdr:from>
    <xdr:ext cx="704850" cy="704850"/>
    <xdr:pic>
      <xdr:nvPicPr>
        <xdr:cNvPr id="44" name="image12.jpg">
          <a:extLst>
            <a:ext uri="{FF2B5EF4-FFF2-40B4-BE49-F238E27FC236}">
              <a16:creationId xmlns:a16="http://schemas.microsoft.com/office/drawing/2014/main" id="{9BA3EB7F-AEA8-4677-8BCB-C8020C5697F5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95275" y="10582275"/>
          <a:ext cx="704850" cy="7048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4524375</xdr:colOff>
      <xdr:row>29</xdr:row>
      <xdr:rowOff>1028700</xdr:rowOff>
    </xdr:from>
    <xdr:to>
      <xdr:col>3</xdr:col>
      <xdr:colOff>5324475</xdr:colOff>
      <xdr:row>31</xdr:row>
      <xdr:rowOff>152401</xdr:rowOff>
    </xdr:to>
    <xdr:pic>
      <xdr:nvPicPr>
        <xdr:cNvPr id="45" name="image9.png">
          <a:extLst>
            <a:ext uri="{FF2B5EF4-FFF2-40B4-BE49-F238E27FC236}">
              <a16:creationId xmlns:a16="http://schemas.microsoft.com/office/drawing/2014/main" id="{921646CF-B5D2-48BB-BFC4-DF5976D270A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410325" y="16182975"/>
          <a:ext cx="800100" cy="7239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323850</xdr:colOff>
      <xdr:row>20</xdr:row>
      <xdr:rowOff>1057275</xdr:rowOff>
    </xdr:from>
    <xdr:to>
      <xdr:col>3</xdr:col>
      <xdr:colOff>1123950</xdr:colOff>
      <xdr:row>22</xdr:row>
      <xdr:rowOff>180976</xdr:rowOff>
    </xdr:to>
    <xdr:pic>
      <xdr:nvPicPr>
        <xdr:cNvPr id="46" name="image9.png">
          <a:extLst>
            <a:ext uri="{FF2B5EF4-FFF2-40B4-BE49-F238E27FC236}">
              <a16:creationId xmlns:a16="http://schemas.microsoft.com/office/drawing/2014/main" id="{E42C3A2D-30B9-47A3-8919-2CCD165307E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09800" y="7362825"/>
          <a:ext cx="800100" cy="7239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238125</xdr:colOff>
      <xdr:row>24</xdr:row>
      <xdr:rowOff>342900</xdr:rowOff>
    </xdr:from>
    <xdr:to>
      <xdr:col>0</xdr:col>
      <xdr:colOff>1049338</xdr:colOff>
      <xdr:row>24</xdr:row>
      <xdr:rowOff>1038225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8C4BCAB7-C8B3-4405-9C05-EB6A7FB81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9458325"/>
          <a:ext cx="811213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31</xdr:row>
      <xdr:rowOff>123826</xdr:rowOff>
    </xdr:from>
    <xdr:to>
      <xdr:col>0</xdr:col>
      <xdr:colOff>1032318</xdr:colOff>
      <xdr:row>31</xdr:row>
      <xdr:rowOff>1133475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6413702-8113-4C94-A7CE-5BB27D0A8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6878301"/>
          <a:ext cx="737043" cy="100964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23</xdr:row>
      <xdr:rowOff>314325</xdr:rowOff>
    </xdr:from>
    <xdr:to>
      <xdr:col>0</xdr:col>
      <xdr:colOff>1057635</xdr:colOff>
      <xdr:row>23</xdr:row>
      <xdr:rowOff>1038225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CA1196B1-3E62-414C-A4C4-A5E4532E0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8220075"/>
          <a:ext cx="819510" cy="723900"/>
        </a:xfrm>
        <a:prstGeom prst="rect">
          <a:avLst/>
        </a:prstGeom>
      </xdr:spPr>
    </xdr:pic>
    <xdr:clientData/>
  </xdr:twoCellAnchor>
  <xdr:oneCellAnchor>
    <xdr:from>
      <xdr:col>3</xdr:col>
      <xdr:colOff>114300</xdr:colOff>
      <xdr:row>16</xdr:row>
      <xdr:rowOff>0</xdr:rowOff>
    </xdr:from>
    <xdr:ext cx="806602" cy="400049"/>
    <xdr:pic>
      <xdr:nvPicPr>
        <xdr:cNvPr id="57" name="Рисунок 56">
          <a:extLst>
            <a:ext uri="{FF2B5EF4-FFF2-40B4-BE49-F238E27FC236}">
              <a16:creationId xmlns:a16="http://schemas.microsoft.com/office/drawing/2014/main" id="{E9F58E50-56E2-417F-AFEE-21124E95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4314825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15</xdr:row>
      <xdr:rowOff>152400</xdr:rowOff>
    </xdr:from>
    <xdr:to>
      <xdr:col>0</xdr:col>
      <xdr:colOff>1143000</xdr:colOff>
      <xdr:row>15</xdr:row>
      <xdr:rowOff>1147354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80F1E43-690C-4BD8-99DA-BD93DCCD9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257550"/>
          <a:ext cx="1076325" cy="994954"/>
        </a:xfrm>
        <a:prstGeom prst="rect">
          <a:avLst/>
        </a:prstGeom>
      </xdr:spPr>
    </xdr:pic>
    <xdr:clientData/>
  </xdr:twoCellAnchor>
  <xdr:oneCellAnchor>
    <xdr:from>
      <xdr:col>3</xdr:col>
      <xdr:colOff>561975</xdr:colOff>
      <xdr:row>14</xdr:row>
      <xdr:rowOff>0</xdr:rowOff>
    </xdr:from>
    <xdr:ext cx="806602" cy="400049"/>
    <xdr:pic>
      <xdr:nvPicPr>
        <xdr:cNvPr id="59" name="Рисунок 58">
          <a:extLst>
            <a:ext uri="{FF2B5EF4-FFF2-40B4-BE49-F238E27FC236}">
              <a16:creationId xmlns:a16="http://schemas.microsoft.com/office/drawing/2014/main" id="{CB7E7CC0-D1CD-40BB-AE27-D294EDB6A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714625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123824</xdr:colOff>
      <xdr:row>17</xdr:row>
      <xdr:rowOff>50685</xdr:rowOff>
    </xdr:from>
    <xdr:to>
      <xdr:col>0</xdr:col>
      <xdr:colOff>1096485</xdr:colOff>
      <xdr:row>17</xdr:row>
      <xdr:rowOff>1181101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092639C-5035-40B2-8814-BC73229D4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4" y="4756035"/>
          <a:ext cx="972661" cy="113041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20</xdr:row>
      <xdr:rowOff>133351</xdr:rowOff>
    </xdr:from>
    <xdr:to>
      <xdr:col>0</xdr:col>
      <xdr:colOff>1087403</xdr:colOff>
      <xdr:row>20</xdr:row>
      <xdr:rowOff>1085850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B16049E-C410-47C5-BB95-CE193889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438901"/>
          <a:ext cx="992153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</xdr:row>
      <xdr:rowOff>95251</xdr:rowOff>
    </xdr:from>
    <xdr:to>
      <xdr:col>0</xdr:col>
      <xdr:colOff>1130088</xdr:colOff>
      <xdr:row>22</xdr:row>
      <xdr:rowOff>1057275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7114AEE-0EE9-4401-8783-4F14DBDB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001001"/>
          <a:ext cx="1063413" cy="962024"/>
        </a:xfrm>
        <a:prstGeom prst="rect">
          <a:avLst/>
        </a:prstGeom>
      </xdr:spPr>
    </xdr:pic>
    <xdr:clientData/>
  </xdr:twoCellAnchor>
  <xdr:oneCellAnchor>
    <xdr:from>
      <xdr:col>1</xdr:col>
      <xdr:colOff>438150</xdr:colOff>
      <xdr:row>4</xdr:row>
      <xdr:rowOff>838200</xdr:rowOff>
    </xdr:from>
    <xdr:ext cx="806602" cy="400049"/>
    <xdr:pic>
      <xdr:nvPicPr>
        <xdr:cNvPr id="2" name="Рисунок 1">
          <a:extLst>
            <a:ext uri="{FF2B5EF4-FFF2-40B4-BE49-F238E27FC236}">
              <a16:creationId xmlns:a16="http://schemas.microsoft.com/office/drawing/2014/main" id="{101189E6-807C-4EA2-98A0-27BDDBCC0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2705100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123825</xdr:colOff>
      <xdr:row>6</xdr:row>
      <xdr:rowOff>247650</xdr:rowOff>
    </xdr:from>
    <xdr:to>
      <xdr:col>0</xdr:col>
      <xdr:colOff>1100705</xdr:colOff>
      <xdr:row>6</xdr:row>
      <xdr:rowOff>895650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ABE4F4F-6A10-B86B-5437-BB513C920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3352800"/>
          <a:ext cx="97688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7</xdr:row>
      <xdr:rowOff>219075</xdr:rowOff>
    </xdr:from>
    <xdr:to>
      <xdr:col>0</xdr:col>
      <xdr:colOff>1091180</xdr:colOff>
      <xdr:row>7</xdr:row>
      <xdr:rowOff>867075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C13C1AC-2B8F-7ECA-C0C4-0CC72AC6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4524375"/>
          <a:ext cx="97688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</xdr:row>
      <xdr:rowOff>200025</xdr:rowOff>
    </xdr:from>
    <xdr:to>
      <xdr:col>0</xdr:col>
      <xdr:colOff>1072130</xdr:colOff>
      <xdr:row>8</xdr:row>
      <xdr:rowOff>848025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6CE9F3F-9A39-EF03-564C-4A9DA702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5705475"/>
          <a:ext cx="97688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9</xdr:row>
      <xdr:rowOff>200025</xdr:rowOff>
    </xdr:from>
    <xdr:to>
      <xdr:col>0</xdr:col>
      <xdr:colOff>1091180</xdr:colOff>
      <xdr:row>9</xdr:row>
      <xdr:rowOff>848025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0EDB56A-9DDE-32CE-ACDB-FC58DB874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6905625"/>
          <a:ext cx="97688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10</xdr:row>
      <xdr:rowOff>190500</xdr:rowOff>
    </xdr:from>
    <xdr:to>
      <xdr:col>0</xdr:col>
      <xdr:colOff>1091180</xdr:colOff>
      <xdr:row>10</xdr:row>
      <xdr:rowOff>838500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C741721-4B95-79B1-90A2-4C207DCD3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8096250"/>
          <a:ext cx="97688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11</xdr:row>
      <xdr:rowOff>247650</xdr:rowOff>
    </xdr:from>
    <xdr:to>
      <xdr:col>0</xdr:col>
      <xdr:colOff>1099603</xdr:colOff>
      <xdr:row>11</xdr:row>
      <xdr:rowOff>895650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FF85343-D3DE-9E5A-A0BA-831A8628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353550"/>
          <a:ext cx="975777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12</xdr:row>
      <xdr:rowOff>238125</xdr:rowOff>
    </xdr:from>
    <xdr:to>
      <xdr:col>0</xdr:col>
      <xdr:colOff>1061136</xdr:colOff>
      <xdr:row>12</xdr:row>
      <xdr:rowOff>886125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A32B6A5-D9D6-6E0D-975D-5C22789C7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6" y="10544175"/>
          <a:ext cx="975410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13</xdr:row>
      <xdr:rowOff>133350</xdr:rowOff>
    </xdr:from>
    <xdr:to>
      <xdr:col>0</xdr:col>
      <xdr:colOff>1089344</xdr:colOff>
      <xdr:row>13</xdr:row>
      <xdr:rowOff>781350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1FCFA689-ACC3-A65F-0FDD-9C3D7830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300" y="11639550"/>
          <a:ext cx="975044" cy="6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114300</xdr:colOff>
      <xdr:row>18</xdr:row>
      <xdr:rowOff>1190626</xdr:rowOff>
    </xdr:from>
    <xdr:ext cx="806602" cy="400049"/>
    <xdr:pic>
      <xdr:nvPicPr>
        <xdr:cNvPr id="47" name="Рисунок 46">
          <a:extLst>
            <a:ext uri="{FF2B5EF4-FFF2-40B4-BE49-F238E27FC236}">
              <a16:creationId xmlns:a16="http://schemas.microsoft.com/office/drawing/2014/main" id="{22F896AA-7187-4A2C-8C5F-C42CA463E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5963901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9525</xdr:colOff>
      <xdr:row>18</xdr:row>
      <xdr:rowOff>209550</xdr:rowOff>
    </xdr:from>
    <xdr:to>
      <xdr:col>0</xdr:col>
      <xdr:colOff>1113460</xdr:colOff>
      <xdr:row>18</xdr:row>
      <xdr:rowOff>908833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7BAF633-06E7-4C0F-A92A-D0DE0B70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16192500"/>
          <a:ext cx="1103935" cy="699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40"/>
  <sheetViews>
    <sheetView tabSelected="1" topLeftCell="A2" zoomScaleNormal="100" workbookViewId="0">
      <selection activeCell="A2" sqref="A2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11.875" hidden="1" customWidth="1"/>
    <col min="4" max="4" width="73.5" customWidth="1"/>
    <col min="5" max="5" width="8.125" customWidth="1"/>
    <col min="6" max="6" width="14.625" hidden="1" customWidth="1"/>
    <col min="7" max="8" width="11.375" customWidth="1"/>
    <col min="9" max="9" width="13.25" customWidth="1"/>
    <col min="10" max="10" width="7.625" hidden="1" customWidth="1"/>
    <col min="11" max="11" width="14.5" hidden="1" customWidth="1"/>
    <col min="12" max="12" width="8.5" customWidth="1"/>
    <col min="13" max="13" width="15.25" customWidth="1"/>
    <col min="14" max="14" width="8.125" customWidth="1"/>
    <col min="15" max="15" width="16.375" bestFit="1" customWidth="1"/>
    <col min="16" max="21" width="8.75" customWidth="1"/>
  </cols>
  <sheetData>
    <row r="1" spans="1:15" ht="15.6" hidden="1" customHeight="1" x14ac:dyDescent="0.25">
      <c r="A1" s="1"/>
      <c r="B1" s="1"/>
      <c r="C1" s="1"/>
      <c r="D1" s="2"/>
      <c r="E1" s="3" t="s">
        <v>0</v>
      </c>
      <c r="F1" s="3" t="s">
        <v>1</v>
      </c>
      <c r="G1" s="4"/>
      <c r="H1" s="5"/>
      <c r="I1" s="6" t="s">
        <v>2</v>
      </c>
      <c r="J1" s="1"/>
      <c r="K1" s="1"/>
      <c r="L1" s="1" t="s">
        <v>3</v>
      </c>
      <c r="M1" s="1"/>
      <c r="N1" s="7"/>
      <c r="O1" s="7"/>
    </row>
    <row r="2" spans="1:15" ht="96" customHeight="1" x14ac:dyDescent="0.25">
      <c r="A2" s="1"/>
      <c r="B2" s="1"/>
      <c r="C2" s="1"/>
      <c r="D2" s="2"/>
      <c r="E2" s="182" t="s">
        <v>4</v>
      </c>
      <c r="F2" s="183"/>
      <c r="G2" s="183"/>
      <c r="H2" s="183"/>
      <c r="I2" s="183"/>
      <c r="J2" s="8"/>
      <c r="K2" s="8"/>
      <c r="L2" s="9" t="s">
        <v>5</v>
      </c>
      <c r="M2" s="147">
        <f>M40</f>
        <v>0</v>
      </c>
      <c r="N2" s="7"/>
      <c r="O2" s="7"/>
    </row>
    <row r="3" spans="1:15" ht="31.5" customHeight="1" x14ac:dyDescent="0.25">
      <c r="A3" s="10"/>
      <c r="B3" s="10"/>
      <c r="C3" s="10"/>
      <c r="D3" s="11"/>
      <c r="E3" s="12"/>
      <c r="F3" s="12"/>
      <c r="G3" s="7"/>
      <c r="H3" s="7"/>
      <c r="I3" s="7"/>
      <c r="J3" s="7"/>
      <c r="K3" s="7"/>
      <c r="L3" s="7"/>
      <c r="M3" s="7" t="s">
        <v>114</v>
      </c>
      <c r="N3" s="7"/>
      <c r="O3" s="7"/>
    </row>
    <row r="4" spans="1:15" ht="19.5" customHeight="1" thickBot="1" x14ac:dyDescent="0.3">
      <c r="A4" s="7"/>
      <c r="B4" s="7"/>
      <c r="C4" s="13"/>
      <c r="D4" s="7" t="s">
        <v>6</v>
      </c>
      <c r="E4" s="12"/>
      <c r="F4" s="14"/>
      <c r="G4" s="15" t="s">
        <v>7</v>
      </c>
      <c r="H4" s="16"/>
      <c r="I4" s="7"/>
      <c r="J4" s="148"/>
      <c r="K4" s="13"/>
      <c r="L4" s="7"/>
      <c r="M4" s="7"/>
      <c r="N4" s="7"/>
      <c r="O4" s="7"/>
    </row>
    <row r="5" spans="1:15" ht="66.75" customHeight="1" thickBot="1" x14ac:dyDescent="0.3">
      <c r="A5" s="17" t="s">
        <v>8</v>
      </c>
      <c r="B5" s="18" t="s">
        <v>9</v>
      </c>
      <c r="C5" s="18"/>
      <c r="D5" s="17" t="s">
        <v>10</v>
      </c>
      <c r="E5" s="19" t="s">
        <v>0</v>
      </c>
      <c r="F5" s="19" t="s">
        <v>11</v>
      </c>
      <c r="G5" s="20" t="s">
        <v>12</v>
      </c>
      <c r="H5" s="18" t="s">
        <v>13</v>
      </c>
      <c r="I5" s="21" t="s">
        <v>14</v>
      </c>
      <c r="J5" s="22"/>
      <c r="K5" s="23" t="s">
        <v>15</v>
      </c>
      <c r="L5" s="24" t="s">
        <v>16</v>
      </c>
      <c r="M5" s="23" t="s">
        <v>17</v>
      </c>
      <c r="N5" s="25" t="s">
        <v>18</v>
      </c>
      <c r="O5" s="23" t="s">
        <v>19</v>
      </c>
    </row>
    <row r="6" spans="1:15" ht="30.75" customHeight="1" thickBot="1" x14ac:dyDescent="0.3">
      <c r="A6" s="26"/>
      <c r="B6" s="27"/>
      <c r="C6" s="27"/>
      <c r="D6" s="189" t="s">
        <v>109</v>
      </c>
      <c r="E6" s="189"/>
      <c r="F6" s="189"/>
      <c r="G6" s="27"/>
      <c r="H6" s="27"/>
      <c r="I6" s="28"/>
      <c r="J6" s="29"/>
      <c r="K6" s="29"/>
      <c r="L6" s="149"/>
      <c r="M6" s="29"/>
      <c r="N6" s="23"/>
      <c r="O6" s="23"/>
    </row>
    <row r="7" spans="1:15" ht="95.25" customHeight="1" x14ac:dyDescent="0.25">
      <c r="A7" s="146"/>
      <c r="B7" s="177" t="s">
        <v>81</v>
      </c>
      <c r="C7" s="135"/>
      <c r="D7" s="136" t="s">
        <v>93</v>
      </c>
      <c r="E7" s="137" t="s">
        <v>85</v>
      </c>
      <c r="F7" s="138" t="s">
        <v>101</v>
      </c>
      <c r="G7" s="139">
        <v>995</v>
      </c>
      <c r="H7" s="140">
        <v>1095</v>
      </c>
      <c r="I7" s="141">
        <f>ROUND(G7/(1+K7),2)</f>
        <v>663.33</v>
      </c>
      <c r="J7" s="142"/>
      <c r="K7" s="143">
        <v>0.5</v>
      </c>
      <c r="L7" s="190"/>
      <c r="M7" s="144">
        <f>I7*L7</f>
        <v>0</v>
      </c>
      <c r="N7" s="145">
        <v>25</v>
      </c>
      <c r="O7" s="102" t="s">
        <v>80</v>
      </c>
    </row>
    <row r="8" spans="1:15" ht="95.25" customHeight="1" x14ac:dyDescent="0.25">
      <c r="B8" s="178"/>
      <c r="C8" s="53"/>
      <c r="D8" s="54" t="s">
        <v>94</v>
      </c>
      <c r="E8" s="55" t="s">
        <v>86</v>
      </c>
      <c r="F8" s="55" t="s">
        <v>102</v>
      </c>
      <c r="G8" s="71">
        <v>995</v>
      </c>
      <c r="H8" s="57">
        <v>1095</v>
      </c>
      <c r="I8" s="127">
        <f t="shared" ref="I8:I14" si="0">ROUND(G8/(1+K8),2)</f>
        <v>663.33</v>
      </c>
      <c r="J8" s="58"/>
      <c r="K8" s="59">
        <v>0.5</v>
      </c>
      <c r="L8" s="190"/>
      <c r="M8" s="115">
        <f t="shared" ref="M8:M14" si="1">I8*L8</f>
        <v>0</v>
      </c>
      <c r="N8" s="60">
        <v>25</v>
      </c>
      <c r="O8" s="102" t="s">
        <v>80</v>
      </c>
    </row>
    <row r="9" spans="1:15" ht="95.25" customHeight="1" x14ac:dyDescent="0.25">
      <c r="B9" s="178"/>
      <c r="C9" s="53"/>
      <c r="D9" s="54" t="s">
        <v>95</v>
      </c>
      <c r="E9" s="55" t="s">
        <v>87</v>
      </c>
      <c r="F9" s="55" t="s">
        <v>103</v>
      </c>
      <c r="G9" s="71">
        <v>995</v>
      </c>
      <c r="H9" s="57">
        <v>1095</v>
      </c>
      <c r="I9" s="127">
        <f t="shared" si="0"/>
        <v>663.33</v>
      </c>
      <c r="J9" s="58"/>
      <c r="K9" s="59">
        <v>0.5</v>
      </c>
      <c r="L9" s="190"/>
      <c r="M9" s="115">
        <f t="shared" si="1"/>
        <v>0</v>
      </c>
      <c r="N9" s="60">
        <v>25</v>
      </c>
      <c r="O9" s="102" t="s">
        <v>80</v>
      </c>
    </row>
    <row r="10" spans="1:15" ht="95.25" customHeight="1" x14ac:dyDescent="0.25">
      <c r="B10" s="178"/>
      <c r="C10" s="53"/>
      <c r="D10" s="54" t="s">
        <v>96</v>
      </c>
      <c r="E10" s="55" t="s">
        <v>88</v>
      </c>
      <c r="F10" s="55" t="s">
        <v>104</v>
      </c>
      <c r="G10" s="71">
        <v>995</v>
      </c>
      <c r="H10" s="57">
        <v>1095</v>
      </c>
      <c r="I10" s="127">
        <f t="shared" si="0"/>
        <v>663.33</v>
      </c>
      <c r="J10" s="58"/>
      <c r="K10" s="59">
        <v>0.5</v>
      </c>
      <c r="L10" s="190"/>
      <c r="M10" s="115">
        <f t="shared" si="1"/>
        <v>0</v>
      </c>
      <c r="N10" s="60">
        <v>25</v>
      </c>
      <c r="O10" s="102" t="s">
        <v>80</v>
      </c>
    </row>
    <row r="11" spans="1:15" ht="95.25" customHeight="1" x14ac:dyDescent="0.25">
      <c r="B11" s="178"/>
      <c r="C11" s="53"/>
      <c r="D11" s="54" t="s">
        <v>97</v>
      </c>
      <c r="E11" s="55" t="s">
        <v>89</v>
      </c>
      <c r="F11" s="55" t="s">
        <v>105</v>
      </c>
      <c r="G11" s="71">
        <v>995</v>
      </c>
      <c r="H11" s="57">
        <v>1095</v>
      </c>
      <c r="I11" s="127">
        <f t="shared" si="0"/>
        <v>663.33</v>
      </c>
      <c r="J11" s="58"/>
      <c r="K11" s="59">
        <v>0.5</v>
      </c>
      <c r="L11" s="190"/>
      <c r="M11" s="115">
        <f t="shared" si="1"/>
        <v>0</v>
      </c>
      <c r="N11" s="60">
        <v>25</v>
      </c>
      <c r="O11" s="102" t="s">
        <v>80</v>
      </c>
    </row>
    <row r="12" spans="1:15" ht="95.25" customHeight="1" x14ac:dyDescent="0.25">
      <c r="B12" s="178"/>
      <c r="C12" s="53"/>
      <c r="D12" s="54" t="s">
        <v>98</v>
      </c>
      <c r="E12" s="55" t="s">
        <v>90</v>
      </c>
      <c r="F12" s="55" t="s">
        <v>106</v>
      </c>
      <c r="G12" s="71">
        <v>995</v>
      </c>
      <c r="H12" s="57">
        <v>1095</v>
      </c>
      <c r="I12" s="127">
        <f t="shared" si="0"/>
        <v>663.33</v>
      </c>
      <c r="J12" s="58"/>
      <c r="K12" s="59">
        <v>0.5</v>
      </c>
      <c r="L12" s="190"/>
      <c r="M12" s="115">
        <f t="shared" si="1"/>
        <v>0</v>
      </c>
      <c r="N12" s="60">
        <v>25</v>
      </c>
      <c r="O12" s="102" t="s">
        <v>80</v>
      </c>
    </row>
    <row r="13" spans="1:15" ht="95.25" customHeight="1" x14ac:dyDescent="0.25">
      <c r="B13" s="178"/>
      <c r="C13" s="53"/>
      <c r="D13" s="54" t="s">
        <v>99</v>
      </c>
      <c r="E13" s="55" t="s">
        <v>91</v>
      </c>
      <c r="F13" s="55" t="s">
        <v>107</v>
      </c>
      <c r="G13" s="71">
        <v>995</v>
      </c>
      <c r="H13" s="57">
        <v>1095</v>
      </c>
      <c r="I13" s="127">
        <f t="shared" si="0"/>
        <v>663.33</v>
      </c>
      <c r="J13" s="58"/>
      <c r="K13" s="59">
        <v>0.5</v>
      </c>
      <c r="L13" s="100"/>
      <c r="M13" s="115">
        <f t="shared" si="1"/>
        <v>0</v>
      </c>
      <c r="N13" s="60">
        <v>25</v>
      </c>
      <c r="O13" s="61" t="s">
        <v>25</v>
      </c>
    </row>
    <row r="14" spans="1:15" ht="95.25" customHeight="1" thickBot="1" x14ac:dyDescent="0.3">
      <c r="B14" s="179"/>
      <c r="C14" s="53"/>
      <c r="D14" s="54" t="s">
        <v>100</v>
      </c>
      <c r="E14" s="55" t="s">
        <v>92</v>
      </c>
      <c r="F14" s="55" t="s">
        <v>108</v>
      </c>
      <c r="G14" s="71">
        <v>995</v>
      </c>
      <c r="H14" s="57">
        <v>1095</v>
      </c>
      <c r="I14" s="127">
        <f t="shared" si="0"/>
        <v>663.33</v>
      </c>
      <c r="J14" s="58"/>
      <c r="K14" s="59">
        <v>0.5</v>
      </c>
      <c r="L14" s="190"/>
      <c r="M14" s="115">
        <f t="shared" si="1"/>
        <v>0</v>
      </c>
      <c r="N14" s="60">
        <v>25</v>
      </c>
      <c r="O14" s="102" t="s">
        <v>80</v>
      </c>
    </row>
    <row r="15" spans="1:15" ht="30.75" customHeight="1" thickBot="1" x14ac:dyDescent="0.3">
      <c r="A15" s="26"/>
      <c r="B15" s="27"/>
      <c r="C15" s="27"/>
      <c r="D15" s="184" t="s">
        <v>20</v>
      </c>
      <c r="E15" s="185"/>
      <c r="F15" s="185"/>
      <c r="G15" s="27"/>
      <c r="H15" s="27"/>
      <c r="I15" s="28"/>
      <c r="J15" s="29"/>
      <c r="K15" s="29"/>
      <c r="L15" s="30"/>
      <c r="M15" s="29"/>
      <c r="N15" s="23"/>
      <c r="O15" s="23"/>
    </row>
    <row r="16" spans="1:15" ht="95.25" customHeight="1" thickBot="1" x14ac:dyDescent="0.3">
      <c r="A16" s="31"/>
      <c r="B16" s="32" t="s">
        <v>21</v>
      </c>
      <c r="C16" s="33"/>
      <c r="D16" s="34" t="s">
        <v>22</v>
      </c>
      <c r="E16" s="35" t="s">
        <v>23</v>
      </c>
      <c r="F16" s="36" t="s">
        <v>24</v>
      </c>
      <c r="G16" s="125">
        <v>2295</v>
      </c>
      <c r="H16" s="120">
        <v>2495</v>
      </c>
      <c r="I16" s="126">
        <f>ROUND(G16/(1+K16),2)</f>
        <v>1530</v>
      </c>
      <c r="J16" s="25"/>
      <c r="K16" s="37">
        <v>0.5</v>
      </c>
      <c r="L16" s="99"/>
      <c r="M16" s="114">
        <f>I16*L16</f>
        <v>0</v>
      </c>
      <c r="N16" s="33">
        <v>60</v>
      </c>
      <c r="O16" s="38" t="s">
        <v>25</v>
      </c>
    </row>
    <row r="17" spans="1:15" ht="30.75" customHeight="1" thickBot="1" x14ac:dyDescent="0.3">
      <c r="A17" s="39"/>
      <c r="B17" s="39"/>
      <c r="C17" s="39"/>
      <c r="D17" s="186" t="s">
        <v>26</v>
      </c>
      <c r="E17" s="183"/>
      <c r="F17" s="183"/>
      <c r="G17" s="121"/>
      <c r="H17" s="121"/>
      <c r="I17" s="121"/>
      <c r="J17" s="40"/>
      <c r="K17" s="40"/>
      <c r="L17" s="41"/>
      <c r="M17" s="40"/>
      <c r="N17" s="42"/>
      <c r="O17" s="23"/>
    </row>
    <row r="18" spans="1:15" ht="95.25" customHeight="1" x14ac:dyDescent="0.25">
      <c r="A18" s="153"/>
      <c r="B18" s="154" t="s">
        <v>21</v>
      </c>
      <c r="C18" s="164"/>
      <c r="D18" s="156" t="s">
        <v>27</v>
      </c>
      <c r="E18" s="158" t="s">
        <v>28</v>
      </c>
      <c r="F18" s="158" t="s">
        <v>29</v>
      </c>
      <c r="G18" s="176">
        <v>3195</v>
      </c>
      <c r="H18" s="160">
        <v>3395</v>
      </c>
      <c r="I18" s="162">
        <f>ROUND($G18/(1+$K18),2)</f>
        <v>2130</v>
      </c>
      <c r="J18" s="166"/>
      <c r="K18" s="169">
        <v>0.5</v>
      </c>
      <c r="L18" s="173"/>
      <c r="M18" s="163">
        <f>I18*L18</f>
        <v>0</v>
      </c>
      <c r="N18" s="164">
        <v>20</v>
      </c>
      <c r="O18" s="172" t="s">
        <v>113</v>
      </c>
    </row>
    <row r="19" spans="1:15" ht="95.25" customHeight="1" thickBot="1" x14ac:dyDescent="0.3">
      <c r="A19" s="151"/>
      <c r="B19" s="150" t="s">
        <v>81</v>
      </c>
      <c r="C19" s="165"/>
      <c r="D19" s="155" t="s">
        <v>110</v>
      </c>
      <c r="E19" s="157" t="s">
        <v>111</v>
      </c>
      <c r="F19" s="159" t="s">
        <v>112</v>
      </c>
      <c r="G19" s="161">
        <v>895</v>
      </c>
      <c r="H19" s="161">
        <v>895</v>
      </c>
      <c r="I19" s="170">
        <f>ROUND($G19/(1+$K19),2)</f>
        <v>596.66999999999996</v>
      </c>
      <c r="J19" s="167"/>
      <c r="K19" s="168">
        <v>0.5</v>
      </c>
      <c r="L19" s="175"/>
      <c r="M19" s="152">
        <f>I19*L19</f>
        <v>0</v>
      </c>
      <c r="N19" s="171">
        <v>150</v>
      </c>
      <c r="O19" s="174" t="s">
        <v>113</v>
      </c>
    </row>
    <row r="20" spans="1:15" ht="30.75" customHeight="1" thickBot="1" x14ac:dyDescent="0.3">
      <c r="A20" s="44"/>
      <c r="B20" s="45"/>
      <c r="C20" s="46"/>
      <c r="D20" s="187" t="s">
        <v>30</v>
      </c>
      <c r="E20" s="188"/>
      <c r="F20" s="188"/>
      <c r="G20" s="122"/>
      <c r="H20" s="123"/>
      <c r="I20" s="122"/>
      <c r="J20" s="47"/>
      <c r="K20" s="47"/>
      <c r="L20" s="48"/>
      <c r="M20" s="49"/>
      <c r="N20" s="50"/>
      <c r="O20" s="51"/>
    </row>
    <row r="21" spans="1:15" ht="95.25" customHeight="1" thickBot="1" x14ac:dyDescent="0.3">
      <c r="B21" s="52" t="s">
        <v>21</v>
      </c>
      <c r="C21" s="53"/>
      <c r="D21" s="54" t="s">
        <v>31</v>
      </c>
      <c r="E21" s="55" t="s">
        <v>32</v>
      </c>
      <c r="F21" s="56" t="s">
        <v>33</v>
      </c>
      <c r="G21" s="133">
        <v>4295</v>
      </c>
      <c r="H21" s="124">
        <v>4495</v>
      </c>
      <c r="I21" s="127">
        <f>ROUND($G21/(1+$K21),2)</f>
        <v>2863.33</v>
      </c>
      <c r="J21" s="58"/>
      <c r="K21" s="59">
        <v>0.5</v>
      </c>
      <c r="L21" s="100"/>
      <c r="M21" s="115">
        <f>I21*L21</f>
        <v>0</v>
      </c>
      <c r="N21" s="60">
        <v>30</v>
      </c>
      <c r="O21" s="61" t="s">
        <v>25</v>
      </c>
    </row>
    <row r="22" spans="1:15" ht="30.75" customHeight="1" thickBot="1" x14ac:dyDescent="0.3">
      <c r="A22" s="62"/>
      <c r="B22" s="63"/>
      <c r="C22" s="43"/>
      <c r="D22" s="180" t="s">
        <v>34</v>
      </c>
      <c r="E22" s="181"/>
      <c r="F22" s="181"/>
      <c r="G22" s="64"/>
      <c r="H22" s="65"/>
      <c r="I22" s="128"/>
      <c r="J22" s="66"/>
      <c r="K22" s="66"/>
      <c r="L22" s="67"/>
      <c r="M22" s="68"/>
      <c r="N22" s="69"/>
      <c r="O22" s="70"/>
    </row>
    <row r="23" spans="1:15" ht="92.25" customHeight="1" x14ac:dyDescent="0.25">
      <c r="A23" s="106"/>
      <c r="B23" s="107" t="s">
        <v>81</v>
      </c>
      <c r="C23" s="103"/>
      <c r="D23" s="108" t="s">
        <v>83</v>
      </c>
      <c r="E23" s="112" t="s">
        <v>82</v>
      </c>
      <c r="F23" s="109" t="s">
        <v>84</v>
      </c>
      <c r="G23" s="71">
        <v>2195</v>
      </c>
      <c r="H23" s="113">
        <v>2395</v>
      </c>
      <c r="I23" s="127">
        <f>ROUND($G23/(1+$K23),2)</f>
        <v>1463.33</v>
      </c>
      <c r="J23" s="111"/>
      <c r="K23" s="105">
        <v>0.5</v>
      </c>
      <c r="L23" s="118"/>
      <c r="M23" s="111">
        <f>I23*L23</f>
        <v>0</v>
      </c>
      <c r="N23" s="110">
        <v>30</v>
      </c>
      <c r="O23" s="61" t="s">
        <v>25</v>
      </c>
    </row>
    <row r="24" spans="1:15" ht="95.25" customHeight="1" x14ac:dyDescent="0.25">
      <c r="B24" s="52" t="s">
        <v>21</v>
      </c>
      <c r="C24" s="53"/>
      <c r="D24" s="54" t="s">
        <v>35</v>
      </c>
      <c r="E24" s="55" t="s">
        <v>36</v>
      </c>
      <c r="F24" s="56" t="s">
        <v>37</v>
      </c>
      <c r="G24" s="71">
        <v>2195</v>
      </c>
      <c r="H24" s="104">
        <v>2395</v>
      </c>
      <c r="I24" s="127">
        <f t="shared" ref="I24:I30" si="2">ROUND($G24/(1+$K24),2)</f>
        <v>1463.33</v>
      </c>
      <c r="J24" s="58"/>
      <c r="K24" s="105">
        <v>0.5</v>
      </c>
      <c r="L24" s="100"/>
      <c r="M24" s="115">
        <f t="shared" ref="M24:M30" si="3">I24*L24</f>
        <v>0</v>
      </c>
      <c r="N24" s="60">
        <v>30</v>
      </c>
      <c r="O24" s="61" t="s">
        <v>25</v>
      </c>
    </row>
    <row r="25" spans="1:15" ht="95.25" customHeight="1" x14ac:dyDescent="0.25">
      <c r="B25" s="52" t="s">
        <v>21</v>
      </c>
      <c r="C25" s="53"/>
      <c r="D25" s="54" t="s">
        <v>38</v>
      </c>
      <c r="E25" s="55" t="s">
        <v>39</v>
      </c>
      <c r="F25" s="56" t="s">
        <v>40</v>
      </c>
      <c r="G25" s="71">
        <v>2195</v>
      </c>
      <c r="H25" s="57">
        <v>2395</v>
      </c>
      <c r="I25" s="127">
        <f t="shared" si="2"/>
        <v>1463.33</v>
      </c>
      <c r="J25" s="58"/>
      <c r="K25" s="59">
        <v>0.5</v>
      </c>
      <c r="L25" s="100"/>
      <c r="M25" s="115">
        <f t="shared" si="3"/>
        <v>0</v>
      </c>
      <c r="N25" s="60">
        <v>30</v>
      </c>
      <c r="O25" s="61" t="s">
        <v>25</v>
      </c>
    </row>
    <row r="26" spans="1:15" ht="95.25" customHeight="1" x14ac:dyDescent="0.25">
      <c r="B26" s="52" t="s">
        <v>21</v>
      </c>
      <c r="C26" s="53"/>
      <c r="D26" s="54" t="s">
        <v>41</v>
      </c>
      <c r="E26" s="55" t="s">
        <v>42</v>
      </c>
      <c r="F26" s="55" t="s">
        <v>43</v>
      </c>
      <c r="G26" s="71">
        <v>2195</v>
      </c>
      <c r="H26" s="57">
        <v>2395</v>
      </c>
      <c r="I26" s="127">
        <f t="shared" si="2"/>
        <v>1463.33</v>
      </c>
      <c r="J26" s="58"/>
      <c r="K26" s="59">
        <v>0.5</v>
      </c>
      <c r="L26" s="100"/>
      <c r="M26" s="115">
        <f t="shared" si="3"/>
        <v>0</v>
      </c>
      <c r="N26" s="60">
        <v>30</v>
      </c>
      <c r="O26" s="61" t="s">
        <v>25</v>
      </c>
    </row>
    <row r="27" spans="1:15" ht="94.5" customHeight="1" x14ac:dyDescent="0.25">
      <c r="A27" s="72"/>
      <c r="B27" s="73">
        <v>1</v>
      </c>
      <c r="C27" s="53"/>
      <c r="D27" s="54" t="s">
        <v>44</v>
      </c>
      <c r="E27" s="55" t="s">
        <v>45</v>
      </c>
      <c r="F27" s="56" t="s">
        <v>46</v>
      </c>
      <c r="G27" s="71">
        <v>2195</v>
      </c>
      <c r="H27" s="57">
        <v>2395</v>
      </c>
      <c r="I27" s="127">
        <f t="shared" si="2"/>
        <v>1463.33</v>
      </c>
      <c r="J27" s="58"/>
      <c r="K27" s="59">
        <v>0.5</v>
      </c>
      <c r="L27" s="100"/>
      <c r="M27" s="115">
        <f t="shared" si="3"/>
        <v>0</v>
      </c>
      <c r="N27" s="60">
        <v>30</v>
      </c>
      <c r="O27" s="61" t="s">
        <v>25</v>
      </c>
    </row>
    <row r="28" spans="1:15" ht="95.25" customHeight="1" x14ac:dyDescent="0.25">
      <c r="A28" s="72"/>
      <c r="B28" s="73">
        <v>2</v>
      </c>
      <c r="C28" s="53"/>
      <c r="D28" s="54" t="s">
        <v>47</v>
      </c>
      <c r="E28" s="55" t="s">
        <v>48</v>
      </c>
      <c r="F28" s="56" t="s">
        <v>49</v>
      </c>
      <c r="G28" s="71">
        <v>2195</v>
      </c>
      <c r="H28" s="57">
        <v>2395</v>
      </c>
      <c r="I28" s="127">
        <f t="shared" si="2"/>
        <v>1463.33</v>
      </c>
      <c r="J28" s="58"/>
      <c r="K28" s="59">
        <v>0.5</v>
      </c>
      <c r="L28" s="100"/>
      <c r="M28" s="115">
        <f t="shared" si="3"/>
        <v>0</v>
      </c>
      <c r="N28" s="60">
        <v>30</v>
      </c>
      <c r="O28" s="61" t="s">
        <v>25</v>
      </c>
    </row>
    <row r="29" spans="1:15" ht="95.25" customHeight="1" x14ac:dyDescent="0.25">
      <c r="B29" s="73">
        <v>3</v>
      </c>
      <c r="C29" s="53"/>
      <c r="D29" s="54" t="s">
        <v>50</v>
      </c>
      <c r="E29" s="55" t="s">
        <v>51</v>
      </c>
      <c r="F29" s="56" t="s">
        <v>52</v>
      </c>
      <c r="G29" s="71">
        <v>2195</v>
      </c>
      <c r="H29" s="57">
        <v>2395</v>
      </c>
      <c r="I29" s="127">
        <f t="shared" si="2"/>
        <v>1463.33</v>
      </c>
      <c r="J29" s="58"/>
      <c r="K29" s="59">
        <v>0.5</v>
      </c>
      <c r="L29" s="100"/>
      <c r="M29" s="115">
        <f t="shared" si="3"/>
        <v>0</v>
      </c>
      <c r="N29" s="60">
        <v>30</v>
      </c>
      <c r="O29" s="61" t="s">
        <v>25</v>
      </c>
    </row>
    <row r="30" spans="1:15" ht="95.25" customHeight="1" thickBot="1" x14ac:dyDescent="0.3">
      <c r="B30" s="73">
        <v>4</v>
      </c>
      <c r="C30" s="53"/>
      <c r="D30" s="54" t="s">
        <v>53</v>
      </c>
      <c r="E30" s="55" t="s">
        <v>54</v>
      </c>
      <c r="F30" s="56" t="s">
        <v>55</v>
      </c>
      <c r="G30" s="71">
        <v>2195</v>
      </c>
      <c r="H30" s="57">
        <v>2395</v>
      </c>
      <c r="I30" s="127">
        <f t="shared" si="2"/>
        <v>1463.33</v>
      </c>
      <c r="J30" s="58"/>
      <c r="K30" s="59">
        <v>0.5</v>
      </c>
      <c r="L30" s="100"/>
      <c r="M30" s="115">
        <f t="shared" si="3"/>
        <v>0</v>
      </c>
      <c r="N30" s="60">
        <v>30</v>
      </c>
      <c r="O30" s="61" t="s">
        <v>25</v>
      </c>
    </row>
    <row r="31" spans="1:15" ht="30.75" customHeight="1" thickBot="1" x14ac:dyDescent="0.3">
      <c r="A31" s="62"/>
      <c r="B31" s="63"/>
      <c r="C31" s="43"/>
      <c r="D31" s="180" t="s">
        <v>56</v>
      </c>
      <c r="E31" s="181"/>
      <c r="F31" s="181"/>
      <c r="G31" s="64"/>
      <c r="H31" s="64"/>
      <c r="I31" s="129"/>
      <c r="J31" s="66"/>
      <c r="K31" s="66"/>
      <c r="L31" s="67"/>
      <c r="M31" s="68"/>
      <c r="N31" s="69"/>
      <c r="O31" s="70"/>
    </row>
    <row r="32" spans="1:15" ht="95.25" customHeight="1" x14ac:dyDescent="0.25">
      <c r="A32" s="7"/>
      <c r="B32" s="52" t="s">
        <v>21</v>
      </c>
      <c r="C32" s="74"/>
      <c r="D32" s="75" t="s">
        <v>57</v>
      </c>
      <c r="E32" s="55" t="s">
        <v>58</v>
      </c>
      <c r="F32" s="55" t="s">
        <v>59</v>
      </c>
      <c r="G32" s="71">
        <v>995</v>
      </c>
      <c r="H32" s="57">
        <v>1295</v>
      </c>
      <c r="I32" s="130">
        <f t="shared" ref="I32:I38" si="4">ROUND($G32/(1+$K32),2)</f>
        <v>663.33</v>
      </c>
      <c r="J32" s="76"/>
      <c r="K32" s="77">
        <v>0.5</v>
      </c>
      <c r="L32" s="101"/>
      <c r="M32" s="116">
        <f t="shared" ref="M32:M38" si="5">I32*L32</f>
        <v>0</v>
      </c>
      <c r="N32" s="78">
        <v>24</v>
      </c>
      <c r="O32" s="79" t="s">
        <v>25</v>
      </c>
    </row>
    <row r="33" spans="1:15" ht="95.25" customHeight="1" x14ac:dyDescent="0.25">
      <c r="A33" s="7"/>
      <c r="B33" s="73">
        <v>1</v>
      </c>
      <c r="C33" s="74"/>
      <c r="D33" s="75" t="s">
        <v>60</v>
      </c>
      <c r="E33" s="55" t="s">
        <v>61</v>
      </c>
      <c r="F33" s="55" t="s">
        <v>62</v>
      </c>
      <c r="G33" s="71">
        <v>5595</v>
      </c>
      <c r="H33" s="57">
        <v>5995</v>
      </c>
      <c r="I33" s="131">
        <f t="shared" si="4"/>
        <v>3730</v>
      </c>
      <c r="J33" s="76"/>
      <c r="K33" s="77">
        <v>0.5</v>
      </c>
      <c r="L33" s="101"/>
      <c r="M33" s="116">
        <f t="shared" si="5"/>
        <v>0</v>
      </c>
      <c r="N33" s="80">
        <v>20</v>
      </c>
      <c r="O33" s="79" t="s">
        <v>25</v>
      </c>
    </row>
    <row r="34" spans="1:15" ht="95.25" customHeight="1" x14ac:dyDescent="0.25">
      <c r="A34" s="7"/>
      <c r="B34" s="73">
        <v>2</v>
      </c>
      <c r="C34" s="74"/>
      <c r="D34" s="75" t="s">
        <v>63</v>
      </c>
      <c r="E34" s="55" t="s">
        <v>64</v>
      </c>
      <c r="F34" s="55" t="s">
        <v>65</v>
      </c>
      <c r="G34" s="71">
        <v>495</v>
      </c>
      <c r="H34" s="57">
        <v>695</v>
      </c>
      <c r="I34" s="131">
        <f t="shared" si="4"/>
        <v>330</v>
      </c>
      <c r="J34" s="76"/>
      <c r="K34" s="77">
        <v>0.5</v>
      </c>
      <c r="L34" s="101"/>
      <c r="M34" s="116">
        <f t="shared" si="5"/>
        <v>0</v>
      </c>
      <c r="N34" s="60">
        <v>100</v>
      </c>
      <c r="O34" s="119" t="s">
        <v>25</v>
      </c>
    </row>
    <row r="35" spans="1:15" ht="95.25" customHeight="1" x14ac:dyDescent="0.25">
      <c r="A35" s="7"/>
      <c r="B35" s="73">
        <v>3</v>
      </c>
      <c r="C35" s="74"/>
      <c r="D35" s="54" t="s">
        <v>66</v>
      </c>
      <c r="E35" s="55" t="s">
        <v>67</v>
      </c>
      <c r="F35" s="55" t="s">
        <v>68</v>
      </c>
      <c r="G35" s="71">
        <v>495</v>
      </c>
      <c r="H35" s="57">
        <v>695</v>
      </c>
      <c r="I35" s="131">
        <f t="shared" si="4"/>
        <v>330</v>
      </c>
      <c r="J35" s="76"/>
      <c r="K35" s="77">
        <v>0.5</v>
      </c>
      <c r="L35" s="101"/>
      <c r="M35" s="115">
        <f t="shared" si="5"/>
        <v>0</v>
      </c>
      <c r="N35" s="81">
        <v>100</v>
      </c>
      <c r="O35" s="82" t="s">
        <v>25</v>
      </c>
    </row>
    <row r="36" spans="1:15" ht="95.25" customHeight="1" x14ac:dyDescent="0.25">
      <c r="A36" s="7"/>
      <c r="B36" s="73">
        <v>4</v>
      </c>
      <c r="C36" s="74"/>
      <c r="D36" s="54" t="s">
        <v>69</v>
      </c>
      <c r="E36" s="55" t="s">
        <v>70</v>
      </c>
      <c r="F36" s="55" t="s">
        <v>71</v>
      </c>
      <c r="G36" s="71">
        <v>895</v>
      </c>
      <c r="H36" s="57">
        <v>1195</v>
      </c>
      <c r="I36" s="131">
        <f t="shared" si="4"/>
        <v>596.66999999999996</v>
      </c>
      <c r="J36" s="76"/>
      <c r="K36" s="77">
        <v>0.5</v>
      </c>
      <c r="L36" s="101"/>
      <c r="M36" s="115">
        <f t="shared" si="5"/>
        <v>0</v>
      </c>
      <c r="N36" s="81">
        <v>50</v>
      </c>
      <c r="O36" s="82" t="s">
        <v>25</v>
      </c>
    </row>
    <row r="37" spans="1:15" ht="95.25" customHeight="1" x14ac:dyDescent="0.25">
      <c r="A37" s="7"/>
      <c r="B37" s="73">
        <v>5</v>
      </c>
      <c r="C37" s="53"/>
      <c r="D37" s="54" t="s">
        <v>72</v>
      </c>
      <c r="E37" s="55" t="s">
        <v>73</v>
      </c>
      <c r="F37" s="56" t="s">
        <v>74</v>
      </c>
      <c r="G37" s="71">
        <v>895</v>
      </c>
      <c r="H37" s="57">
        <v>1295</v>
      </c>
      <c r="I37" s="131">
        <f t="shared" si="4"/>
        <v>596.66999999999996</v>
      </c>
      <c r="J37" s="76"/>
      <c r="K37" s="59">
        <v>0.5</v>
      </c>
      <c r="L37" s="101"/>
      <c r="M37" s="115">
        <f t="shared" si="5"/>
        <v>0</v>
      </c>
      <c r="N37" s="60">
        <v>50</v>
      </c>
      <c r="O37" s="61" t="s">
        <v>25</v>
      </c>
    </row>
    <row r="38" spans="1:15" ht="95.25" customHeight="1" thickBot="1" x14ac:dyDescent="0.3">
      <c r="A38" s="83"/>
      <c r="B38" s="84">
        <v>6</v>
      </c>
      <c r="C38" s="85"/>
      <c r="D38" s="86" t="s">
        <v>75</v>
      </c>
      <c r="E38" s="87" t="s">
        <v>76</v>
      </c>
      <c r="F38" s="88" t="s">
        <v>77</v>
      </c>
      <c r="G38" s="89">
        <v>1095</v>
      </c>
      <c r="H38" s="90">
        <v>1395</v>
      </c>
      <c r="I38" s="132">
        <f t="shared" si="4"/>
        <v>730</v>
      </c>
      <c r="J38" s="91"/>
      <c r="K38" s="92">
        <v>0.5</v>
      </c>
      <c r="L38" s="192"/>
      <c r="M38" s="117">
        <f t="shared" si="5"/>
        <v>0</v>
      </c>
      <c r="N38" s="93">
        <v>50</v>
      </c>
      <c r="O38" s="191" t="s">
        <v>25</v>
      </c>
    </row>
    <row r="39" spans="1:15" ht="15" customHeight="1" x14ac:dyDescent="0.25">
      <c r="A39" s="1"/>
      <c r="B39" s="1"/>
      <c r="C39" s="1"/>
      <c r="D39" s="2"/>
      <c r="E39" s="3"/>
      <c r="F39" s="3"/>
      <c r="G39" s="4"/>
      <c r="H39" s="5"/>
      <c r="I39" s="6"/>
      <c r="J39" s="1"/>
      <c r="K39" s="1"/>
      <c r="L39" s="1"/>
      <c r="M39" s="1"/>
      <c r="N39" s="7"/>
      <c r="O39" s="7"/>
    </row>
    <row r="40" spans="1:15" ht="15" customHeight="1" x14ac:dyDescent="0.3">
      <c r="A40" s="1"/>
      <c r="B40" s="1"/>
      <c r="C40" s="1"/>
      <c r="D40" s="2" t="s">
        <v>78</v>
      </c>
      <c r="E40" s="3"/>
      <c r="F40" s="94"/>
      <c r="G40" s="95"/>
      <c r="I40" s="96" t="s">
        <v>79</v>
      </c>
      <c r="J40" s="97"/>
      <c r="L40" s="98" t="str">
        <f>SUM(L7:L38)&amp;" шт."</f>
        <v>0 шт.</v>
      </c>
      <c r="M40" s="134">
        <f>SUM(M7:M38)</f>
        <v>0</v>
      </c>
      <c r="N40" s="7"/>
      <c r="O40" s="7"/>
    </row>
  </sheetData>
  <sheetProtection algorithmName="SHA-512" hashValue="5LPUubX+8wgAfycPwKd+QLF9YdlwYRdAdpc/F7byfitutuDF2V9RuPPk5UJBglmEpG8I99aLSUgl4QWohUeKHw==" saltValue="uM6q+MMBfnP1WZ3dOSGsfQ==" spinCount="100000" sheet="1" objects="1" scenarios="1"/>
  <mergeCells count="8">
    <mergeCell ref="B7:B14"/>
    <mergeCell ref="D31:F31"/>
    <mergeCell ref="E2:I2"/>
    <mergeCell ref="D15:F15"/>
    <mergeCell ref="D17:F17"/>
    <mergeCell ref="D20:F20"/>
    <mergeCell ref="D22:F22"/>
    <mergeCell ref="D6:F6"/>
  </mergeCells>
  <phoneticPr fontId="15" type="noConversion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Abumba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365 Pro Plus</cp:lastModifiedBy>
  <dcterms:created xsi:type="dcterms:W3CDTF">2022-06-27T14:28:52Z</dcterms:created>
  <dcterms:modified xsi:type="dcterms:W3CDTF">2026-03-05T05:37:09Z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