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/>
  <mc:AlternateContent xmlns:mc="http://schemas.openxmlformats.org/markup-compatibility/2006">
    <mc:Choice Requires="x15">
      <x15ac:absPath xmlns:x15ac="http://schemas.microsoft.com/office/spreadsheetml/2010/11/ac" url="G:\.shortcut-targets-by-id\1Q4QnFiewrdV4oKVMZkYXXGvHHoeMwnRj\Формы заказа\RF\"/>
    </mc:Choice>
  </mc:AlternateContent>
  <xr:revisionPtr revIDLastSave="0" documentId="13_ncr:1_{C166C310-6022-4F00-99EE-B1E6E10A5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ilo" sheetId="1" r:id="rId1"/>
  </sheets>
  <definedNames>
    <definedName name="Арт">alilo!$E$5:$E$51</definedName>
    <definedName name="ЗЦ">alilo!$I$5:$I$51</definedName>
    <definedName name="Код">alilo!$F$5:$F$51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slcTw03/1TJ8y+KLOb3QmNf41pRZIiN+keF4reT6qM="/>
    </ext>
  </extLst>
</workbook>
</file>

<file path=xl/calcChain.xml><?xml version="1.0" encoding="utf-8"?>
<calcChain xmlns="http://schemas.openxmlformats.org/spreadsheetml/2006/main">
  <c r="I21" i="1" l="1"/>
  <c r="M21" i="1" s="1"/>
  <c r="I20" i="1"/>
  <c r="M20" i="1" s="1"/>
  <c r="I19" i="1"/>
  <c r="M19" i="1" s="1"/>
  <c r="L48" i="1"/>
  <c r="I7" i="1" l="1"/>
  <c r="M7" i="1" l="1"/>
  <c r="I44" i="1"/>
  <c r="M44" i="1" s="1"/>
  <c r="I45" i="1"/>
  <c r="M45" i="1" s="1"/>
  <c r="I46" i="1"/>
  <c r="M46" i="1" s="1"/>
  <c r="I42" i="1"/>
  <c r="M42" i="1" s="1"/>
  <c r="I41" i="1"/>
  <c r="M41" i="1" s="1"/>
  <c r="I40" i="1"/>
  <c r="M40" i="1" s="1"/>
  <c r="I38" i="1"/>
  <c r="M38" i="1" s="1"/>
  <c r="I37" i="1"/>
  <c r="M37" i="1" s="1"/>
  <c r="I36" i="1"/>
  <c r="M36" i="1" s="1"/>
  <c r="I34" i="1"/>
  <c r="M34" i="1" s="1"/>
  <c r="I33" i="1"/>
  <c r="M33" i="1" s="1"/>
  <c r="I31" i="1"/>
  <c r="M31" i="1" s="1"/>
  <c r="I29" i="1"/>
  <c r="M29" i="1" s="1"/>
  <c r="I27" i="1"/>
  <c r="M27" i="1" s="1"/>
  <c r="I25" i="1"/>
  <c r="M25" i="1" s="1"/>
  <c r="I24" i="1"/>
  <c r="M24" i="1" s="1"/>
  <c r="I22" i="1"/>
  <c r="M22" i="1" s="1"/>
  <c r="I17" i="1"/>
  <c r="M17" i="1" s="1"/>
  <c r="I15" i="1"/>
  <c r="M15" i="1" s="1"/>
  <c r="I14" i="1"/>
  <c r="M14" i="1" s="1"/>
  <c r="I13" i="1"/>
  <c r="M13" i="1" s="1"/>
  <c r="I12" i="1"/>
  <c r="M12" i="1" s="1"/>
  <c r="I11" i="1"/>
  <c r="M11" i="1" s="1"/>
  <c r="I9" i="1"/>
  <c r="M9" i="1" l="1"/>
  <c r="M48" i="1"/>
  <c r="M2" i="1" s="1"/>
</calcChain>
</file>

<file path=xl/sharedStrings.xml><?xml version="1.0" encoding="utf-8"?>
<sst xmlns="http://schemas.openxmlformats.org/spreadsheetml/2006/main" count="158" uniqueCount="125">
  <si>
    <t>Артикул</t>
  </si>
  <si>
    <t>Код</t>
  </si>
  <si>
    <t>Цена</t>
  </si>
  <si>
    <t>Количество</t>
  </si>
  <si>
    <t xml:space="preserve"> сумма по заказу:</t>
  </si>
  <si>
    <t xml:space="preserve"> </t>
  </si>
  <si>
    <t>Фото</t>
  </si>
  <si>
    <t>Рейтинг продаж в категории</t>
  </si>
  <si>
    <t>Рейтинг категории в ассортименте</t>
  </si>
  <si>
    <t>Наименование</t>
  </si>
  <si>
    <t>Штрихкод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</si>
  <si>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</si>
  <si>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</si>
  <si>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</si>
  <si>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</si>
  <si>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</si>
  <si>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</si>
  <si>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Bluetooth-колонка Детского радио alilo K1</t>
  </si>
  <si>
    <t>Bluetooth-колонка Детского радио alilo K1. Цвет: оранжевый. Арт. 60291</t>
  </si>
  <si>
    <t>60291</t>
  </si>
  <si>
    <t>6954644602912</t>
  </si>
  <si>
    <t>В наличии</t>
  </si>
  <si>
    <t xml:space="preserve">Умный зайка® alilo R1. Функция погремушки и распознавания цветов! </t>
  </si>
  <si>
    <t>Нет в наличии</t>
  </si>
  <si>
    <t>Умный зайка® alilo R1 Синий трактор. Весь контент (песенки, сказки) записан в фирменном стиле мультика «Синий трактор»</t>
  </si>
  <si>
    <t>Музыкальная игрушка Умный зайка® alilo R1 Синий трактор. Цвет: синий. Арт. 60346</t>
  </si>
  <si>
    <t>60346</t>
  </si>
  <si>
    <t>6954644603469</t>
  </si>
  <si>
    <t>Ремешок для игрушки alilo</t>
  </si>
  <si>
    <t>Ремешок для игрушки alilo, оранжевый. Арт. 60324</t>
  </si>
  <si>
    <t>60324</t>
  </si>
  <si>
    <t>6954644603247</t>
  </si>
  <si>
    <t>Обучающий планшет alilo Q1</t>
  </si>
  <si>
    <t>Обучающий планшет alilo Обучай-Зайка® Q1, набор L0. Арт. 60206</t>
  </si>
  <si>
    <t>60206</t>
  </si>
  <si>
    <t>6954644602066</t>
  </si>
  <si>
    <t>Набор карточек для alilo Обучай-Зайка® Q1, дополнительный набор 1 (L1). Арт. 60320</t>
  </si>
  <si>
    <t>60320</t>
  </si>
  <si>
    <t>6954644603209</t>
  </si>
  <si>
    <t>Игрушка alilo Зайка-Математик™ KS-1</t>
  </si>
  <si>
    <t>Игрушка alilo Зайка-Математик® KS-1, жёлтый. Арт. 60198</t>
  </si>
  <si>
    <t>60198</t>
  </si>
  <si>
    <t>6954644601984</t>
  </si>
  <si>
    <t>Большой космический планшет alilo для рисования 13,5 дюймов со штампиками и стилусами</t>
  </si>
  <si>
    <t>Большой космический планшет alilo для рисования 13,5 дюймов со штампиками и стилусами. Арт. 60176</t>
  </si>
  <si>
    <t>60176</t>
  </si>
  <si>
    <t>6954644601762</t>
  </si>
  <si>
    <t>Космический планшет alilo для рисования 10 дюймов со штампиками и стилус-ручкой и шнурком</t>
  </si>
  <si>
    <t>Космический планшет alilo для рисования 10 дюймов со штампиками, стилус-ручкой и шнурком. Арт. 60299</t>
  </si>
  <si>
    <t>60299</t>
  </si>
  <si>
    <t>6954644602998</t>
  </si>
  <si>
    <t xml:space="preserve">Умный зайка® alilo Три Кота R1+. Весь контент (песенки, сказки) записан в фирменном стиле мультика «Три Кота»		</t>
  </si>
  <si>
    <t>Интерактивная музыкальная игрушка alilo Три Кота. Модель Коржик</t>
  </si>
  <si>
    <t>60048</t>
  </si>
  <si>
    <t>6954644600482</t>
  </si>
  <si>
    <t>40</t>
  </si>
  <si>
    <t>Интерактивная музыкальная игрушка alilo Три Кота. Модель Карамелька</t>
  </si>
  <si>
    <t>60068</t>
  </si>
  <si>
    <t>6954644600680</t>
  </si>
  <si>
    <t xml:space="preserve">Умный зайка® alilo Малышарики R1. Весь контент (песенки, сказки) записан в фирменном стиле мультика «Малышарики» 		</t>
  </si>
  <si>
    <t>Интерактивная музыкальная игрушка alilo Малышарики. Модель Крошик R1</t>
  </si>
  <si>
    <t>62188</t>
  </si>
  <si>
    <t>6954644621883</t>
  </si>
  <si>
    <t>Интерактивная музыкальная игрушка alilo Малышарики. Модель Пандочка R1</t>
  </si>
  <si>
    <t>61231</t>
  </si>
  <si>
    <t>6954644612317</t>
  </si>
  <si>
    <t>Интерактивная музыкальная игрушка alilo Малышарики. Модель Нюшенька R1</t>
  </si>
  <si>
    <t>62221</t>
  </si>
  <si>
    <t>6954644622217</t>
  </si>
  <si>
    <t>Музыкальная обучающая игрушка Зайка-Кроха alilo G9. Bluetooth, сказки, песенки</t>
  </si>
  <si>
    <t>Зайка-Кроха® alilo G9. Цвет: голубой. Арт. 60029</t>
  </si>
  <si>
    <t>60029</t>
  </si>
  <si>
    <t>6954644600291</t>
  </si>
  <si>
    <t>Зайка-Кроха® alilo G9. Цвет: розовый. Арт. 60031</t>
  </si>
  <si>
    <t>60031</t>
  </si>
  <si>
    <t>6954644600314</t>
  </si>
  <si>
    <t>Зайка-Кроха® alilo G9. Цвет: серый. Арт. 60067</t>
  </si>
  <si>
    <t>60067</t>
  </si>
  <si>
    <t>6954644600673</t>
  </si>
  <si>
    <t>Музыкальная обучающая игрушка Медовый зайка alilo G6+ с функцией Bluetooth колонки</t>
  </si>
  <si>
    <t>*Скидки указаны при условии 100% предоплаты. Цены включают налоги.</t>
  </si>
  <si>
    <t>ИТОГО ПО БРЕНДУ:</t>
  </si>
  <si>
    <t>60304</t>
  </si>
  <si>
    <t>60303</t>
  </si>
  <si>
    <t>60301</t>
  </si>
  <si>
    <t>Медовый зайка® alilo G6+. Цвет: розовый. Арт. 60304</t>
  </si>
  <si>
    <t>Медовый зайка® alilo G6+. Цвет: голубой. Арт. 60303</t>
  </si>
  <si>
    <t>Медовый зайка® alilo G6+. Цвет: сиреневый. Арт. 60301</t>
  </si>
  <si>
    <t>6954644603049</t>
  </si>
  <si>
    <t>6954644603032</t>
  </si>
  <si>
    <t>6954644603018</t>
  </si>
  <si>
    <t>Музыкальная игрушка Умный зайка® alilo R1. Цвет: синий. Арт. 60402</t>
  </si>
  <si>
    <t>Музыкальная игрушка Умный зайка® alilo R1. Цвет: розовый. Арт. 60403</t>
  </si>
  <si>
    <t>Музыкальная игрушка Умный зайка® alilo R1. Цвет: фиолетовый. Арт. 60405</t>
  </si>
  <si>
    <t>Музыкальная игрушка Умный зайка® alilo R1. Цвет: мятный. Арт. 60406</t>
  </si>
  <si>
    <t>Музыкальная игрушка Умный зайка® alilo R1. Цвет: бежевый. Арт. 60407</t>
  </si>
  <si>
    <t>60402</t>
  </si>
  <si>
    <t>60403</t>
  </si>
  <si>
    <t>60405</t>
  </si>
  <si>
    <t>60406</t>
  </si>
  <si>
    <t>60407</t>
  </si>
  <si>
    <t>6954644604022</t>
  </si>
  <si>
    <t>6954644604039</t>
  </si>
  <si>
    <t>6954644604053</t>
  </si>
  <si>
    <t>6954644604060</t>
  </si>
  <si>
    <t>6954644604077</t>
  </si>
  <si>
    <t>РРЦ по акции</t>
  </si>
  <si>
    <t>РРЦ обычная</t>
  </si>
  <si>
    <t>АКЦИЯ!</t>
  </si>
  <si>
    <t>Интерактивная игрушка телефон Ушастик-Лапочка alilo P3. Цвет: фиолетовый. Арт. 60420</t>
  </si>
  <si>
    <t>60420</t>
  </si>
  <si>
    <t>Интерактивная игрушка телефон Ушастик-Лапочка alilo P3</t>
  </si>
  <si>
    <t>6954644604206</t>
  </si>
  <si>
    <t>Страна бренда: Гонконг (КНР)
Сайт производителя: www.alilo-world.com. Сайт (RU) бренда: www.alilo.ru
Особенности: музыкальные плееры с возможностью записи голоса, подсветки, записи файлов с компьютера. См. функции ниже. Гарантия 1 год.</t>
  </si>
  <si>
    <t>Ремешок для игрушки alilo, голубой. Арт. 60435</t>
  </si>
  <si>
    <t>Ремешок для игрушки alilo, розовый. Арт. 60436</t>
  </si>
  <si>
    <t>Ремешок для игрушки alilo, бежевый. Арт. 60437</t>
  </si>
  <si>
    <t>60435</t>
  </si>
  <si>
    <t>60436</t>
  </si>
  <si>
    <t>60437</t>
  </si>
  <si>
    <t>6954644604350</t>
  </si>
  <si>
    <t>6954644604367</t>
  </si>
  <si>
    <t>6954644604374</t>
  </si>
  <si>
    <t>Новинка 2026</t>
  </si>
  <si>
    <t>Остаток на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</si>
</sst>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₽&quot;* #,##0.00_);_(&quot;₽&quot;* \(#,##0.00\);_(&quot;₽&quot;* &quot;-&quot;??_);_(@_)"/>
    <numFmt numFmtId="165" formatCode="_-* #,##0.00\ &quot;₽&quot;_-;\-* #,##0.00\ &quot;₽&quot;_-;_-* &quot;-&quot;??\ &quot;₽&quot;_-;_-@"/>
    <numFmt numFmtId="166" formatCode="_-* #,##0.00\ [$₽-419]_-;\-* #,##0.00\ [$₽-419]_-;_-* &quot;-&quot;??\ [$₽-419]_-;_-@"/>
    <numFmt numFmtId="167" formatCode="#,##0.00\ &quot;₽&quot;"/>
  </numFmts>
  <fonts count="18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rgb="FF151515"/>
      <name val="Calibri"/>
      <family val="2"/>
      <charset val="204"/>
      <scheme val="minor"/>
    </font>
    <font>
      <sz val="14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6EE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49" fontId="3" fillId="0" borderId="0" xfId="0" applyNumberFormat="1" applyFont="1"/>
    <xf numFmtId="49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3" borderId="1" xfId="0" applyFont="1" applyFill="1" applyBorder="1"/>
    <xf numFmtId="166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9" fontId="6" fillId="5" borderId="5" xfId="0" applyNumberFormat="1" applyFont="1" applyFill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6" fontId="6" fillId="5" borderId="5" xfId="0" applyNumberFormat="1" applyFont="1" applyFill="1" applyBorder="1" applyAlignment="1">
      <alignment vertical="center"/>
    </xf>
    <xf numFmtId="166" fontId="7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5" fillId="0" borderId="8" xfId="0" applyFont="1" applyBorder="1" applyAlignment="1">
      <alignment vertical="center" wrapText="1"/>
    </xf>
    <xf numFmtId="166" fontId="2" fillId="5" borderId="15" xfId="0" applyNumberFormat="1" applyFont="1" applyFill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166" fontId="7" fillId="0" borderId="18" xfId="0" applyNumberFormat="1" applyFont="1" applyBorder="1" applyAlignment="1">
      <alignment horizontal="center" vertical="center"/>
    </xf>
    <xf numFmtId="166" fontId="7" fillId="0" borderId="20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/>
    </xf>
    <xf numFmtId="166" fontId="4" fillId="5" borderId="21" xfId="0" applyNumberFormat="1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65" fontId="6" fillId="5" borderId="21" xfId="0" applyNumberFormat="1" applyFont="1" applyFill="1" applyBorder="1" applyAlignment="1">
      <alignment horizontal="center" vertical="center"/>
    </xf>
    <xf numFmtId="49" fontId="6" fillId="5" borderId="21" xfId="0" applyNumberFormat="1" applyFont="1" applyFill="1" applyBorder="1" applyAlignment="1">
      <alignment horizontal="center" vertical="center" wrapText="1"/>
    </xf>
    <xf numFmtId="2" fontId="7" fillId="5" borderId="21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9" fontId="6" fillId="5" borderId="21" xfId="0" applyNumberFormat="1" applyFont="1" applyFill="1" applyBorder="1" applyAlignment="1">
      <alignment horizontal="center" vertical="center"/>
    </xf>
    <xf numFmtId="166" fontId="2" fillId="0" borderId="11" xfId="0" applyNumberFormat="1" applyFont="1" applyBorder="1" applyAlignment="1">
      <alignment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 wrapText="1"/>
    </xf>
    <xf numFmtId="2" fontId="6" fillId="5" borderId="21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6" fontId="2" fillId="0" borderId="7" xfId="0" applyNumberFormat="1" applyFont="1" applyBorder="1" applyAlignment="1">
      <alignment vertical="center"/>
    </xf>
    <xf numFmtId="1" fontId="9" fillId="0" borderId="0" xfId="0" applyNumberFormat="1" applyFont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166" fontId="2" fillId="5" borderId="26" xfId="0" applyNumberFormat="1" applyFont="1" applyFill="1" applyBorder="1" applyAlignment="1">
      <alignment vertical="center"/>
    </xf>
    <xf numFmtId="1" fontId="9" fillId="0" borderId="1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9" fontId="6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9" fontId="6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66" fontId="2" fillId="5" borderId="30" xfId="0" applyNumberFormat="1" applyFont="1" applyFill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166" fontId="7" fillId="0" borderId="32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34" xfId="0" applyFont="1" applyBorder="1"/>
    <xf numFmtId="166" fontId="6" fillId="0" borderId="35" xfId="0" applyNumberFormat="1" applyFont="1" applyBorder="1" applyAlignment="1">
      <alignment horizontal="center" vertical="center"/>
    </xf>
    <xf numFmtId="166" fontId="12" fillId="5" borderId="29" xfId="1" applyNumberFormat="1" applyFill="1" applyBorder="1" applyAlignment="1">
      <alignment vertical="center"/>
    </xf>
    <xf numFmtId="1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1" fontId="6" fillId="8" borderId="15" xfId="0" applyNumberFormat="1" applyFont="1" applyFill="1" applyBorder="1" applyAlignment="1" applyProtection="1">
      <alignment horizontal="center" vertical="center"/>
      <protection locked="0"/>
    </xf>
    <xf numFmtId="1" fontId="9" fillId="0" borderId="26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5" xfId="0" applyFont="1" applyBorder="1"/>
    <xf numFmtId="0" fontId="1" fillId="0" borderId="10" xfId="0" applyFont="1" applyBorder="1" applyAlignment="1">
      <alignment horizontal="left" vertical="center" wrapText="1"/>
    </xf>
    <xf numFmtId="9" fontId="6" fillId="0" borderId="13" xfId="0" applyNumberFormat="1" applyFont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165" fontId="2" fillId="5" borderId="7" xfId="0" applyNumberFormat="1" applyFont="1" applyFill="1" applyBorder="1" applyAlignment="1">
      <alignment vertical="center"/>
    </xf>
    <xf numFmtId="166" fontId="2" fillId="0" borderId="29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166" fontId="2" fillId="0" borderId="2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vertical="center"/>
    </xf>
    <xf numFmtId="165" fontId="2" fillId="0" borderId="29" xfId="0" applyNumberFormat="1" applyFont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166" fontId="13" fillId="11" borderId="29" xfId="0" applyNumberFormat="1" applyFont="1" applyFill="1" applyBorder="1" applyAlignment="1">
      <alignment horizontal="center" vertical="center" wrapText="1"/>
    </xf>
    <xf numFmtId="166" fontId="13" fillId="0" borderId="2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2" fillId="11" borderId="11" xfId="0" applyNumberFormat="1" applyFont="1" applyFill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 wrapText="1"/>
    </xf>
    <xf numFmtId="166" fontId="13" fillId="0" borderId="19" xfId="0" applyNumberFormat="1" applyFont="1" applyBorder="1" applyAlignment="1">
      <alignment horizontal="center" vertical="center" wrapText="1"/>
    </xf>
    <xf numFmtId="1" fontId="6" fillId="4" borderId="19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1" fontId="1" fillId="0" borderId="39" xfId="0" applyNumberFormat="1" applyFont="1" applyBorder="1" applyAlignment="1">
      <alignment horizontal="center" vertical="center" wrapText="1"/>
    </xf>
    <xf numFmtId="166" fontId="6" fillId="0" borderId="39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vertical="center"/>
    </xf>
    <xf numFmtId="49" fontId="1" fillId="0" borderId="39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9" fontId="6" fillId="5" borderId="28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166" fontId="1" fillId="0" borderId="39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 wrapText="1"/>
    </xf>
    <xf numFmtId="167" fontId="16" fillId="0" borderId="39" xfId="0" applyNumberFormat="1" applyFont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9" fontId="6" fillId="5" borderId="6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9" fontId="6" fillId="5" borderId="27" xfId="0" applyNumberFormat="1" applyFont="1" applyFill="1" applyBorder="1" applyAlignment="1">
      <alignment horizontal="center" vertical="center"/>
    </xf>
    <xf numFmtId="166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165" fontId="2" fillId="11" borderId="26" xfId="0" applyNumberFormat="1" applyFont="1" applyFill="1" applyBorder="1" applyAlignment="1">
      <alignment horizontal="center" vertical="center"/>
    </xf>
    <xf numFmtId="165" fontId="2" fillId="5" borderId="26" xfId="0" applyNumberFormat="1" applyFont="1" applyFill="1" applyBorder="1" applyAlignment="1">
      <alignment vertical="center"/>
    </xf>
    <xf numFmtId="166" fontId="6" fillId="5" borderId="26" xfId="0" applyNumberFormat="1" applyFont="1" applyFill="1" applyBorder="1" applyAlignment="1">
      <alignment vertical="center"/>
    </xf>
    <xf numFmtId="1" fontId="6" fillId="3" borderId="18" xfId="0" applyNumberFormat="1" applyFont="1" applyFill="1" applyBorder="1" applyAlignment="1" applyProtection="1">
      <alignment horizontal="center" vertical="center"/>
      <protection locked="0"/>
    </xf>
    <xf numFmtId="166" fontId="6" fillId="0" borderId="44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 wrapText="1"/>
    </xf>
    <xf numFmtId="1" fontId="9" fillId="0" borderId="45" xfId="0" applyNumberFormat="1" applyFont="1" applyBorder="1" applyAlignment="1">
      <alignment horizontal="center" vertical="center"/>
    </xf>
    <xf numFmtId="0" fontId="17" fillId="0" borderId="46" xfId="0" applyFont="1" applyBorder="1" applyAlignment="1">
      <alignment vertical="center"/>
    </xf>
    <xf numFmtId="0" fontId="1" fillId="0" borderId="47" xfId="0" applyFont="1" applyBorder="1" applyAlignment="1">
      <alignment horizontal="left" vertical="center" wrapText="1"/>
    </xf>
    <xf numFmtId="165" fontId="2" fillId="11" borderId="47" xfId="0" applyNumberFormat="1" applyFont="1" applyFill="1" applyBorder="1" applyAlignment="1">
      <alignment horizontal="center" vertical="center"/>
    </xf>
    <xf numFmtId="165" fontId="2" fillId="5" borderId="47" xfId="0" applyNumberFormat="1" applyFont="1" applyFill="1" applyBorder="1" applyAlignment="1">
      <alignment vertical="center"/>
    </xf>
    <xf numFmtId="166" fontId="6" fillId="5" borderId="47" xfId="0" applyNumberFormat="1" applyFont="1" applyFill="1" applyBorder="1" applyAlignment="1">
      <alignment vertical="center"/>
    </xf>
    <xf numFmtId="166" fontId="6" fillId="0" borderId="45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9" fontId="6" fillId="0" borderId="45" xfId="0" applyNumberFormat="1" applyFont="1" applyBorder="1" applyAlignment="1">
      <alignment horizontal="center" vertical="center"/>
    </xf>
    <xf numFmtId="1" fontId="6" fillId="3" borderId="34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65" fontId="2" fillId="11" borderId="15" xfId="0" applyNumberFormat="1" applyFont="1" applyFill="1" applyBorder="1" applyAlignment="1">
      <alignment horizontal="center" vertical="center"/>
    </xf>
    <xf numFmtId="165" fontId="2" fillId="5" borderId="15" xfId="0" applyNumberFormat="1" applyFont="1" applyFill="1" applyBorder="1" applyAlignment="1">
      <alignment vertical="center"/>
    </xf>
    <xf numFmtId="166" fontId="6" fillId="5" borderId="15" xfId="0" applyNumberFormat="1" applyFont="1" applyFill="1" applyBorder="1" applyAlignment="1">
      <alignment vertical="center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49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 wrapText="1"/>
    </xf>
    <xf numFmtId="1" fontId="9" fillId="0" borderId="49" xfId="0" applyNumberFormat="1" applyFont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/>
    </xf>
    <xf numFmtId="167" fontId="2" fillId="12" borderId="11" xfId="0" applyNumberFormat="1" applyFont="1" applyFill="1" applyBorder="1" applyAlignment="1">
      <alignment horizontal="center" vertical="center"/>
    </xf>
    <xf numFmtId="165" fontId="2" fillId="12" borderId="1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8" xfId="0" applyFont="1" applyBorder="1"/>
    <xf numFmtId="1" fontId="9" fillId="0" borderId="29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166" fontId="15" fillId="0" borderId="19" xfId="0" applyNumberFormat="1" applyFont="1" applyBorder="1" applyAlignment="1">
      <alignment horizontal="center" vertical="center"/>
    </xf>
    <xf numFmtId="1" fontId="6" fillId="4" borderId="39" xfId="0" applyNumberFormat="1" applyFont="1" applyFill="1" applyBorder="1" applyAlignment="1" applyProtection="1">
      <alignment horizontal="center" vertical="center" wrapText="1"/>
    </xf>
    <xf numFmtId="1" fontId="6" fillId="10" borderId="1" xfId="0" applyNumberFormat="1" applyFont="1" applyFill="1" applyBorder="1" applyAlignment="1" applyProtection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1" fontId="6" fillId="8" borderId="28" xfId="0" applyNumberFormat="1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8</xdr:row>
      <xdr:rowOff>720936</xdr:rowOff>
    </xdr:from>
    <xdr:to>
      <xdr:col>3</xdr:col>
      <xdr:colOff>47625</xdr:colOff>
      <xdr:row>10</xdr:row>
      <xdr:rowOff>217744</xdr:rowOff>
    </xdr:to>
    <xdr:pic>
      <xdr:nvPicPr>
        <xdr:cNvPr id="32" name="image4.png">
          <a:extLst>
            <a:ext uri="{FF2B5EF4-FFF2-40B4-BE49-F238E27FC236}">
              <a16:creationId xmlns:a16="http://schemas.microsoft.com/office/drawing/2014/main" id="{6801A778-98E4-494B-B6B9-CBF20B3B89E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7275" y="5134186"/>
          <a:ext cx="884767" cy="7879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466725</xdr:colOff>
      <xdr:row>36</xdr:row>
      <xdr:rowOff>104775</xdr:rowOff>
    </xdr:from>
    <xdr:to>
      <xdr:col>0</xdr:col>
      <xdr:colOff>762000</xdr:colOff>
      <xdr:row>36</xdr:row>
      <xdr:rowOff>800100</xdr:rowOff>
    </xdr:to>
    <xdr:pic>
      <xdr:nvPicPr>
        <xdr:cNvPr id="33" name="image9.png">
          <a:extLst>
            <a:ext uri="{FF2B5EF4-FFF2-40B4-BE49-F238E27FC236}">
              <a16:creationId xmlns:a16="http://schemas.microsoft.com/office/drawing/2014/main" id="{E9801318-38AB-42A0-9E8B-776D625064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5" y="22869525"/>
          <a:ext cx="295275" cy="6953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323850</xdr:colOff>
      <xdr:row>35</xdr:row>
      <xdr:rowOff>66675</xdr:rowOff>
    </xdr:from>
    <xdr:to>
      <xdr:col>0</xdr:col>
      <xdr:colOff>914400</xdr:colOff>
      <xdr:row>35</xdr:row>
      <xdr:rowOff>809625</xdr:rowOff>
    </xdr:to>
    <xdr:pic>
      <xdr:nvPicPr>
        <xdr:cNvPr id="34" name="image19.jpg">
          <a:extLst>
            <a:ext uri="{FF2B5EF4-FFF2-40B4-BE49-F238E27FC236}">
              <a16:creationId xmlns:a16="http://schemas.microsoft.com/office/drawing/2014/main" id="{727C7696-0271-4643-8B41-2AFF7EAB35A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850" y="21974175"/>
          <a:ext cx="590550" cy="7429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323850</xdr:colOff>
      <xdr:row>37</xdr:row>
      <xdr:rowOff>95250</xdr:rowOff>
    </xdr:from>
    <xdr:to>
      <xdr:col>0</xdr:col>
      <xdr:colOff>914400</xdr:colOff>
      <xdr:row>37</xdr:row>
      <xdr:rowOff>866775</xdr:rowOff>
    </xdr:to>
    <xdr:pic>
      <xdr:nvPicPr>
        <xdr:cNvPr id="35" name="image14.jpg">
          <a:extLst>
            <a:ext uri="{FF2B5EF4-FFF2-40B4-BE49-F238E27FC236}">
              <a16:creationId xmlns:a16="http://schemas.microsoft.com/office/drawing/2014/main" id="{DD9C5BDC-8CB3-444F-93FF-DA26FF8C30B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50" y="23707725"/>
          <a:ext cx="590550" cy="7715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323850</xdr:colOff>
      <xdr:row>32</xdr:row>
      <xdr:rowOff>76200</xdr:rowOff>
    </xdr:from>
    <xdr:to>
      <xdr:col>0</xdr:col>
      <xdr:colOff>904875</xdr:colOff>
      <xdr:row>32</xdr:row>
      <xdr:rowOff>857250</xdr:rowOff>
    </xdr:to>
    <xdr:pic>
      <xdr:nvPicPr>
        <xdr:cNvPr id="36" name="image20.jpg">
          <a:extLst>
            <a:ext uri="{FF2B5EF4-FFF2-40B4-BE49-F238E27FC236}">
              <a16:creationId xmlns:a16="http://schemas.microsoft.com/office/drawing/2014/main" id="{0DFAD855-8D58-43A3-ACE4-A3B5B1D3867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3850" y="19754850"/>
          <a:ext cx="581025" cy="7810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352425</xdr:colOff>
      <xdr:row>33</xdr:row>
      <xdr:rowOff>76200</xdr:rowOff>
    </xdr:from>
    <xdr:to>
      <xdr:col>0</xdr:col>
      <xdr:colOff>933450</xdr:colOff>
      <xdr:row>33</xdr:row>
      <xdr:rowOff>857250</xdr:rowOff>
    </xdr:to>
    <xdr:pic>
      <xdr:nvPicPr>
        <xdr:cNvPr id="37" name="image8.jpg">
          <a:extLst>
            <a:ext uri="{FF2B5EF4-FFF2-40B4-BE49-F238E27FC236}">
              <a16:creationId xmlns:a16="http://schemas.microsoft.com/office/drawing/2014/main" id="{204DFE0C-5EBD-40BD-8429-10ABE051E19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0650200"/>
          <a:ext cx="581025" cy="7810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342900</xdr:colOff>
      <xdr:row>40</xdr:row>
      <xdr:rowOff>133350</xdr:rowOff>
    </xdr:from>
    <xdr:to>
      <xdr:col>0</xdr:col>
      <xdr:colOff>914400</xdr:colOff>
      <xdr:row>40</xdr:row>
      <xdr:rowOff>809625</xdr:rowOff>
    </xdr:to>
    <xdr:pic>
      <xdr:nvPicPr>
        <xdr:cNvPr id="38" name="image24.png">
          <a:extLst>
            <a:ext uri="{FF2B5EF4-FFF2-40B4-BE49-F238E27FC236}">
              <a16:creationId xmlns:a16="http://schemas.microsoft.com/office/drawing/2014/main" id="{6FFF69E5-FC5C-4E35-A1A9-3711BA9715F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2900" y="25908000"/>
          <a:ext cx="571500" cy="6762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114300</xdr:colOff>
      <xdr:row>23</xdr:row>
      <xdr:rowOff>85725</xdr:rowOff>
    </xdr:from>
    <xdr:to>
      <xdr:col>0</xdr:col>
      <xdr:colOff>1066800</xdr:colOff>
      <xdr:row>23</xdr:row>
      <xdr:rowOff>1190625</xdr:rowOff>
    </xdr:to>
    <xdr:pic>
      <xdr:nvPicPr>
        <xdr:cNvPr id="41" name="image5.png">
          <a:extLst>
            <a:ext uri="{FF2B5EF4-FFF2-40B4-BE49-F238E27FC236}">
              <a16:creationId xmlns:a16="http://schemas.microsoft.com/office/drawing/2014/main" id="{F6B1646A-946E-4B6B-BC47-CCBCCEC344B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4300" y="12296775"/>
          <a:ext cx="952500" cy="11049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266700</xdr:colOff>
      <xdr:row>26</xdr:row>
      <xdr:rowOff>19050</xdr:rowOff>
    </xdr:from>
    <xdr:to>
      <xdr:col>0</xdr:col>
      <xdr:colOff>971550</xdr:colOff>
      <xdr:row>26</xdr:row>
      <xdr:rowOff>895350</xdr:rowOff>
    </xdr:to>
    <xdr:pic>
      <xdr:nvPicPr>
        <xdr:cNvPr id="42" name="image2.png">
          <a:extLst>
            <a:ext uri="{FF2B5EF4-FFF2-40B4-BE49-F238E27FC236}">
              <a16:creationId xmlns:a16="http://schemas.microsoft.com/office/drawing/2014/main" id="{BFB98E10-05F4-44EC-8251-10E48F45953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700" y="15135225"/>
          <a:ext cx="704850" cy="8763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361950</xdr:colOff>
      <xdr:row>39</xdr:row>
      <xdr:rowOff>85725</xdr:rowOff>
    </xdr:from>
    <xdr:to>
      <xdr:col>0</xdr:col>
      <xdr:colOff>923925</xdr:colOff>
      <xdr:row>39</xdr:row>
      <xdr:rowOff>828675</xdr:rowOff>
    </xdr:to>
    <xdr:pic>
      <xdr:nvPicPr>
        <xdr:cNvPr id="43" name="image23.jpg">
          <a:extLst>
            <a:ext uri="{FF2B5EF4-FFF2-40B4-BE49-F238E27FC236}">
              <a16:creationId xmlns:a16="http://schemas.microsoft.com/office/drawing/2014/main" id="{5AA6B0CC-C1D2-4B28-B209-0D720752E0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61950" y="25012650"/>
          <a:ext cx="561975" cy="7429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200025</xdr:colOff>
      <xdr:row>28</xdr:row>
      <xdr:rowOff>142875</xdr:rowOff>
    </xdr:from>
    <xdr:to>
      <xdr:col>0</xdr:col>
      <xdr:colOff>1066800</xdr:colOff>
      <xdr:row>28</xdr:row>
      <xdr:rowOff>1009650</xdr:rowOff>
    </xdr:to>
    <xdr:pic>
      <xdr:nvPicPr>
        <xdr:cNvPr id="46" name="image22.jpg">
          <a:extLst>
            <a:ext uri="{FF2B5EF4-FFF2-40B4-BE49-F238E27FC236}">
              <a16:creationId xmlns:a16="http://schemas.microsoft.com/office/drawing/2014/main" id="{2B9AF9A5-8013-45CA-BF43-5563E8713C9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0025" y="16668750"/>
          <a:ext cx="866775" cy="8667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381000</xdr:colOff>
      <xdr:row>41</xdr:row>
      <xdr:rowOff>66675</xdr:rowOff>
    </xdr:from>
    <xdr:to>
      <xdr:col>0</xdr:col>
      <xdr:colOff>876300</xdr:colOff>
      <xdr:row>41</xdr:row>
      <xdr:rowOff>847725</xdr:rowOff>
    </xdr:to>
    <xdr:pic>
      <xdr:nvPicPr>
        <xdr:cNvPr id="47" name="image10.jpg">
          <a:extLst>
            <a:ext uri="{FF2B5EF4-FFF2-40B4-BE49-F238E27FC236}">
              <a16:creationId xmlns:a16="http://schemas.microsoft.com/office/drawing/2014/main" id="{DBCA467F-1E13-4750-ACA9-7F82EC3CFFB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1000" y="26698575"/>
          <a:ext cx="495300" cy="7810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30</xdr:row>
      <xdr:rowOff>28575</xdr:rowOff>
    </xdr:from>
    <xdr:to>
      <xdr:col>0</xdr:col>
      <xdr:colOff>1143000</xdr:colOff>
      <xdr:row>30</xdr:row>
      <xdr:rowOff>1171575</xdr:rowOff>
    </xdr:to>
    <xdr:pic>
      <xdr:nvPicPr>
        <xdr:cNvPr id="48" name="image18.jpg">
          <a:extLst>
            <a:ext uri="{FF2B5EF4-FFF2-40B4-BE49-F238E27FC236}">
              <a16:creationId xmlns:a16="http://schemas.microsoft.com/office/drawing/2014/main" id="{3644775B-5EC0-42D2-901F-1914D87751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18021300"/>
          <a:ext cx="1143000" cy="1143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285750</xdr:colOff>
      <xdr:row>11</xdr:row>
      <xdr:rowOff>790575</xdr:rowOff>
    </xdr:from>
    <xdr:to>
      <xdr:col>0</xdr:col>
      <xdr:colOff>904875</xdr:colOff>
      <xdr:row>12</xdr:row>
      <xdr:rowOff>609601</xdr:rowOff>
    </xdr:to>
    <xdr:pic>
      <xdr:nvPicPr>
        <xdr:cNvPr id="49" name="image17.jpg">
          <a:extLst>
            <a:ext uri="{FF2B5EF4-FFF2-40B4-BE49-F238E27FC236}">
              <a16:creationId xmlns:a16="http://schemas.microsoft.com/office/drawing/2014/main" id="{57289E78-57D2-4DB6-833E-CDB8A48B524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85750" y="5905500"/>
          <a:ext cx="619125" cy="6381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247650</xdr:colOff>
      <xdr:row>24</xdr:row>
      <xdr:rowOff>219075</xdr:rowOff>
    </xdr:from>
    <xdr:to>
      <xdr:col>0</xdr:col>
      <xdr:colOff>933450</xdr:colOff>
      <xdr:row>24</xdr:row>
      <xdr:rowOff>1114425</xdr:rowOff>
    </xdr:to>
    <xdr:pic>
      <xdr:nvPicPr>
        <xdr:cNvPr id="51" name="image27.png">
          <a:extLst>
            <a:ext uri="{FF2B5EF4-FFF2-40B4-BE49-F238E27FC236}">
              <a16:creationId xmlns:a16="http://schemas.microsoft.com/office/drawing/2014/main" id="{2AF81271-1B8C-4733-B5A4-61B0216944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7650" y="13687425"/>
          <a:ext cx="685800" cy="895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257175</xdr:colOff>
      <xdr:row>16</xdr:row>
      <xdr:rowOff>47625</xdr:rowOff>
    </xdr:from>
    <xdr:to>
      <xdr:col>0</xdr:col>
      <xdr:colOff>1047750</xdr:colOff>
      <xdr:row>16</xdr:row>
      <xdr:rowOff>1104900</xdr:rowOff>
    </xdr:to>
    <xdr:pic>
      <xdr:nvPicPr>
        <xdr:cNvPr id="52" name="image29.jpg">
          <a:extLst>
            <a:ext uri="{FF2B5EF4-FFF2-40B4-BE49-F238E27FC236}">
              <a16:creationId xmlns:a16="http://schemas.microsoft.com/office/drawing/2014/main" id="{678BFB98-920C-4E69-9DCA-8F4711D8DFA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57175" y="9020175"/>
          <a:ext cx="790575" cy="10572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466725</xdr:colOff>
      <xdr:row>13</xdr:row>
      <xdr:rowOff>0</xdr:rowOff>
    </xdr:from>
    <xdr:to>
      <xdr:col>0</xdr:col>
      <xdr:colOff>676275</xdr:colOff>
      <xdr:row>13</xdr:row>
      <xdr:rowOff>645583</xdr:rowOff>
    </xdr:to>
    <xdr:pic>
      <xdr:nvPicPr>
        <xdr:cNvPr id="54" name="image26.jpg">
          <a:extLst>
            <a:ext uri="{FF2B5EF4-FFF2-40B4-BE49-F238E27FC236}">
              <a16:creationId xmlns:a16="http://schemas.microsoft.com/office/drawing/2014/main" id="{8358154D-EEC0-408A-9C2F-4644395647A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66725" y="7200900"/>
          <a:ext cx="209550" cy="6477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438150</xdr:colOff>
      <xdr:row>13</xdr:row>
      <xdr:rowOff>619125</xdr:rowOff>
    </xdr:from>
    <xdr:to>
      <xdr:col>0</xdr:col>
      <xdr:colOff>666750</xdr:colOff>
      <xdr:row>14</xdr:row>
      <xdr:rowOff>609599</xdr:rowOff>
    </xdr:to>
    <xdr:pic>
      <xdr:nvPicPr>
        <xdr:cNvPr id="55" name="image28.png">
          <a:extLst>
            <a:ext uri="{FF2B5EF4-FFF2-40B4-BE49-F238E27FC236}">
              <a16:creationId xmlns:a16="http://schemas.microsoft.com/office/drawing/2014/main" id="{ABE1942D-49CC-43D2-89D1-E940151F43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38150" y="7829550"/>
          <a:ext cx="228600" cy="6381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295275</xdr:colOff>
      <xdr:row>10</xdr:row>
      <xdr:rowOff>85725</xdr:rowOff>
    </xdr:from>
    <xdr:to>
      <xdr:col>0</xdr:col>
      <xdr:colOff>933450</xdr:colOff>
      <xdr:row>11</xdr:row>
      <xdr:rowOff>85725</xdr:rowOff>
    </xdr:to>
    <xdr:pic>
      <xdr:nvPicPr>
        <xdr:cNvPr id="56" name="image21.png">
          <a:extLst>
            <a:ext uri="{FF2B5EF4-FFF2-40B4-BE49-F238E27FC236}">
              <a16:creationId xmlns:a16="http://schemas.microsoft.com/office/drawing/2014/main" id="{53E50BC3-C17D-4399-AD9A-83103CA2E7F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95275" y="4562475"/>
          <a:ext cx="638175" cy="6381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276225</xdr:colOff>
      <xdr:row>11</xdr:row>
      <xdr:rowOff>95250</xdr:rowOff>
    </xdr:from>
    <xdr:to>
      <xdr:col>0</xdr:col>
      <xdr:colOff>952500</xdr:colOff>
      <xdr:row>11</xdr:row>
      <xdr:rowOff>742950</xdr:rowOff>
    </xdr:to>
    <xdr:pic>
      <xdr:nvPicPr>
        <xdr:cNvPr id="57" name="image11.jpg">
          <a:extLst>
            <a:ext uri="{FF2B5EF4-FFF2-40B4-BE49-F238E27FC236}">
              <a16:creationId xmlns:a16="http://schemas.microsoft.com/office/drawing/2014/main" id="{B292F24B-26C2-4FD9-ABE3-AFBB62F7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210175"/>
          <a:ext cx="6762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1362075</xdr:colOff>
      <xdr:row>1</xdr:row>
      <xdr:rowOff>266700</xdr:rowOff>
    </xdr:from>
    <xdr:to>
      <xdr:col>3</xdr:col>
      <xdr:colOff>3219450</xdr:colOff>
      <xdr:row>1</xdr:row>
      <xdr:rowOff>1019175</xdr:rowOff>
    </xdr:to>
    <xdr:pic>
      <xdr:nvPicPr>
        <xdr:cNvPr id="58" name="image1.jpg" descr="logo-alilo.jpg">
          <a:extLst>
            <a:ext uri="{FF2B5EF4-FFF2-40B4-BE49-F238E27FC236}">
              <a16:creationId xmlns:a16="http://schemas.microsoft.com/office/drawing/2014/main" id="{BA790996-6BFB-4BAF-A89E-7A86AE275EC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248025" y="266700"/>
          <a:ext cx="1857375" cy="7524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514350</xdr:colOff>
      <xdr:row>1</xdr:row>
      <xdr:rowOff>238125</xdr:rowOff>
    </xdr:from>
    <xdr:to>
      <xdr:col>3</xdr:col>
      <xdr:colOff>666750</xdr:colOff>
      <xdr:row>1</xdr:row>
      <xdr:rowOff>1085850</xdr:rowOff>
    </xdr:to>
    <xdr:pic>
      <xdr:nvPicPr>
        <xdr:cNvPr id="59" name="image6.png">
          <a:extLst>
            <a:ext uri="{FF2B5EF4-FFF2-40B4-BE49-F238E27FC236}">
              <a16:creationId xmlns:a16="http://schemas.microsoft.com/office/drawing/2014/main" id="{426A8C4A-F225-4A80-B693-2754429351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14350" y="238125"/>
          <a:ext cx="2038350" cy="847725"/>
        </a:xfrm>
        <a:prstGeom prst="rect">
          <a:avLst/>
        </a:prstGeom>
        <a:noFill/>
      </xdr:spPr>
    </xdr:pic>
    <xdr:clientData fLocksWithSheet="0"/>
  </xdr:twoCellAnchor>
  <xdr:oneCellAnchor>
    <xdr:from>
      <xdr:col>0</xdr:col>
      <xdr:colOff>365760</xdr:colOff>
      <xdr:row>43</xdr:row>
      <xdr:rowOff>38100</xdr:rowOff>
    </xdr:from>
    <xdr:ext cx="457200" cy="885825"/>
    <xdr:pic>
      <xdr:nvPicPr>
        <xdr:cNvPr id="8" name="image19.jpg">
          <a:extLst>
            <a:ext uri="{FF2B5EF4-FFF2-40B4-BE49-F238E27FC236}">
              <a16:creationId xmlns:a16="http://schemas.microsoft.com/office/drawing/2014/main" id="{BABECD66-7946-4BE4-B452-7DDB3A17A39D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65760" y="27927300"/>
          <a:ext cx="45720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45</xdr:row>
      <xdr:rowOff>68580</xdr:rowOff>
    </xdr:from>
    <xdr:ext cx="466725" cy="781050"/>
    <xdr:pic>
      <xdr:nvPicPr>
        <xdr:cNvPr id="9" name="image18.jpg">
          <a:extLst>
            <a:ext uri="{FF2B5EF4-FFF2-40B4-BE49-F238E27FC236}">
              <a16:creationId xmlns:a16="http://schemas.microsoft.com/office/drawing/2014/main" id="{E89F2B06-D9E5-4ED4-8C34-0C43652AA391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42900" y="29740860"/>
          <a:ext cx="466725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365760</xdr:colOff>
      <xdr:row>44</xdr:row>
      <xdr:rowOff>106680</xdr:rowOff>
    </xdr:from>
    <xdr:ext cx="438150" cy="714375"/>
    <xdr:pic>
      <xdr:nvPicPr>
        <xdr:cNvPr id="10" name="image26.jpg">
          <a:extLst>
            <a:ext uri="{FF2B5EF4-FFF2-40B4-BE49-F238E27FC236}">
              <a16:creationId xmlns:a16="http://schemas.microsoft.com/office/drawing/2014/main" id="{693F1369-988B-4A69-90F5-23FC7E38729E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65760" y="28887420"/>
          <a:ext cx="438150" cy="7143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331454</xdr:colOff>
      <xdr:row>6</xdr:row>
      <xdr:rowOff>0</xdr:rowOff>
    </xdr:from>
    <xdr:to>
      <xdr:col>0</xdr:col>
      <xdr:colOff>745145</xdr:colOff>
      <xdr:row>6</xdr:row>
      <xdr:rowOff>838200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DF22E4-7825-4141-9C17-572DA9B42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454" y="3095625"/>
          <a:ext cx="413691" cy="838200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4</xdr:row>
      <xdr:rowOff>838200</xdr:rowOff>
    </xdr:from>
    <xdr:ext cx="806602" cy="400049"/>
    <xdr:pic>
      <xdr:nvPicPr>
        <xdr:cNvPr id="29" name="Рисунок 28">
          <a:extLst>
            <a:ext uri="{FF2B5EF4-FFF2-40B4-BE49-F238E27FC236}">
              <a16:creationId xmlns:a16="http://schemas.microsoft.com/office/drawing/2014/main" id="{6B520C20-A983-4652-9D54-2367093BE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2705100"/>
          <a:ext cx="806602" cy="400049"/>
        </a:xfrm>
        <a:prstGeom prst="rect">
          <a:avLst/>
        </a:prstGeom>
      </xdr:spPr>
    </xdr:pic>
    <xdr:clientData/>
  </xdr:oneCellAnchor>
  <xdr:oneCellAnchor>
    <xdr:from>
      <xdr:col>1</xdr:col>
      <xdr:colOff>518584</xdr:colOff>
      <xdr:row>19</xdr:row>
      <xdr:rowOff>63501</xdr:rowOff>
    </xdr:from>
    <xdr:ext cx="806602" cy="400049"/>
    <xdr:pic>
      <xdr:nvPicPr>
        <xdr:cNvPr id="30" name="Рисунок 29">
          <a:extLst>
            <a:ext uri="{FF2B5EF4-FFF2-40B4-BE49-F238E27FC236}">
              <a16:creationId xmlns:a16="http://schemas.microsoft.com/office/drawing/2014/main" id="{100E734A-04CA-4153-AEFC-B95D9F2C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72089">
          <a:off x="1714501" y="12477751"/>
          <a:ext cx="806602" cy="400049"/>
        </a:xfrm>
        <a:prstGeom prst="rect">
          <a:avLst/>
        </a:prstGeom>
      </xdr:spPr>
    </xdr:pic>
    <xdr:clientData/>
  </xdr:oneCellAnchor>
  <xdr:oneCellAnchor>
    <xdr:from>
      <xdr:col>1</xdr:col>
      <xdr:colOff>444501</xdr:colOff>
      <xdr:row>20</xdr:row>
      <xdr:rowOff>42334</xdr:rowOff>
    </xdr:from>
    <xdr:ext cx="806602" cy="400049"/>
    <xdr:pic>
      <xdr:nvPicPr>
        <xdr:cNvPr id="31" name="Рисунок 30">
          <a:extLst>
            <a:ext uri="{FF2B5EF4-FFF2-40B4-BE49-F238E27FC236}">
              <a16:creationId xmlns:a16="http://schemas.microsoft.com/office/drawing/2014/main" id="{587DD308-132D-4221-A2B7-C6B9F6EE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72089">
          <a:off x="1640418" y="13652501"/>
          <a:ext cx="806602" cy="400049"/>
        </a:xfrm>
        <a:prstGeom prst="rect">
          <a:avLst/>
        </a:prstGeom>
      </xdr:spPr>
    </xdr:pic>
    <xdr:clientData/>
  </xdr:oneCellAnchor>
  <xdr:oneCellAnchor>
    <xdr:from>
      <xdr:col>1</xdr:col>
      <xdr:colOff>412750</xdr:colOff>
      <xdr:row>21</xdr:row>
      <xdr:rowOff>21166</xdr:rowOff>
    </xdr:from>
    <xdr:ext cx="806602" cy="400049"/>
    <xdr:pic>
      <xdr:nvPicPr>
        <xdr:cNvPr id="39" name="Рисунок 38">
          <a:extLst>
            <a:ext uri="{FF2B5EF4-FFF2-40B4-BE49-F238E27FC236}">
              <a16:creationId xmlns:a16="http://schemas.microsoft.com/office/drawing/2014/main" id="{46EBBDEB-CAA7-4D7A-8624-D8C2B4778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72089">
          <a:off x="1608667" y="14827249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8</xdr:row>
      <xdr:rowOff>52917</xdr:rowOff>
    </xdr:from>
    <xdr:to>
      <xdr:col>0</xdr:col>
      <xdr:colOff>844424</xdr:colOff>
      <xdr:row>8</xdr:row>
      <xdr:rowOff>862541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CE05634-1406-45EE-BB2A-36B4ECB50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3989917"/>
          <a:ext cx="622174" cy="809624"/>
        </a:xfrm>
        <a:prstGeom prst="rect">
          <a:avLst/>
        </a:prstGeom>
      </xdr:spPr>
    </xdr:pic>
    <xdr:clientData/>
  </xdr:twoCellAnchor>
  <xdr:twoCellAnchor editAs="oneCell">
    <xdr:from>
      <xdr:col>0</xdr:col>
      <xdr:colOff>64374</xdr:colOff>
      <xdr:row>18</xdr:row>
      <xdr:rowOff>31752</xdr:rowOff>
    </xdr:from>
    <xdr:to>
      <xdr:col>0</xdr:col>
      <xdr:colOff>1121833</xdr:colOff>
      <xdr:row>18</xdr:row>
      <xdr:rowOff>1150438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4506578-4B35-4515-B6BB-55E05349E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74" y="11250085"/>
          <a:ext cx="1057459" cy="1118686"/>
        </a:xfrm>
        <a:prstGeom prst="rect">
          <a:avLst/>
        </a:prstGeom>
      </xdr:spPr>
    </xdr:pic>
    <xdr:clientData/>
  </xdr:twoCellAnchor>
  <xdr:twoCellAnchor editAs="oneCell">
    <xdr:from>
      <xdr:col>0</xdr:col>
      <xdr:colOff>76182</xdr:colOff>
      <xdr:row>19</xdr:row>
      <xdr:rowOff>52917</xdr:rowOff>
    </xdr:from>
    <xdr:to>
      <xdr:col>0</xdr:col>
      <xdr:colOff>1115117</xdr:colOff>
      <xdr:row>19</xdr:row>
      <xdr:rowOff>1174750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F8E01A8-F51C-4083-901C-2ACEF0D5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82" y="12467167"/>
          <a:ext cx="1038935" cy="1121833"/>
        </a:xfrm>
        <a:prstGeom prst="rect">
          <a:avLst/>
        </a:prstGeom>
      </xdr:spPr>
    </xdr:pic>
    <xdr:clientData/>
  </xdr:twoCellAnchor>
  <xdr:twoCellAnchor editAs="oneCell">
    <xdr:from>
      <xdr:col>0</xdr:col>
      <xdr:colOff>42335</xdr:colOff>
      <xdr:row>20</xdr:row>
      <xdr:rowOff>21167</xdr:rowOff>
    </xdr:from>
    <xdr:to>
      <xdr:col>0</xdr:col>
      <xdr:colOff>1143000</xdr:colOff>
      <xdr:row>20</xdr:row>
      <xdr:rowOff>1176108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C057C3D-D408-4D36-A49B-F163F9C5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5" y="13631334"/>
          <a:ext cx="1100665" cy="1154941"/>
        </a:xfrm>
        <a:prstGeom prst="rect">
          <a:avLst/>
        </a:prstGeom>
      </xdr:spPr>
    </xdr:pic>
    <xdr:clientData/>
  </xdr:twoCellAnchor>
  <xdr:twoCellAnchor editAs="oneCell">
    <xdr:from>
      <xdr:col>0</xdr:col>
      <xdr:colOff>77582</xdr:colOff>
      <xdr:row>21</xdr:row>
      <xdr:rowOff>21167</xdr:rowOff>
    </xdr:from>
    <xdr:to>
      <xdr:col>0</xdr:col>
      <xdr:colOff>1161865</xdr:colOff>
      <xdr:row>21</xdr:row>
      <xdr:rowOff>1153583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70A6F0C-8DE0-4C64-A4C0-6DA9339CA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82" y="14827250"/>
          <a:ext cx="1084283" cy="1132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48"/>
  <sheetViews>
    <sheetView tabSelected="1" topLeftCell="A2" zoomScaleNormal="100" workbookViewId="0">
      <selection activeCell="A2" sqref="A2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10.25" hidden="1" customWidth="1"/>
    <col min="4" max="4" width="82.875" customWidth="1"/>
    <col min="5" max="5" width="8.125" bestFit="1" customWidth="1"/>
    <col min="6" max="6" width="8.875" hidden="1" customWidth="1"/>
    <col min="7" max="8" width="11.375" customWidth="1"/>
    <col min="9" max="9" width="12.5" customWidth="1"/>
    <col min="10" max="10" width="7.375" hidden="1" customWidth="1"/>
    <col min="11" max="11" width="4" hidden="1" customWidth="1"/>
    <col min="12" max="12" width="8.5" customWidth="1"/>
    <col min="13" max="13" width="15.25" customWidth="1"/>
    <col min="14" max="14" width="8.125" customWidth="1"/>
    <col min="15" max="15" width="12.125" bestFit="1" customWidth="1"/>
    <col min="16" max="21" width="8.75" customWidth="1"/>
  </cols>
  <sheetData>
    <row r="1" spans="1:15" ht="15.75" hidden="1" customHeight="1" x14ac:dyDescent="0.25">
      <c r="A1" s="1"/>
      <c r="B1" s="1"/>
      <c r="C1" s="1"/>
      <c r="D1" s="2"/>
      <c r="E1" s="3" t="s">
        <v>0</v>
      </c>
      <c r="F1" s="3" t="s">
        <v>1</v>
      </c>
      <c r="G1" s="4"/>
      <c r="H1" s="5"/>
      <c r="I1" s="6" t="s">
        <v>2</v>
      </c>
      <c r="J1" s="7"/>
      <c r="K1" s="7"/>
      <c r="L1" s="7" t="s">
        <v>3</v>
      </c>
      <c r="M1" s="7"/>
      <c r="N1" s="8"/>
      <c r="O1" s="8"/>
    </row>
    <row r="2" spans="1:15" ht="96" customHeight="1" x14ac:dyDescent="0.25">
      <c r="A2" s="1"/>
      <c r="B2" s="1"/>
      <c r="C2" s="1"/>
      <c r="D2" s="2"/>
      <c r="E2" s="217" t="s">
        <v>113</v>
      </c>
      <c r="F2" s="215"/>
      <c r="G2" s="215"/>
      <c r="H2" s="215"/>
      <c r="I2" s="215"/>
      <c r="J2" s="9"/>
      <c r="K2" s="9"/>
      <c r="L2" s="10" t="s">
        <v>4</v>
      </c>
      <c r="M2" s="11">
        <f>M48</f>
        <v>0</v>
      </c>
      <c r="N2" s="8"/>
      <c r="O2" s="8"/>
    </row>
    <row r="3" spans="1:15" ht="31.5" customHeight="1" x14ac:dyDescent="0.25">
      <c r="A3" s="12"/>
      <c r="B3" s="12"/>
      <c r="C3" s="12"/>
      <c r="D3" s="12"/>
      <c r="E3" s="13"/>
      <c r="F3" s="13"/>
      <c r="G3" s="8"/>
      <c r="H3" s="8"/>
      <c r="I3" s="8"/>
      <c r="J3" s="8"/>
      <c r="K3" s="1"/>
      <c r="L3" s="8"/>
      <c r="M3" s="8" t="s">
        <v>124</v>
      </c>
      <c r="N3" s="8"/>
      <c r="O3" s="8"/>
    </row>
    <row r="4" spans="1:15" ht="19.5" customHeight="1" thickBot="1" x14ac:dyDescent="0.3">
      <c r="A4" s="8"/>
      <c r="B4" s="8"/>
      <c r="C4" s="14"/>
      <c r="D4" s="8" t="s">
        <v>5</v>
      </c>
      <c r="E4" s="13"/>
      <c r="F4" s="14"/>
      <c r="G4" s="128" t="s">
        <v>108</v>
      </c>
      <c r="H4" s="15"/>
      <c r="J4" s="16"/>
      <c r="K4" s="16"/>
      <c r="L4" s="8"/>
      <c r="M4" s="8"/>
      <c r="N4" s="8"/>
      <c r="O4" s="8"/>
    </row>
    <row r="5" spans="1:15" ht="66.75" customHeight="1" thickBot="1" x14ac:dyDescent="0.3">
      <c r="A5" s="17" t="s">
        <v>6</v>
      </c>
      <c r="B5" s="18" t="s">
        <v>7</v>
      </c>
      <c r="C5" s="18" t="s">
        <v>8</v>
      </c>
      <c r="D5" s="17" t="s">
        <v>9</v>
      </c>
      <c r="E5" s="19" t="s">
        <v>0</v>
      </c>
      <c r="F5" s="19" t="s">
        <v>10</v>
      </c>
      <c r="G5" s="126" t="s">
        <v>106</v>
      </c>
      <c r="H5" s="127" t="s">
        <v>107</v>
      </c>
      <c r="I5" s="20" t="s">
        <v>11</v>
      </c>
      <c r="J5" s="21"/>
      <c r="K5" s="22" t="s">
        <v>12</v>
      </c>
      <c r="L5" s="20" t="s">
        <v>13</v>
      </c>
      <c r="M5" s="23" t="s">
        <v>14</v>
      </c>
      <c r="N5" s="24" t="s">
        <v>15</v>
      </c>
      <c r="O5" s="23" t="s">
        <v>16</v>
      </c>
    </row>
    <row r="6" spans="1:15" ht="30" customHeight="1" thickBot="1" x14ac:dyDescent="0.3">
      <c r="A6" s="131"/>
      <c r="B6" s="132"/>
      <c r="C6" s="132"/>
      <c r="D6" s="220" t="s">
        <v>111</v>
      </c>
      <c r="E6" s="220"/>
      <c r="F6" s="220"/>
      <c r="G6" s="220"/>
      <c r="H6" s="133"/>
      <c r="I6" s="134"/>
      <c r="J6" s="135"/>
      <c r="K6" s="134"/>
      <c r="L6" s="134"/>
      <c r="M6" s="135"/>
      <c r="N6" s="23"/>
      <c r="O6" s="23"/>
    </row>
    <row r="7" spans="1:15" ht="66.75" customHeight="1" thickBot="1" x14ac:dyDescent="0.3">
      <c r="A7" s="131"/>
      <c r="B7" s="138">
        <v>1</v>
      </c>
      <c r="C7" s="139"/>
      <c r="D7" s="136" t="s">
        <v>109</v>
      </c>
      <c r="E7" s="141" t="s">
        <v>110</v>
      </c>
      <c r="F7" s="148" t="s">
        <v>112</v>
      </c>
      <c r="G7" s="149">
        <v>1495</v>
      </c>
      <c r="H7" s="146">
        <v>1495</v>
      </c>
      <c r="I7" s="35">
        <f>ROUND($G7/(1+$K7),2)</f>
        <v>996.67</v>
      </c>
      <c r="J7" s="142"/>
      <c r="K7" s="37">
        <v>0.5</v>
      </c>
      <c r="L7" s="221"/>
      <c r="M7" s="163">
        <f>I7*L7</f>
        <v>0</v>
      </c>
      <c r="N7" s="145">
        <v>72</v>
      </c>
      <c r="O7" s="206" t="s">
        <v>23</v>
      </c>
    </row>
    <row r="8" spans="1:15" ht="37.5" customHeight="1" thickBot="1" x14ac:dyDescent="0.3">
      <c r="A8" s="167"/>
      <c r="B8" s="137"/>
      <c r="C8" s="137"/>
      <c r="D8" s="155" t="s">
        <v>17</v>
      </c>
      <c r="E8" s="140"/>
      <c r="F8" s="140"/>
      <c r="G8" s="137"/>
      <c r="H8" s="137"/>
      <c r="I8" s="137"/>
      <c r="J8" s="137"/>
      <c r="K8" s="137"/>
      <c r="L8" s="137"/>
      <c r="M8" s="137"/>
      <c r="N8" s="143"/>
      <c r="O8" s="144"/>
    </row>
    <row r="9" spans="1:15" ht="71.25" customHeight="1" thickBot="1" x14ac:dyDescent="0.3">
      <c r="A9" s="162"/>
      <c r="B9" s="166">
        <v>1</v>
      </c>
      <c r="C9" s="31"/>
      <c r="D9" s="165" t="s">
        <v>18</v>
      </c>
      <c r="E9" s="202" t="s">
        <v>19</v>
      </c>
      <c r="F9" s="33" t="s">
        <v>20</v>
      </c>
      <c r="G9" s="207">
        <v>3795</v>
      </c>
      <c r="H9" s="147">
        <v>3995</v>
      </c>
      <c r="I9" s="35">
        <f>ROUND($G9/(1+$K9),2)</f>
        <v>2617.27</v>
      </c>
      <c r="J9" s="36"/>
      <c r="K9" s="37">
        <v>0.44998426573426598</v>
      </c>
      <c r="L9" s="93"/>
      <c r="M9" s="164">
        <f>I9*L9</f>
        <v>0</v>
      </c>
      <c r="N9" s="39">
        <v>40</v>
      </c>
      <c r="O9" s="150" t="s">
        <v>21</v>
      </c>
    </row>
    <row r="10" spans="1:15" ht="30" customHeight="1" thickBot="1" x14ac:dyDescent="0.3">
      <c r="A10" s="168"/>
      <c r="B10" s="41"/>
      <c r="C10" s="41"/>
      <c r="D10" s="218" t="s">
        <v>22</v>
      </c>
      <c r="E10" s="210"/>
      <c r="F10" s="210"/>
      <c r="G10" s="210"/>
      <c r="H10" s="42"/>
      <c r="I10" s="42"/>
      <c r="J10" s="42"/>
      <c r="K10" s="42"/>
      <c r="L10" s="42"/>
      <c r="M10" s="42"/>
      <c r="N10" s="37"/>
      <c r="O10" s="29"/>
    </row>
    <row r="11" spans="1:15" ht="50.25" customHeight="1" x14ac:dyDescent="0.25">
      <c r="A11" s="43"/>
      <c r="B11" s="44">
        <v>1</v>
      </c>
      <c r="C11" s="45"/>
      <c r="D11" s="112" t="s">
        <v>91</v>
      </c>
      <c r="E11" s="203" t="s">
        <v>96</v>
      </c>
      <c r="F11" s="46" t="s">
        <v>101</v>
      </c>
      <c r="G11" s="208">
        <v>2995</v>
      </c>
      <c r="H11" s="117">
        <v>3095</v>
      </c>
      <c r="I11" s="65">
        <f t="shared" ref="I11:I15" si="0">ROUND($G11/(1+$K11),2)</f>
        <v>2065.52</v>
      </c>
      <c r="J11" s="51"/>
      <c r="K11" s="85">
        <v>0.45</v>
      </c>
      <c r="L11" s="93"/>
      <c r="M11" s="38">
        <f t="shared" ref="M11:M15" si="1">I11*L11</f>
        <v>0</v>
      </c>
      <c r="N11" s="48">
        <v>32</v>
      </c>
      <c r="O11" s="49" t="s">
        <v>21</v>
      </c>
    </row>
    <row r="12" spans="1:15" ht="64.5" customHeight="1" x14ac:dyDescent="0.25">
      <c r="A12" s="43"/>
      <c r="B12" s="44">
        <v>2</v>
      </c>
      <c r="C12" s="111"/>
      <c r="D12" s="112" t="s">
        <v>92</v>
      </c>
      <c r="E12" s="33" t="s">
        <v>97</v>
      </c>
      <c r="F12" s="46" t="s">
        <v>102</v>
      </c>
      <c r="G12" s="208">
        <v>2995</v>
      </c>
      <c r="H12" s="118">
        <v>3095</v>
      </c>
      <c r="I12" s="38">
        <f t="shared" si="0"/>
        <v>2065.52</v>
      </c>
      <c r="J12" s="47"/>
      <c r="K12" s="113">
        <v>0.45</v>
      </c>
      <c r="L12" s="93"/>
      <c r="M12" s="38">
        <f t="shared" si="1"/>
        <v>0</v>
      </c>
      <c r="N12" s="48">
        <v>32</v>
      </c>
      <c r="O12" s="49" t="s">
        <v>21</v>
      </c>
    </row>
    <row r="13" spans="1:15" ht="50.25" customHeight="1" x14ac:dyDescent="0.25">
      <c r="A13" s="43"/>
      <c r="B13" s="106">
        <v>3</v>
      </c>
      <c r="C13" s="111"/>
      <c r="D13" s="112" t="s">
        <v>93</v>
      </c>
      <c r="E13" s="203" t="s">
        <v>98</v>
      </c>
      <c r="F13" s="46" t="s">
        <v>103</v>
      </c>
      <c r="G13" s="208">
        <v>2995</v>
      </c>
      <c r="H13" s="118">
        <v>3095</v>
      </c>
      <c r="I13" s="38">
        <f t="shared" si="0"/>
        <v>2065.52</v>
      </c>
      <c r="J13" s="47"/>
      <c r="K13" s="113">
        <v>0.45</v>
      </c>
      <c r="L13" s="93"/>
      <c r="M13" s="38">
        <f t="shared" si="1"/>
        <v>0</v>
      </c>
      <c r="N13" s="48">
        <v>32</v>
      </c>
      <c r="O13" s="49" t="s">
        <v>21</v>
      </c>
    </row>
    <row r="14" spans="1:15" ht="51" customHeight="1" x14ac:dyDescent="0.25">
      <c r="A14" s="43"/>
      <c r="B14" s="106">
        <v>4</v>
      </c>
      <c r="C14" s="111"/>
      <c r="D14" s="112" t="s">
        <v>94</v>
      </c>
      <c r="E14" s="203" t="s">
        <v>99</v>
      </c>
      <c r="F14" s="46" t="s">
        <v>104</v>
      </c>
      <c r="G14" s="208">
        <v>2995</v>
      </c>
      <c r="H14" s="118">
        <v>3095</v>
      </c>
      <c r="I14" s="38">
        <f t="shared" si="0"/>
        <v>2065.52</v>
      </c>
      <c r="J14" s="47"/>
      <c r="K14" s="113">
        <v>0.45</v>
      </c>
      <c r="L14" s="93"/>
      <c r="M14" s="38">
        <f t="shared" si="1"/>
        <v>0</v>
      </c>
      <c r="N14" s="48">
        <v>32</v>
      </c>
      <c r="O14" s="49" t="s">
        <v>21</v>
      </c>
    </row>
    <row r="15" spans="1:15" ht="50.25" customHeight="1" thickBot="1" x14ac:dyDescent="0.3">
      <c r="A15" s="43"/>
      <c r="B15" s="109">
        <v>5</v>
      </c>
      <c r="C15" s="110"/>
      <c r="D15" s="112" t="s">
        <v>95</v>
      </c>
      <c r="E15" s="203" t="s">
        <v>100</v>
      </c>
      <c r="F15" s="46" t="s">
        <v>105</v>
      </c>
      <c r="G15" s="208">
        <v>2995</v>
      </c>
      <c r="H15" s="119">
        <v>3095</v>
      </c>
      <c r="I15" s="114">
        <f t="shared" si="0"/>
        <v>2065.52</v>
      </c>
      <c r="J15" s="50"/>
      <c r="K15" s="115">
        <v>0.45</v>
      </c>
      <c r="L15" s="93"/>
      <c r="M15" s="38">
        <f t="shared" si="1"/>
        <v>0</v>
      </c>
      <c r="N15" s="48">
        <v>32</v>
      </c>
      <c r="O15" s="49" t="s">
        <v>21</v>
      </c>
    </row>
    <row r="16" spans="1:15" ht="37.5" customHeight="1" thickBot="1" x14ac:dyDescent="0.3">
      <c r="A16" s="25"/>
      <c r="B16" s="26"/>
      <c r="C16" s="26"/>
      <c r="D16" s="26" t="s">
        <v>24</v>
      </c>
      <c r="E16" s="27"/>
      <c r="F16" s="27"/>
      <c r="G16" s="26"/>
      <c r="H16" s="26"/>
      <c r="I16" s="26"/>
      <c r="J16" s="26"/>
      <c r="K16" s="26"/>
      <c r="L16" s="26"/>
      <c r="M16" s="26"/>
      <c r="N16" s="28"/>
      <c r="O16" s="29"/>
    </row>
    <row r="17" spans="1:15" ht="93.75" customHeight="1" thickBot="1" x14ac:dyDescent="0.3">
      <c r="A17" s="30"/>
      <c r="B17" s="52">
        <v>1</v>
      </c>
      <c r="C17" s="31"/>
      <c r="D17" s="32" t="s">
        <v>25</v>
      </c>
      <c r="E17" s="33" t="s">
        <v>26</v>
      </c>
      <c r="F17" s="33" t="s">
        <v>27</v>
      </c>
      <c r="G17" s="129">
        <v>2995</v>
      </c>
      <c r="H17" s="120">
        <v>3095</v>
      </c>
      <c r="I17" s="53">
        <f>ROUND($G17/(1+$K17),2)</f>
        <v>2065.52</v>
      </c>
      <c r="J17" s="36"/>
      <c r="K17" s="37">
        <v>0.45</v>
      </c>
      <c r="L17" s="93"/>
      <c r="M17" s="38">
        <f>I17*L17</f>
        <v>0</v>
      </c>
      <c r="N17" s="39">
        <v>40</v>
      </c>
      <c r="O17" s="40" t="s">
        <v>21</v>
      </c>
    </row>
    <row r="18" spans="1:15" ht="37.5" customHeight="1" thickBot="1" x14ac:dyDescent="0.3">
      <c r="A18" s="158"/>
      <c r="B18" s="154"/>
      <c r="C18" s="154"/>
      <c r="D18" s="155" t="s">
        <v>28</v>
      </c>
      <c r="E18" s="156"/>
      <c r="F18" s="156"/>
      <c r="G18" s="154"/>
      <c r="H18" s="154"/>
      <c r="I18" s="154"/>
      <c r="J18" s="154"/>
      <c r="K18" s="154"/>
      <c r="L18" s="154"/>
      <c r="M18" s="159"/>
      <c r="N18" s="152"/>
      <c r="O18" s="153"/>
    </row>
    <row r="19" spans="1:15" ht="93.75" customHeight="1" x14ac:dyDescent="0.25">
      <c r="A19" s="160"/>
      <c r="B19" s="178">
        <v>1</v>
      </c>
      <c r="C19" s="179"/>
      <c r="D19" s="180" t="s">
        <v>29</v>
      </c>
      <c r="E19" s="204" t="s">
        <v>30</v>
      </c>
      <c r="F19" s="187" t="s">
        <v>31</v>
      </c>
      <c r="G19" s="181">
        <v>395</v>
      </c>
      <c r="H19" s="182">
        <v>445</v>
      </c>
      <c r="I19" s="183">
        <f>ROUND($G19/(1+$K19),2)</f>
        <v>263.63</v>
      </c>
      <c r="J19" s="47"/>
      <c r="K19" s="188">
        <v>0.49830000000000002</v>
      </c>
      <c r="L19" s="189"/>
      <c r="M19" s="184">
        <f>I19*L19</f>
        <v>0</v>
      </c>
      <c r="N19" s="185">
        <v>120</v>
      </c>
      <c r="O19" s="186" t="s">
        <v>21</v>
      </c>
    </row>
    <row r="20" spans="1:15" ht="93.75" customHeight="1" x14ac:dyDescent="0.25">
      <c r="A20" s="160"/>
      <c r="B20" s="200" t="s">
        <v>123</v>
      </c>
      <c r="C20" s="190"/>
      <c r="D20" s="191" t="s">
        <v>114</v>
      </c>
      <c r="E20" s="192" t="s">
        <v>117</v>
      </c>
      <c r="F20" s="192" t="s">
        <v>120</v>
      </c>
      <c r="G20" s="193">
        <v>445</v>
      </c>
      <c r="H20" s="194">
        <v>495</v>
      </c>
      <c r="I20" s="195">
        <f>ROUND($G20/(1+$K20),2)</f>
        <v>297</v>
      </c>
      <c r="J20" s="47"/>
      <c r="K20" s="113">
        <v>0.49830000000000002</v>
      </c>
      <c r="L20" s="196"/>
      <c r="M20" s="197">
        <f>I20*L20</f>
        <v>0</v>
      </c>
      <c r="N20" s="198">
        <v>120</v>
      </c>
      <c r="O20" s="199" t="s">
        <v>21</v>
      </c>
    </row>
    <row r="21" spans="1:15" ht="93.75" customHeight="1" x14ac:dyDescent="0.25">
      <c r="A21" s="160"/>
      <c r="B21" s="200" t="s">
        <v>123</v>
      </c>
      <c r="C21" s="190"/>
      <c r="D21" s="191" t="s">
        <v>115</v>
      </c>
      <c r="E21" s="192" t="s">
        <v>118</v>
      </c>
      <c r="F21" s="192" t="s">
        <v>121</v>
      </c>
      <c r="G21" s="193">
        <v>445</v>
      </c>
      <c r="H21" s="194">
        <v>495</v>
      </c>
      <c r="I21" s="195">
        <f>ROUND($G21/(1+$K21),2)</f>
        <v>297</v>
      </c>
      <c r="J21" s="47"/>
      <c r="K21" s="113">
        <v>0.49830000000000002</v>
      </c>
      <c r="L21" s="196"/>
      <c r="M21" s="197">
        <f>I21*L21</f>
        <v>0</v>
      </c>
      <c r="N21" s="198">
        <v>120</v>
      </c>
      <c r="O21" s="199" t="s">
        <v>21</v>
      </c>
    </row>
    <row r="22" spans="1:15" ht="93.75" customHeight="1" thickBot="1" x14ac:dyDescent="0.3">
      <c r="A22" s="30"/>
      <c r="B22" s="200" t="s">
        <v>123</v>
      </c>
      <c r="C22" s="157"/>
      <c r="D22" s="169" t="s">
        <v>116</v>
      </c>
      <c r="E22" s="170" t="s">
        <v>119</v>
      </c>
      <c r="F22" s="170" t="s">
        <v>122</v>
      </c>
      <c r="G22" s="171">
        <v>445</v>
      </c>
      <c r="H22" s="172">
        <v>495</v>
      </c>
      <c r="I22" s="173">
        <f>ROUND($G22/(1+$K22),2)</f>
        <v>297</v>
      </c>
      <c r="J22" s="50"/>
      <c r="K22" s="115">
        <v>0.49830000000000002</v>
      </c>
      <c r="L22" s="174"/>
      <c r="M22" s="175">
        <f>I22*L22</f>
        <v>0</v>
      </c>
      <c r="N22" s="176">
        <v>120</v>
      </c>
      <c r="O22" s="177" t="s">
        <v>21</v>
      </c>
    </row>
    <row r="23" spans="1:15" ht="30" customHeight="1" thickBot="1" x14ac:dyDescent="0.3">
      <c r="A23" s="54"/>
      <c r="B23" s="55"/>
      <c r="C23" s="56"/>
      <c r="D23" s="219" t="s">
        <v>32</v>
      </c>
      <c r="E23" s="210"/>
      <c r="F23" s="210"/>
      <c r="G23" s="57"/>
      <c r="H23" s="58"/>
      <c r="I23" s="59"/>
      <c r="J23" s="60"/>
      <c r="K23" s="61"/>
      <c r="L23" s="62"/>
      <c r="M23" s="161"/>
      <c r="N23" s="115"/>
      <c r="O23" s="29"/>
    </row>
    <row r="24" spans="1:15" ht="99" customHeight="1" x14ac:dyDescent="0.25">
      <c r="A24" s="64"/>
      <c r="B24" s="44">
        <v>1</v>
      </c>
      <c r="C24" s="31"/>
      <c r="D24" s="112" t="s">
        <v>33</v>
      </c>
      <c r="E24" s="33" t="s">
        <v>34</v>
      </c>
      <c r="F24" s="46" t="s">
        <v>35</v>
      </c>
      <c r="G24" s="129">
        <v>3795</v>
      </c>
      <c r="H24" s="121">
        <v>3995</v>
      </c>
      <c r="I24" s="65">
        <f t="shared" ref="I24:I25" si="2">ROUND($G24/(1+$K24),2)</f>
        <v>2617.2399999999998</v>
      </c>
      <c r="J24" s="51"/>
      <c r="K24" s="85">
        <v>0.45</v>
      </c>
      <c r="L24" s="93"/>
      <c r="M24" s="38">
        <f t="shared" ref="M24:M25" si="3">I24*L24</f>
        <v>0</v>
      </c>
      <c r="N24" s="39">
        <v>20</v>
      </c>
      <c r="O24" s="40" t="s">
        <v>21</v>
      </c>
    </row>
    <row r="25" spans="1:15" ht="99" customHeight="1" thickBot="1" x14ac:dyDescent="0.3">
      <c r="A25" s="64"/>
      <c r="B25" s="44">
        <v>2</v>
      </c>
      <c r="C25" s="31"/>
      <c r="D25" s="32" t="s">
        <v>36</v>
      </c>
      <c r="E25" s="203" t="s">
        <v>37</v>
      </c>
      <c r="F25" s="46" t="s">
        <v>38</v>
      </c>
      <c r="G25" s="34">
        <v>895</v>
      </c>
      <c r="H25" s="122">
        <v>895</v>
      </c>
      <c r="I25" s="66">
        <f t="shared" si="2"/>
        <v>596.66999999999996</v>
      </c>
      <c r="J25" s="50"/>
      <c r="K25" s="115">
        <v>0.5</v>
      </c>
      <c r="L25" s="93"/>
      <c r="M25" s="38">
        <f t="shared" si="3"/>
        <v>0</v>
      </c>
      <c r="N25" s="67">
        <v>48</v>
      </c>
      <c r="O25" s="201" t="s">
        <v>21</v>
      </c>
    </row>
    <row r="26" spans="1:15" ht="30.75" customHeight="1" thickBot="1" x14ac:dyDescent="0.3">
      <c r="A26" s="54"/>
      <c r="B26" s="55"/>
      <c r="C26" s="68"/>
      <c r="D26" s="219" t="s">
        <v>39</v>
      </c>
      <c r="E26" s="210"/>
      <c r="F26" s="210"/>
      <c r="G26" s="57"/>
      <c r="H26" s="58"/>
      <c r="I26" s="59"/>
      <c r="J26" s="69"/>
      <c r="K26" s="61"/>
      <c r="L26" s="62"/>
      <c r="M26" s="63"/>
      <c r="N26" s="37"/>
      <c r="O26" s="29"/>
    </row>
    <row r="27" spans="1:15" ht="77.25" customHeight="1" thickBot="1" x14ac:dyDescent="0.3">
      <c r="A27" s="30"/>
      <c r="B27" s="52">
        <v>1</v>
      </c>
      <c r="C27" s="31"/>
      <c r="D27" s="32" t="s">
        <v>40</v>
      </c>
      <c r="E27" s="203" t="s">
        <v>41</v>
      </c>
      <c r="F27" s="33" t="s">
        <v>42</v>
      </c>
      <c r="G27" s="34">
        <v>1595</v>
      </c>
      <c r="H27" s="116">
        <v>1595</v>
      </c>
      <c r="I27" s="35">
        <f>ROUND($G27/(1+$K27),2)</f>
        <v>1063.33</v>
      </c>
      <c r="J27" s="36"/>
      <c r="K27" s="37">
        <v>0.5</v>
      </c>
      <c r="L27" s="93"/>
      <c r="M27" s="38">
        <f>I27*L27</f>
        <v>0</v>
      </c>
      <c r="N27" s="39">
        <v>50</v>
      </c>
      <c r="O27" s="70" t="s">
        <v>21</v>
      </c>
    </row>
    <row r="28" spans="1:15" ht="33.75" customHeight="1" thickBot="1" x14ac:dyDescent="0.3">
      <c r="A28" s="216" t="s">
        <v>43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37"/>
      <c r="O28" s="29"/>
    </row>
    <row r="29" spans="1:15" ht="81.75" customHeight="1" thickBot="1" x14ac:dyDescent="0.3">
      <c r="A29" s="64"/>
      <c r="B29" s="44">
        <v>1</v>
      </c>
      <c r="C29" s="31"/>
      <c r="D29" s="32" t="s">
        <v>44</v>
      </c>
      <c r="E29" s="203" t="s">
        <v>45</v>
      </c>
      <c r="F29" s="46" t="s">
        <v>46</v>
      </c>
      <c r="G29" s="34">
        <v>2495</v>
      </c>
      <c r="H29" s="123">
        <v>2495</v>
      </c>
      <c r="I29" s="35">
        <f>ROUND($G29/(1+$K29),2)</f>
        <v>1708.9</v>
      </c>
      <c r="J29" s="36"/>
      <c r="K29" s="37">
        <v>0.46</v>
      </c>
      <c r="L29" s="93"/>
      <c r="M29" s="38">
        <f>I29*L29</f>
        <v>0</v>
      </c>
      <c r="N29" s="39">
        <v>25</v>
      </c>
      <c r="O29" s="70" t="s">
        <v>21</v>
      </c>
    </row>
    <row r="30" spans="1:15" ht="33.75" customHeight="1" thickBot="1" x14ac:dyDescent="0.3">
      <c r="A30" s="216" t="s">
        <v>47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37"/>
      <c r="O30" s="29"/>
    </row>
    <row r="31" spans="1:15" ht="99" customHeight="1" thickBot="1" x14ac:dyDescent="0.3">
      <c r="A31" s="71"/>
      <c r="B31" s="72">
        <v>2</v>
      </c>
      <c r="C31" s="31"/>
      <c r="D31" s="32" t="s">
        <v>48</v>
      </c>
      <c r="E31" s="203" t="s">
        <v>49</v>
      </c>
      <c r="F31" s="46" t="s">
        <v>50</v>
      </c>
      <c r="G31" s="34">
        <v>1795</v>
      </c>
      <c r="H31" s="120">
        <v>1795</v>
      </c>
      <c r="I31" s="35">
        <f>ROUND($G31/(1+$K31),2)</f>
        <v>1196.67</v>
      </c>
      <c r="J31" s="36"/>
      <c r="K31" s="37">
        <v>0.5</v>
      </c>
      <c r="L31" s="222"/>
      <c r="M31" s="73">
        <f>I31*L31</f>
        <v>0</v>
      </c>
      <c r="N31" s="39">
        <v>50</v>
      </c>
      <c r="O31" s="151" t="s">
        <v>23</v>
      </c>
    </row>
    <row r="32" spans="1:15" ht="33.75" customHeight="1" thickBot="1" x14ac:dyDescent="0.3">
      <c r="A32" s="209" t="s">
        <v>51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37"/>
      <c r="O32" s="29"/>
    </row>
    <row r="33" spans="1:15" ht="70.5" customHeight="1" thickBot="1" x14ac:dyDescent="0.3">
      <c r="A33" s="43"/>
      <c r="B33" s="72">
        <v>1</v>
      </c>
      <c r="C33" s="44"/>
      <c r="D33" s="32" t="s">
        <v>52</v>
      </c>
      <c r="E33" s="203" t="s">
        <v>53</v>
      </c>
      <c r="F33" s="46" t="s">
        <v>54</v>
      </c>
      <c r="G33" s="34">
        <v>2995</v>
      </c>
      <c r="H33" s="121">
        <v>2995</v>
      </c>
      <c r="I33" s="65">
        <f t="shared" ref="I33:I34" si="4">ROUND($G33/(1+$K33),2)</f>
        <v>1711.43</v>
      </c>
      <c r="J33" s="51"/>
      <c r="K33" s="37">
        <v>0.75</v>
      </c>
      <c r="L33" s="93"/>
      <c r="M33" s="38">
        <f t="shared" ref="M33:M34" si="5">I33*L33</f>
        <v>0</v>
      </c>
      <c r="N33" s="48" t="s">
        <v>55</v>
      </c>
      <c r="O33" s="49" t="s">
        <v>21</v>
      </c>
    </row>
    <row r="34" spans="1:15" ht="70.5" customHeight="1" thickBot="1" x14ac:dyDescent="0.3">
      <c r="A34" s="43"/>
      <c r="B34" s="44">
        <v>2</v>
      </c>
      <c r="C34" s="74"/>
      <c r="D34" s="32" t="s">
        <v>56</v>
      </c>
      <c r="E34" s="33" t="s">
        <v>57</v>
      </c>
      <c r="F34" s="46" t="s">
        <v>58</v>
      </c>
      <c r="G34" s="34">
        <v>2995</v>
      </c>
      <c r="H34" s="122">
        <v>2995</v>
      </c>
      <c r="I34" s="66">
        <f t="shared" si="4"/>
        <v>1711.43</v>
      </c>
      <c r="J34" s="50"/>
      <c r="K34" s="37">
        <v>0.75</v>
      </c>
      <c r="L34" s="93"/>
      <c r="M34" s="38">
        <f t="shared" si="5"/>
        <v>0</v>
      </c>
      <c r="N34" s="75" t="s">
        <v>55</v>
      </c>
      <c r="O34" s="76" t="s">
        <v>21</v>
      </c>
    </row>
    <row r="35" spans="1:15" ht="34.5" customHeight="1" thickBot="1" x14ac:dyDescent="0.3">
      <c r="A35" s="209" t="s">
        <v>59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37"/>
      <c r="O35" s="29"/>
    </row>
    <row r="36" spans="1:15" ht="67.5" customHeight="1" thickBot="1" x14ac:dyDescent="0.3">
      <c r="A36" s="43"/>
      <c r="B36" s="44">
        <v>1</v>
      </c>
      <c r="C36" s="74">
        <v>2</v>
      </c>
      <c r="D36" s="32" t="s">
        <v>60</v>
      </c>
      <c r="E36" s="203" t="s">
        <v>61</v>
      </c>
      <c r="F36" s="46" t="s">
        <v>62</v>
      </c>
      <c r="G36" s="34">
        <v>2995</v>
      </c>
      <c r="H36" s="121">
        <v>2995</v>
      </c>
      <c r="I36" s="65">
        <f t="shared" ref="I36:I38" si="6">ROUND($G36/(1+$K36),2)</f>
        <v>1837.42</v>
      </c>
      <c r="J36" s="51"/>
      <c r="K36" s="37">
        <v>0.63</v>
      </c>
      <c r="L36" s="93"/>
      <c r="M36" s="38">
        <f t="shared" ref="M36:M38" si="7">I36*L36</f>
        <v>0</v>
      </c>
      <c r="N36" s="48" t="s">
        <v>55</v>
      </c>
      <c r="O36" s="49" t="s">
        <v>21</v>
      </c>
    </row>
    <row r="37" spans="1:15" ht="66.75" customHeight="1" thickBot="1" x14ac:dyDescent="0.3">
      <c r="A37" s="43"/>
      <c r="B37" s="44">
        <v>2</v>
      </c>
      <c r="C37" s="74">
        <v>2</v>
      </c>
      <c r="D37" s="32" t="s">
        <v>63</v>
      </c>
      <c r="E37" s="203" t="s">
        <v>64</v>
      </c>
      <c r="F37" s="46" t="s">
        <v>65</v>
      </c>
      <c r="G37" s="129">
        <v>2795</v>
      </c>
      <c r="H37" s="124">
        <v>2895</v>
      </c>
      <c r="I37" s="38">
        <f t="shared" si="6"/>
        <v>1714.72</v>
      </c>
      <c r="J37" s="47"/>
      <c r="K37" s="37">
        <v>0.63</v>
      </c>
      <c r="L37" s="93"/>
      <c r="M37" s="38">
        <f t="shared" si="7"/>
        <v>0</v>
      </c>
      <c r="N37" s="67" t="s">
        <v>55</v>
      </c>
      <c r="O37" s="77" t="s">
        <v>21</v>
      </c>
    </row>
    <row r="38" spans="1:15" ht="70.5" customHeight="1" thickBot="1" x14ac:dyDescent="0.3">
      <c r="A38" s="43"/>
      <c r="B38" s="44">
        <v>3</v>
      </c>
      <c r="C38" s="74">
        <v>2</v>
      </c>
      <c r="D38" s="32" t="s">
        <v>66</v>
      </c>
      <c r="E38" s="203" t="s">
        <v>67</v>
      </c>
      <c r="F38" s="46" t="s">
        <v>68</v>
      </c>
      <c r="G38" s="34">
        <v>2795</v>
      </c>
      <c r="H38" s="122">
        <v>2795</v>
      </c>
      <c r="I38" s="66">
        <f t="shared" si="6"/>
        <v>1714.72</v>
      </c>
      <c r="J38" s="50"/>
      <c r="K38" s="37">
        <v>0.63</v>
      </c>
      <c r="L38" s="93"/>
      <c r="M38" s="38">
        <f t="shared" si="7"/>
        <v>0</v>
      </c>
      <c r="N38" s="75" t="s">
        <v>55</v>
      </c>
      <c r="O38" s="76" t="s">
        <v>21</v>
      </c>
    </row>
    <row r="39" spans="1:15" ht="33" customHeight="1" thickBot="1" x14ac:dyDescent="0.3">
      <c r="A39" s="209" t="s">
        <v>69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37"/>
      <c r="O39" s="29"/>
    </row>
    <row r="40" spans="1:15" ht="66.75" customHeight="1" thickBot="1" x14ac:dyDescent="0.3">
      <c r="A40" s="43"/>
      <c r="B40" s="44">
        <v>1</v>
      </c>
      <c r="C40" s="74">
        <v>2</v>
      </c>
      <c r="D40" s="32" t="s">
        <v>70</v>
      </c>
      <c r="E40" s="203" t="s">
        <v>71</v>
      </c>
      <c r="F40" s="46" t="s">
        <v>72</v>
      </c>
      <c r="G40" s="208">
        <v>3595</v>
      </c>
      <c r="H40" s="121">
        <v>3795</v>
      </c>
      <c r="I40" s="65">
        <f t="shared" ref="I40:I42" si="8">ROUND($G40/(1+$K40),2)</f>
        <v>2396.67</v>
      </c>
      <c r="J40" s="51"/>
      <c r="K40" s="37">
        <v>0.5</v>
      </c>
      <c r="L40" s="93"/>
      <c r="M40" s="38">
        <f t="shared" ref="M40:M42" si="9">I40*L40</f>
        <v>0</v>
      </c>
      <c r="N40" s="67">
        <v>20</v>
      </c>
      <c r="O40" s="77" t="s">
        <v>21</v>
      </c>
    </row>
    <row r="41" spans="1:15" ht="67.5" customHeight="1" thickBot="1" x14ac:dyDescent="0.3">
      <c r="A41" s="43"/>
      <c r="B41" s="44">
        <v>2</v>
      </c>
      <c r="C41" s="74">
        <v>2</v>
      </c>
      <c r="D41" s="32" t="s">
        <v>73</v>
      </c>
      <c r="E41" s="33" t="s">
        <v>74</v>
      </c>
      <c r="F41" s="46" t="s">
        <v>75</v>
      </c>
      <c r="G41" s="208">
        <v>3595</v>
      </c>
      <c r="H41" s="124">
        <v>3795</v>
      </c>
      <c r="I41" s="38">
        <f t="shared" si="8"/>
        <v>2396.67</v>
      </c>
      <c r="J41" s="47"/>
      <c r="K41" s="37">
        <v>0.5</v>
      </c>
      <c r="L41" s="93"/>
      <c r="M41" s="38">
        <f t="shared" si="9"/>
        <v>0</v>
      </c>
      <c r="N41" s="48">
        <v>20</v>
      </c>
      <c r="O41" s="49" t="s">
        <v>21</v>
      </c>
    </row>
    <row r="42" spans="1:15" ht="70.5" customHeight="1" thickBot="1" x14ac:dyDescent="0.3">
      <c r="A42" s="78"/>
      <c r="B42" s="79">
        <v>3</v>
      </c>
      <c r="C42" s="80">
        <v>2</v>
      </c>
      <c r="D42" s="32" t="s">
        <v>76</v>
      </c>
      <c r="E42" s="81" t="s">
        <v>77</v>
      </c>
      <c r="F42" s="82" t="s">
        <v>78</v>
      </c>
      <c r="G42" s="208">
        <v>3595</v>
      </c>
      <c r="H42" s="122">
        <v>3795</v>
      </c>
      <c r="I42" s="66">
        <f t="shared" si="8"/>
        <v>2396.67</v>
      </c>
      <c r="J42" s="50"/>
      <c r="K42" s="37">
        <v>0.5</v>
      </c>
      <c r="L42" s="224"/>
      <c r="M42" s="66">
        <f t="shared" si="9"/>
        <v>0</v>
      </c>
      <c r="N42" s="75">
        <v>20</v>
      </c>
      <c r="O42" s="223" t="s">
        <v>21</v>
      </c>
    </row>
    <row r="43" spans="1:15" ht="36.75" customHeight="1" thickBot="1" x14ac:dyDescent="0.3">
      <c r="A43" s="209" t="s">
        <v>79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37"/>
      <c r="O43" s="29"/>
    </row>
    <row r="44" spans="1:15" ht="70.5" customHeight="1" x14ac:dyDescent="0.25">
      <c r="A44" s="103"/>
      <c r="B44" s="83">
        <v>2</v>
      </c>
      <c r="C44" s="211"/>
      <c r="D44" s="84" t="s">
        <v>85</v>
      </c>
      <c r="E44" s="205" t="s">
        <v>82</v>
      </c>
      <c r="F44" s="84" t="s">
        <v>88</v>
      </c>
      <c r="G44" s="34">
        <v>3695</v>
      </c>
      <c r="H44" s="121">
        <v>3695</v>
      </c>
      <c r="I44" s="65">
        <f t="shared" ref="I44:I46" si="10">ROUND($G44/(1+$K44),2)</f>
        <v>2842.31</v>
      </c>
      <c r="J44" s="51"/>
      <c r="K44" s="85">
        <v>0.3</v>
      </c>
      <c r="L44" s="93"/>
      <c r="M44" s="65">
        <f t="shared" ref="M44:M46" si="11">I44*L44</f>
        <v>0</v>
      </c>
      <c r="N44" s="39">
        <v>30</v>
      </c>
      <c r="O44" s="107" t="s">
        <v>21</v>
      </c>
    </row>
    <row r="45" spans="1:15" ht="70.5" customHeight="1" thickBot="1" x14ac:dyDescent="0.3">
      <c r="A45" s="43"/>
      <c r="B45" s="44">
        <v>3</v>
      </c>
      <c r="C45" s="212"/>
      <c r="D45" s="86" t="s">
        <v>86</v>
      </c>
      <c r="E45" s="46" t="s">
        <v>83</v>
      </c>
      <c r="F45" s="86" t="s">
        <v>89</v>
      </c>
      <c r="G45" s="34">
        <v>3695</v>
      </c>
      <c r="H45" s="124">
        <v>3695</v>
      </c>
      <c r="I45" s="38">
        <f t="shared" si="10"/>
        <v>2842.31</v>
      </c>
      <c r="J45" s="47"/>
      <c r="K45" s="87">
        <v>0.3</v>
      </c>
      <c r="L45" s="108"/>
      <c r="M45" s="38">
        <f t="shared" si="11"/>
        <v>0</v>
      </c>
      <c r="N45" s="67">
        <v>30</v>
      </c>
      <c r="O45" s="107" t="s">
        <v>21</v>
      </c>
    </row>
    <row r="46" spans="1:15" ht="69.75" customHeight="1" thickBot="1" x14ac:dyDescent="0.3">
      <c r="A46" s="94"/>
      <c r="B46" s="95">
        <v>1</v>
      </c>
      <c r="C46" s="213"/>
      <c r="D46" s="96" t="s">
        <v>87</v>
      </c>
      <c r="E46" s="97" t="s">
        <v>84</v>
      </c>
      <c r="F46" s="96" t="s">
        <v>90</v>
      </c>
      <c r="G46" s="130">
        <v>3695</v>
      </c>
      <c r="H46" s="125">
        <v>3695</v>
      </c>
      <c r="I46" s="102">
        <f t="shared" si="10"/>
        <v>2842.31</v>
      </c>
      <c r="J46" s="98"/>
      <c r="K46" s="37">
        <v>0.3</v>
      </c>
      <c r="L46" s="104"/>
      <c r="M46" s="99">
        <f t="shared" si="11"/>
        <v>0</v>
      </c>
      <c r="N46" s="100">
        <v>30</v>
      </c>
      <c r="O46" s="105" t="s">
        <v>21</v>
      </c>
    </row>
    <row r="47" spans="1:15" ht="15.75" customHeight="1" x14ac:dyDescent="0.25">
      <c r="A47" s="1"/>
      <c r="B47" s="1"/>
      <c r="C47" s="1"/>
      <c r="D47" s="2"/>
      <c r="E47" s="3"/>
      <c r="F47" s="3"/>
      <c r="G47" s="4"/>
      <c r="H47" s="5"/>
      <c r="I47" s="6"/>
      <c r="J47" s="7"/>
      <c r="K47" s="1"/>
      <c r="L47" s="7"/>
      <c r="M47" s="7"/>
      <c r="N47" s="8"/>
      <c r="O47" s="101"/>
    </row>
    <row r="48" spans="1:15" ht="42.75" customHeight="1" x14ac:dyDescent="0.3">
      <c r="A48" s="1"/>
      <c r="B48" s="1"/>
      <c r="C48" s="1"/>
      <c r="D48" s="88" t="s">
        <v>80</v>
      </c>
      <c r="E48" s="3"/>
      <c r="F48" s="46"/>
      <c r="G48" s="89"/>
      <c r="H48" s="214" t="s">
        <v>81</v>
      </c>
      <c r="I48" s="215"/>
      <c r="J48" s="215"/>
      <c r="K48" s="90"/>
      <c r="L48" s="91" t="str">
        <f>SUM(L7:L46)&amp;" шт."</f>
        <v>0 шт.</v>
      </c>
      <c r="M48" s="92">
        <f>SUM(M7:M46)</f>
        <v>0</v>
      </c>
      <c r="N48" s="8"/>
      <c r="O48" s="8"/>
    </row>
  </sheetData>
  <sheetProtection algorithmName="SHA-512" hashValue="H961YwQKKlyu/o729xNEqRUCln/x//FjnPKgPAbkYXHfVrTdILGP9WbLs1AZxYrzGj5izt4zh8XFiqk6TMxGKQ==" saltValue="Xeplto79W90t3CymmHE3pA==" spinCount="100000" sheet="1" objects="1" scenarios="1"/>
  <mergeCells count="13">
    <mergeCell ref="A30:M30"/>
    <mergeCell ref="A32:M32"/>
    <mergeCell ref="E2:I2"/>
    <mergeCell ref="D10:G10"/>
    <mergeCell ref="D23:F23"/>
    <mergeCell ref="D26:F26"/>
    <mergeCell ref="A28:M28"/>
    <mergeCell ref="D6:G6"/>
    <mergeCell ref="A35:M35"/>
    <mergeCell ref="A39:M39"/>
    <mergeCell ref="A43:M43"/>
    <mergeCell ref="C44:C46"/>
    <mergeCell ref="H48:J48"/>
  </mergeCells>
  <phoneticPr fontId="11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alilo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365 Pro Plus</cp:lastModifiedBy>
  <dcterms:created xsi:type="dcterms:W3CDTF">2022-06-27T14:28:52Z</dcterms:created>
  <dcterms:modified xsi:type="dcterms:W3CDTF">2026-03-05T05:37:14Z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